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 defaultThemeVersion="124226"/>
  <bookViews>
    <workbookView xWindow="65236" yWindow="60" windowWidth="18705" windowHeight="8490" firstSheet="6" activeTab="11"/>
  </bookViews>
  <sheets>
    <sheet name="HLAVIČKA" sheetId="9" r:id="rId1"/>
    <sheet name="VSTUP SCAUx" sheetId="11" r:id="rId2"/>
    <sheet name="ZU" sheetId="4" r:id="rId3"/>
    <sheet name="vstup" sheetId="3" state="hidden" r:id="rId4"/>
    <sheet name="tab" sheetId="5" state="hidden" r:id="rId5"/>
    <sheet name="VÝPOČET JUHR" sheetId="1" r:id="rId6"/>
    <sheet name="P" sheetId="6" r:id="rId7"/>
    <sheet name="VÝPOČET UHR" sheetId="7" r:id="rId8"/>
    <sheet name="OP a DPH" sheetId="8" r:id="rId9"/>
    <sheet name="ROLETKY" sheetId="10" state="hidden" r:id="rId10"/>
    <sheet name="tab2" sheetId="13" state="hidden" r:id="rId11"/>
    <sheet name="NPMU" sheetId="12" r:id="rId12"/>
  </sheets>
  <definedNames>
    <definedName name="_xlnm._FilterDatabase" localSheetId="1" hidden="1">'VSTUP SCAUx'!$A$4:$CH$4</definedName>
    <definedName name="_xlnm._FilterDatabase" localSheetId="5" hidden="1">'VÝPOČET JUHR'!$A$4:$Z$5</definedName>
    <definedName name="_xlnm._FilterDatabase" localSheetId="7" hidden="1">'VÝPOČET UHR'!$A$8:$AK$8</definedName>
    <definedName name="EXTRACT" localSheetId="4">'tab'!$F$1:$I$1</definedName>
    <definedName name="EXTRACT" localSheetId="10">'tab2'!$D$1:$E$1</definedName>
    <definedName name="EXTRACT" localSheetId="2">'ZU'!$E$1:$F$1</definedName>
    <definedName name="CRITERIA" localSheetId="4">'tab'!$A$1:$C$1</definedName>
    <definedName name="CRITERIA" localSheetId="2">'ZU'!$A$1:$C$1</definedName>
    <definedName name="_xlnm.Print_Area" localSheetId="0">'HLAVIČKA'!$A$1:$S$37</definedName>
    <definedName name="_xlnm.Print_Titles" localSheetId="5">'VÝPOČET JUHR'!$4:$4</definedName>
  </definedNames>
  <calcPr calcId="145621"/>
</workbook>
</file>

<file path=xl/comments1.xml><?xml version="1.0" encoding="utf-8"?>
<comments xmlns="http://schemas.openxmlformats.org/spreadsheetml/2006/main">
  <authors>
    <author>Procházka Jakub</author>
  </authors>
  <commentList>
    <comment ref="S3" authorId="0">
      <text>
        <r>
          <rPr>
            <b/>
            <sz val="9"/>
            <rFont val="Tahoma"/>
            <family val="2"/>
          </rPr>
          <t>Popis změn:</t>
        </r>
        <r>
          <rPr>
            <sz val="9"/>
            <rFont val="Tahoma"/>
            <family val="2"/>
          </rPr>
          <t xml:space="preserve">
- 9.12.2014 přidána funkce pro generování údajů na web
- 12.12.2014 popis pole na SPZN (NPMU)
- 15.12.2014 úprava zaokrouhlení výchozí dávky a mezí (ZU)</t>
        </r>
      </text>
    </comment>
  </commentList>
</comments>
</file>

<file path=xl/comments3.xml><?xml version="1.0" encoding="utf-8"?>
<comments xmlns="http://schemas.openxmlformats.org/spreadsheetml/2006/main">
  <authors>
    <author>katzerova</author>
    <author>Helena Katzerová</author>
  </authors>
  <commentList>
    <comment ref="F5" authorId="0">
      <text>
        <r>
          <rPr>
            <b/>
            <sz val="8"/>
            <rFont val="Tahoma"/>
            <family val="2"/>
          </rPr>
          <t>katzerova: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další specifikace LL - cesta podání (por, i.v., inf, s.c…. Nebo specifikace LF: retard, gtt, ung…. Kombinace LL+síla+cesta musí jednoznačně přiřadit jedinou ODTD.</t>
        </r>
      </text>
    </comment>
    <comment ref="G5" authorId="1">
      <text>
        <r>
          <rPr>
            <sz val="9"/>
            <rFont val="Tahoma"/>
            <family val="2"/>
          </rPr>
          <t>Doplňte "ano" nebo "a"pokud se aspoň u jedné ze sil dané LL použije koeficient u sil mimo interval (posuzuje se interval). 
Doplňte "ne" nebo "n" pokud se "neposuzuje" interval (§ 20).</t>
        </r>
      </text>
    </comment>
  </commentList>
</comments>
</file>

<file path=xl/comments4.xml><?xml version="1.0" encoding="utf-8"?>
<comments xmlns="http://schemas.openxmlformats.org/spreadsheetml/2006/main">
  <authors>
    <author>sebesta</author>
  </authors>
  <commentList>
    <comment ref="R2" authorId="0">
      <text>
        <r>
          <rPr>
            <b/>
            <sz val="10"/>
            <rFont val="Tahoma"/>
            <family val="2"/>
          </rPr>
          <t>FORMÁT&gt;&gt;LIST&gt;&gt;SKRÝT</t>
        </r>
      </text>
    </comment>
  </commentList>
</comments>
</file>

<file path=xl/comments6.xml><?xml version="1.0" encoding="utf-8"?>
<comments xmlns="http://schemas.openxmlformats.org/spreadsheetml/2006/main">
  <authors>
    <author>katzerova</author>
  </authors>
  <commentList>
    <comment ref="A1" authorId="0">
      <text>
        <r>
          <rPr>
            <sz val="8"/>
            <rFont val="Tahoma"/>
            <family val="2"/>
          </rPr>
          <t xml:space="preserve">
ve form. neodstraňovat řádky!!!</t>
        </r>
      </text>
    </comment>
    <comment ref="F4" authorId="0">
      <text>
        <r>
          <rPr>
            <sz val="8"/>
            <rFont val="Tahoma"/>
            <family val="2"/>
          </rPr>
          <t>musí být vyplněna pouze numerická hodnota</t>
        </r>
      </text>
    </comment>
    <comment ref="G4" authorId="0">
      <text>
        <r>
          <rPr>
            <sz val="8"/>
            <rFont val="Tahoma"/>
            <family val="2"/>
          </rPr>
          <t>musí být vyplněna pouze numerická hodnota</t>
        </r>
      </text>
    </comment>
    <comment ref="L4" authorId="0">
      <text>
        <r>
          <rPr>
            <sz val="8"/>
            <rFont val="Tahoma"/>
            <family val="2"/>
          </rPr>
          <t>uvést sukls připojeného ISŘ + "změna" nebo "stanovení"
nebo "zahájeno" pokud na daný kód bylo SŘ zahájeno ex offo</t>
        </r>
      </text>
    </comment>
    <comment ref="T4" authorId="0">
      <text>
        <r>
          <rPr>
            <b/>
            <sz val="8"/>
            <rFont val="Tahoma"/>
            <family val="2"/>
          </rPr>
          <t>katzerova:</t>
        </r>
        <r>
          <rPr>
            <sz val="8"/>
            <rFont val="Tahoma"/>
            <family val="2"/>
          </rPr>
          <t xml:space="preserve">
P nebo nic</t>
        </r>
      </text>
    </comment>
    <comment ref="AB4" authorId="0">
      <text>
        <r>
          <rPr>
            <sz val="8"/>
            <rFont val="Tahoma"/>
            <family val="2"/>
          </rPr>
          <t xml:space="preserve">
pro 5% zapsat 5, pro 10% zapsat 10 apod.
Pro malifikaci zapsat -5, -10 apod.</t>
        </r>
      </text>
    </comment>
    <comment ref="AL4" authorId="0">
      <text>
        <r>
          <rPr>
            <b/>
            <sz val="8"/>
            <rFont val="Tahoma"/>
            <family val="2"/>
          </rPr>
          <t>katzerova:</t>
        </r>
        <r>
          <rPr>
            <sz val="8"/>
            <rFont val="Tahoma"/>
            <family val="2"/>
          </rPr>
          <t xml:space="preserve">
vyplnit vždy</t>
        </r>
      </text>
    </comment>
  </commentList>
</comments>
</file>

<file path=xl/comments8.xml><?xml version="1.0" encoding="utf-8"?>
<comments xmlns="http://schemas.openxmlformats.org/spreadsheetml/2006/main">
  <authors>
    <author>Procházka Jakub</author>
    <author>Šebesta Robin</author>
  </authors>
  <commentList>
    <comment ref="D8" authorId="0">
      <text>
        <r>
          <rPr>
            <b/>
            <sz val="8"/>
            <rFont val="Tahoma"/>
            <family val="2"/>
          </rPr>
          <t>Procházka Jakub:</t>
        </r>
        <r>
          <rPr>
            <sz val="8"/>
            <rFont val="Tahoma"/>
            <family val="2"/>
          </rPr>
          <t xml:space="preserve">
může se zrušit. V §16 a v úsporáku se nevyužívá</t>
        </r>
      </text>
    </comment>
    <comment ref="AB8" authorId="1">
      <text>
        <r>
          <rPr>
            <b/>
            <sz val="9"/>
            <rFont val="Tahoma"/>
            <family val="2"/>
          </rPr>
          <t>Vyznačte pro účely zveřejnění na sukl.cz (před vykonatelností úhrady). Nezveřejňují se zastavené a zrušené úhrady (vyplnit "Ne").
Záznamy "Ano" se přes tlačítko generují na list "NPMU".</t>
        </r>
      </text>
    </comment>
  </commentList>
</comments>
</file>

<file path=xl/comments9.xml><?xml version="1.0" encoding="utf-8"?>
<comments xmlns="http://schemas.openxmlformats.org/spreadsheetml/2006/main">
  <authors>
    <author>Babic Milan</author>
  </authors>
  <commentList>
    <comment ref="H7" authorId="0">
      <text>
        <r>
          <rPr>
            <sz val="8"/>
            <rFont val="Tahoma"/>
            <family val="2"/>
          </rPr>
          <t xml:space="preserve">vyplnit DPH pro rok 2013
</t>
        </r>
      </text>
    </comment>
    <comment ref="H8" authorId="0">
      <text>
        <r>
          <rPr>
            <sz val="8"/>
            <rFont val="Tahoma"/>
            <family val="2"/>
          </rPr>
          <t xml:space="preserve">vyplnit DPH pro rok 2015
</t>
        </r>
      </text>
    </comment>
    <comment ref="H9" authorId="0">
      <text>
        <r>
          <rPr>
            <sz val="8"/>
            <rFont val="Tahoma"/>
            <family val="2"/>
          </rPr>
          <t xml:space="preserve">vyplnit DPH pro rok 201?
</t>
        </r>
      </text>
    </comment>
  </commentList>
</comments>
</file>

<file path=xl/sharedStrings.xml><?xml version="1.0" encoding="utf-8"?>
<sst xmlns="http://schemas.openxmlformats.org/spreadsheetml/2006/main" count="14352" uniqueCount="301">
  <si>
    <t>znění IND1</t>
  </si>
  <si>
    <t>znění IND2</t>
  </si>
  <si>
    <t>KOD</t>
  </si>
  <si>
    <t>NAZ</t>
  </si>
  <si>
    <t>DOP</t>
  </si>
  <si>
    <t>BALENI</t>
  </si>
  <si>
    <t>SILA</t>
  </si>
  <si>
    <t>DRZ</t>
  </si>
  <si>
    <t>LIM1</t>
  </si>
  <si>
    <t>OME1</t>
  </si>
  <si>
    <t>IND1</t>
  </si>
  <si>
    <t>LIM2</t>
  </si>
  <si>
    <t>OME2</t>
  </si>
  <si>
    <t>IND2</t>
  </si>
  <si>
    <t>ATC</t>
  </si>
  <si>
    <t>počet ODTD v balení</t>
  </si>
  <si>
    <t>ZEMDRZ</t>
  </si>
  <si>
    <t>S_REG</t>
  </si>
  <si>
    <t>registrace převedena na</t>
  </si>
  <si>
    <t>název léčivé látky</t>
  </si>
  <si>
    <t>síla (mg)</t>
  </si>
  <si>
    <t>UHR1(ZU)</t>
  </si>
  <si>
    <t>UHR2(ZvU)</t>
  </si>
  <si>
    <t>název+síla_cesta</t>
  </si>
  <si>
    <t>ODTD - výše</t>
  </si>
  <si>
    <t>ODTD - jednotka</t>
  </si>
  <si>
    <t>Síla</t>
  </si>
  <si>
    <t>Rozlišení</t>
  </si>
  <si>
    <t>vyplnit</t>
  </si>
  <si>
    <t>kód SÚKL</t>
  </si>
  <si>
    <t>síla</t>
  </si>
  <si>
    <t>název přípravku</t>
  </si>
  <si>
    <t>doplněk názvu</t>
  </si>
  <si>
    <t>balení</t>
  </si>
  <si>
    <t>zdroj: seznam hrazených LP</t>
  </si>
  <si>
    <t>ZÚ/ODTD</t>
  </si>
  <si>
    <t>SCAUrrrrmmdd</t>
  </si>
  <si>
    <t>stav registrace</t>
  </si>
  <si>
    <t>cesta podání/specifikace</t>
  </si>
  <si>
    <t>základní úhrada</t>
  </si>
  <si>
    <t xml:space="preserve">ODTD   </t>
  </si>
  <si>
    <t>MC-návrh žadatele</t>
  </si>
  <si>
    <t>MC-SÚKL</t>
  </si>
  <si>
    <t>výsledná MAXCV (červeně=snížená podle odst. 4-generikum)</t>
  </si>
  <si>
    <t>stanovení MC generik</t>
  </si>
  <si>
    <t>BON</t>
  </si>
  <si>
    <t>BON-součet</t>
  </si>
  <si>
    <t>BON-koef.</t>
  </si>
  <si>
    <t>preskripční omezení - limitace (pro ZU)</t>
  </si>
  <si>
    <t>preskripční omezení - odbornost (pro ZU)</t>
  </si>
  <si>
    <t>indikační omezení (pro ZU)</t>
  </si>
  <si>
    <t>zastaveno/pokračuje</t>
  </si>
  <si>
    <t>průběh SŘ</t>
  </si>
  <si>
    <t>výrok č.</t>
  </si>
  <si>
    <t>připojeno/zahájeno ?</t>
  </si>
  <si>
    <t>BON/MAL</t>
  </si>
  <si>
    <t>znění P - ZU</t>
  </si>
  <si>
    <t>znění P - VZU</t>
  </si>
  <si>
    <t>frekvence dávkování</t>
  </si>
  <si>
    <t>ODTD</t>
  </si>
  <si>
    <t>výše ODTD</t>
  </si>
  <si>
    <t>jádrová úhrada za balení</t>
  </si>
  <si>
    <t/>
  </si>
  <si>
    <t>Pásmo</t>
  </si>
  <si>
    <t>Rozmezí CV (CENA_REF)</t>
  </si>
  <si>
    <t>OP_REF</t>
  </si>
  <si>
    <t>NAP_REF</t>
  </si>
  <si>
    <t>1. pásmo</t>
  </si>
  <si>
    <t>0,00 - 150,00</t>
  </si>
  <si>
    <t>0,00</t>
  </si>
  <si>
    <t>2. pásmo</t>
  </si>
  <si>
    <t>150,01 - 300,00</t>
  </si>
  <si>
    <t>4,50</t>
  </si>
  <si>
    <t>3. pásmo</t>
  </si>
  <si>
    <t>300,01 - 500,00</t>
  </si>
  <si>
    <t>31,50</t>
  </si>
  <si>
    <t>4. pásmo</t>
  </si>
  <si>
    <t>500,01 - 1000,00</t>
  </si>
  <si>
    <t>1,20</t>
  </si>
  <si>
    <t>51,50</t>
  </si>
  <si>
    <t>5. pásmo</t>
  </si>
  <si>
    <t>1000,01 - 2500</t>
  </si>
  <si>
    <t>81,50</t>
  </si>
  <si>
    <t>6. pásmo</t>
  </si>
  <si>
    <t>2500,01 - 5000,00</t>
  </si>
  <si>
    <t>156,50</t>
  </si>
  <si>
    <t>7. pásmo</t>
  </si>
  <si>
    <t>5000,01 - 10000,00</t>
  </si>
  <si>
    <t>556,50</t>
  </si>
  <si>
    <t>8. pásmo</t>
  </si>
  <si>
    <t>nad 10000,00</t>
  </si>
  <si>
    <t>656,50</t>
  </si>
  <si>
    <t>referenční LP</t>
  </si>
  <si>
    <t>základní úhrada za ODTD</t>
  </si>
  <si>
    <t>SUKLS_REF</t>
  </si>
  <si>
    <t>ODTD_BAL</t>
  </si>
  <si>
    <t>KOD_REF</t>
  </si>
  <si>
    <t>velikost balení</t>
  </si>
  <si>
    <t>CENA_REF</t>
  </si>
  <si>
    <t>DPH_REF</t>
  </si>
  <si>
    <t>ODTD_BAL_REF</t>
  </si>
  <si>
    <t>JUHR1</t>
  </si>
  <si>
    <t>datum vyvěšení ROZ</t>
  </si>
  <si>
    <t>1,33</t>
  </si>
  <si>
    <t>1,32</t>
  </si>
  <si>
    <t>1,28</t>
  </si>
  <si>
    <t>1,25</t>
  </si>
  <si>
    <t>1,22</t>
  </si>
  <si>
    <t>1,18</t>
  </si>
  <si>
    <t>1,5</t>
  </si>
  <si>
    <t>13,50</t>
  </si>
  <si>
    <t>28,50</t>
  </si>
  <si>
    <t>58,50</t>
  </si>
  <si>
    <t>158,50</t>
  </si>
  <si>
    <t>558,50</t>
  </si>
  <si>
    <t>1,37</t>
  </si>
  <si>
    <t>6</t>
  </si>
  <si>
    <t>33</t>
  </si>
  <si>
    <t>53</t>
  </si>
  <si>
    <t>83</t>
  </si>
  <si>
    <t>158</t>
  </si>
  <si>
    <t>558</t>
  </si>
  <si>
    <t>758</t>
  </si>
  <si>
    <t>do 31.12.2007</t>
  </si>
  <si>
    <t>1.1.2008-31.12.2011</t>
  </si>
  <si>
    <t>od 1.1.2012</t>
  </si>
  <si>
    <t>DPH</t>
  </si>
  <si>
    <t>1.1.2008-31.12.2009</t>
  </si>
  <si>
    <t>1.1.2010-31.12.2011</t>
  </si>
  <si>
    <t>Pomocne hodnoty</t>
  </si>
  <si>
    <t>Rok</t>
  </si>
  <si>
    <t>OP_REF 07</t>
  </si>
  <si>
    <t>OP_REF 08-11</t>
  </si>
  <si>
    <t>OP_REF 12</t>
  </si>
  <si>
    <t>NAP_REF 07</t>
  </si>
  <si>
    <t>NAP_REF 08-11</t>
  </si>
  <si>
    <t>NAP_REF 12</t>
  </si>
  <si>
    <t>1,04</t>
  </si>
  <si>
    <t>kód vzorového LP - pro podobné LP</t>
  </si>
  <si>
    <t>UHR1 v SCAU</t>
  </si>
  <si>
    <t>originál/generikum/biosimilar?</t>
  </si>
  <si>
    <t>od 1.1.2013</t>
  </si>
  <si>
    <t>Výchozí pro ODTD</t>
  </si>
  <si>
    <t>úhrada za spodní hranici intervalu</t>
  </si>
  <si>
    <t>úhrada za horní hranici intervalu</t>
  </si>
  <si>
    <t>spodní hranice intervalu</t>
  </si>
  <si>
    <t>horní hranice intervalu</t>
  </si>
  <si>
    <t>úhrada za sílu (Kč)</t>
  </si>
  <si>
    <t>Rezerva</t>
  </si>
  <si>
    <t>pro potřeby správního řízení zahájeného po 1. 12. 2011</t>
  </si>
  <si>
    <t>SPISOVÁ ZNAČKA:</t>
  </si>
  <si>
    <t>NÁZEV REFERENČNÍ SKUPINY/LÁTKY</t>
  </si>
  <si>
    <t>KÓD REFERENČNÍ SKUPINY/LÁTKY</t>
  </si>
  <si>
    <t>DATUM URČUJÍCÍ ROZHODNÉ OBDOBÍ:</t>
  </si>
  <si>
    <t>OBDOBÍ SM. KURZŮ A DOSTUPNOSTI</t>
  </si>
  <si>
    <t>PODKLADY PŘIPRAVIL:</t>
  </si>
  <si>
    <t>DNE:</t>
  </si>
  <si>
    <t>DEFINICE ROZHODNÉHO OBDOBÍ:</t>
  </si>
  <si>
    <t>DNC/1.-.3PP</t>
  </si>
  <si>
    <t>Datum zahájení správního řízení</t>
  </si>
  <si>
    <t>Datum zahájení nového projednání</t>
  </si>
  <si>
    <t>DNC</t>
  </si>
  <si>
    <t>Datum uplynutí 3 čtvrtletí (§ 12)</t>
  </si>
  <si>
    <t>1.-3.PP</t>
  </si>
  <si>
    <t>DNÚ</t>
  </si>
  <si>
    <t>KONTROLNÍ TABULKA PRO ÚČELY STANOVENÍ VÝŠE ÚHRADY</t>
  </si>
  <si>
    <t>CESTA</t>
  </si>
  <si>
    <t>FORMA</t>
  </si>
  <si>
    <t>OBAL</t>
  </si>
  <si>
    <t>RC</t>
  </si>
  <si>
    <t>SOUBDOV</t>
  </si>
  <si>
    <t>T_REG</t>
  </si>
  <si>
    <t>TCR</t>
  </si>
  <si>
    <t>CP</t>
  </si>
  <si>
    <t>LEG_CP</t>
  </si>
  <si>
    <t>ODKAZ_CP</t>
  </si>
  <si>
    <t>UHR1</t>
  </si>
  <si>
    <t>LEG_JUHR1</t>
  </si>
  <si>
    <t>ODKAZ_JUHR1</t>
  </si>
  <si>
    <t>PUHR1</t>
  </si>
  <si>
    <t>JUHR1_PLATDO</t>
  </si>
  <si>
    <t>UHRPROC</t>
  </si>
  <si>
    <t>UHR2</t>
  </si>
  <si>
    <t>JUHR2</t>
  </si>
  <si>
    <t>LEG_JUHR2</t>
  </si>
  <si>
    <t>ODKAZ_JUHR2</t>
  </si>
  <si>
    <t>PUHR2</t>
  </si>
  <si>
    <t>JUHR2_PLATDO</t>
  </si>
  <si>
    <t>UHR3</t>
  </si>
  <si>
    <t>JUHR3</t>
  </si>
  <si>
    <t>LEG_JUHR3</t>
  </si>
  <si>
    <t>ODKAZ_JUHR3</t>
  </si>
  <si>
    <t>LIM3</t>
  </si>
  <si>
    <t>OME3</t>
  </si>
  <si>
    <t>IND3</t>
  </si>
  <si>
    <t>PUHR3</t>
  </si>
  <si>
    <t>JUHR3_PLATDO</t>
  </si>
  <si>
    <t>RS</t>
  </si>
  <si>
    <t>TS</t>
  </si>
  <si>
    <t>TS_P</t>
  </si>
  <si>
    <t>V_PLATOD</t>
  </si>
  <si>
    <t>V_PLATDO</t>
  </si>
  <si>
    <t>NEOMEZ</t>
  </si>
  <si>
    <t>HL_UV_OD</t>
  </si>
  <si>
    <t>HL_UK_DO</t>
  </si>
  <si>
    <t>DDDM</t>
  </si>
  <si>
    <t>DDDJ</t>
  </si>
  <si>
    <t>DDDBAL</t>
  </si>
  <si>
    <t>ODTD1</t>
  </si>
  <si>
    <t>ODTDJ1</t>
  </si>
  <si>
    <t>ODTDBAL1</t>
  </si>
  <si>
    <t>ODTD2</t>
  </si>
  <si>
    <t>ODTDJ2</t>
  </si>
  <si>
    <t>ODTDBAL2</t>
  </si>
  <si>
    <t>ODTD3</t>
  </si>
  <si>
    <t>ODTDJ3</t>
  </si>
  <si>
    <t>ODTDBAL3</t>
  </si>
  <si>
    <t>EKV1</t>
  </si>
  <si>
    <t>ODKAZ_EKV1</t>
  </si>
  <si>
    <t>EKV2</t>
  </si>
  <si>
    <t>ODKAZ_EKV2</t>
  </si>
  <si>
    <t>EKV3</t>
  </si>
  <si>
    <t>ODKAZ_EKV3</t>
  </si>
  <si>
    <t>DAT_CP</t>
  </si>
  <si>
    <t>DAT_UHR</t>
  </si>
  <si>
    <t>ZAP1</t>
  </si>
  <si>
    <t>NEZAP1</t>
  </si>
  <si>
    <t>ZAKL_ZAP1</t>
  </si>
  <si>
    <t>ZAP2</t>
  </si>
  <si>
    <t>NEZAP2</t>
  </si>
  <si>
    <t>ZAP3</t>
  </si>
  <si>
    <t>NEZAP3</t>
  </si>
  <si>
    <t>ZPVYD</t>
  </si>
  <si>
    <t>ENNV</t>
  </si>
  <si>
    <t>MFC</t>
  </si>
  <si>
    <t>JUHR1(ZU)</t>
  </si>
  <si>
    <t>Držitel</t>
  </si>
  <si>
    <t>Ukončení/Přerušení</t>
  </si>
  <si>
    <t>JUHR1 - návrh žadatele</t>
  </si>
  <si>
    <t>JUHR1 výsledná</t>
  </si>
  <si>
    <t>JUHR1(ZU) po BON/MAL</t>
  </si>
  <si>
    <t>Vypracoval:</t>
  </si>
  <si>
    <t>Dne:</t>
  </si>
  <si>
    <t>VERZE ČÍSELNÍKU SCAUx:</t>
  </si>
  <si>
    <t>PŘÍPRAVKY ZE SEZNAMU SCAUx</t>
  </si>
  <si>
    <t>PODMÍNKY ÚHRADY</t>
  </si>
  <si>
    <t>VÝPOČET ÚHRADY LÉČIVÝCH PŘÍPRAVKŮ</t>
  </si>
  <si>
    <t>PŘEHLED PŘÍPRAVKŮ ZAŘAZENÝCH DO SPRÁVNÍHO ŘÍZENÍ</t>
  </si>
  <si>
    <t>VÝPOŘET JÁDROVÉ ÚHRADY ZA SÍLU</t>
  </si>
  <si>
    <t>Koeficient (Ano/Ne)</t>
  </si>
  <si>
    <t>OBLAST KOPÍROVANÁ DO VCR</t>
  </si>
  <si>
    <t>POUZE NAKOPÍROVAT ÚDAJE ZE SEZNAMU. NIC NEUPRAVOVAT !!!!</t>
  </si>
  <si>
    <t>DEFINICE URČUJÍCÍHO DATA:</t>
  </si>
  <si>
    <t>údaje na web</t>
  </si>
  <si>
    <t>název RS</t>
  </si>
  <si>
    <t>číslo RS</t>
  </si>
  <si>
    <t>kód SUKL</t>
  </si>
  <si>
    <t>ANO?</t>
  </si>
  <si>
    <t>DAT_ROZ</t>
  </si>
  <si>
    <t>RS_NAZ</t>
  </si>
  <si>
    <t>od 1.1.2015</t>
  </si>
  <si>
    <t>DAT_VYK</t>
  </si>
  <si>
    <t>ZRUS</t>
  </si>
  <si>
    <t>A</t>
  </si>
  <si>
    <t>Zveřejnit na web [Ano/Ne]</t>
  </si>
  <si>
    <t>Ano</t>
  </si>
  <si>
    <t>Ne</t>
  </si>
  <si>
    <t>Zastaveno/ Pokračuje z listu "VÝPOČET JUHR"</t>
  </si>
  <si>
    <t>SPZN</t>
  </si>
  <si>
    <t>v.1.3</t>
  </si>
  <si>
    <t>SUKLS151813/2014</t>
  </si>
  <si>
    <t xml:space="preserve">fixní kombinace estradiol a prasteron </t>
  </si>
  <si>
    <t>G03EA03</t>
  </si>
  <si>
    <t>2Q2014</t>
  </si>
  <si>
    <t>Jelínková</t>
  </si>
  <si>
    <t>140901x</t>
  </si>
  <si>
    <t>0009125</t>
  </si>
  <si>
    <t>GYNODIAN DEPOT</t>
  </si>
  <si>
    <t>INJ SOL 1X1ML+STŘ</t>
  </si>
  <si>
    <t>INJ</t>
  </si>
  <si>
    <t>SOL</t>
  </si>
  <si>
    <t>1X1ML STŘ</t>
  </si>
  <si>
    <t>IJT</t>
  </si>
  <si>
    <t>BZB</t>
  </si>
  <si>
    <t>D</t>
  </si>
  <si>
    <t>56/883/92-C</t>
  </si>
  <si>
    <t>NAR</t>
  </si>
  <si>
    <t>R</t>
  </si>
  <si>
    <t>MCV</t>
  </si>
  <si>
    <t>S</t>
  </si>
  <si>
    <t>SUKLS51015/2008</t>
  </si>
  <si>
    <t>SUKLS75269/2010</t>
  </si>
  <si>
    <t>L</t>
  </si>
  <si>
    <t>END, GYN, SEX</t>
  </si>
  <si>
    <t>AMP</t>
  </si>
  <si>
    <t>N</t>
  </si>
  <si>
    <t xml:space="preserve">zahájeno </t>
  </si>
  <si>
    <t xml:space="preserve">estradiol a prasteron </t>
  </si>
  <si>
    <t>a</t>
  </si>
  <si>
    <t>151813/2014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</si>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</sst>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K_č_-;\-* #,##0.00\ _K_č_-;_-* &quot;-&quot;??\ _K_č_-;_-@_-"/>
    <numFmt numFmtId="164" formatCode="ddmmyyyy"/>
    <numFmt numFmtId="165" formatCode="0.000"/>
    <numFmt numFmtId="166" formatCode="0.0000"/>
    <numFmt numFmtId="167" formatCode="#,##0.0000"/>
    <numFmt numFmtId="168" formatCode="0.00000000"/>
    <numFmt numFmtId="177" formatCode="@"/>
  </numFmts>
  <fonts count="75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b/>
      <sz val="10"/>
      <name val="Tahoma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b/>
      <i/>
      <sz val="18"/>
      <color indexed="9"/>
      <name val="Calibri"/>
      <family val="2"/>
      <scheme val="minor"/>
    </font>
    <font>
      <b/>
      <i/>
      <sz val="11"/>
      <color indexed="9"/>
      <name val="Calibri"/>
      <family val="2"/>
      <scheme val="minor"/>
    </font>
    <font>
      <sz val="20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9"/>
      <color rgb="FF003082"/>
      <name val="Arial"/>
      <family val="2"/>
    </font>
    <font>
      <b/>
      <sz val="11"/>
      <color rgb="FF003082"/>
      <name val="Calibri"/>
      <family val="2"/>
      <scheme val="minor"/>
    </font>
    <font>
      <sz val="11"/>
      <color rgb="FF003082"/>
      <name val="Calibri"/>
      <family val="2"/>
      <scheme val="minor"/>
    </font>
    <font>
      <b/>
      <sz val="11"/>
      <color theme="4" tint="-0.4999699890613556"/>
      <name val="Calibri"/>
      <family val="2"/>
      <scheme val="minor"/>
    </font>
    <font>
      <b/>
      <sz val="11"/>
      <color rgb="FF00318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0" tint="-0.1499900072813034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8"/>
      <color indexed="9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23"/>
      <name val="Calibri"/>
      <family val="2"/>
      <scheme val="minor"/>
    </font>
    <font>
      <sz val="10"/>
      <color indexed="23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1"/>
      <name val="Arial"/>
      <family val="2"/>
    </font>
    <font>
      <sz val="9"/>
      <color rgb="FF003181"/>
      <name val="Calibri"/>
      <family val="2"/>
      <scheme val="minor"/>
    </font>
    <font>
      <b/>
      <sz val="10"/>
      <color rgb="FF0000FF"/>
      <name val="Calibri"/>
      <family val="2"/>
    </font>
    <font>
      <b/>
      <sz val="9"/>
      <name val="Tahoma"/>
      <family val="2"/>
    </font>
    <font>
      <i/>
      <sz val="10"/>
      <color rgb="FF9999FF"/>
      <name val="Times New Roman"/>
      <family val="1"/>
    </font>
    <font>
      <b/>
      <sz val="8"/>
      <color rgb="FFFF0000"/>
      <name val="Arial CE"/>
      <family val="2"/>
    </font>
    <font>
      <sz val="10"/>
      <color rgb="FF9999FF"/>
      <name val="Times New Roman"/>
      <family val="2"/>
    </font>
    <font>
      <sz val="20"/>
      <color rgb="FFFF0000"/>
      <name val="Arial CE"/>
      <family val="2"/>
    </font>
    <font>
      <sz val="20"/>
      <color rgb="FF333399"/>
      <name val="Arial CE"/>
      <family val="2"/>
    </font>
    <font>
      <sz val="10"/>
      <color rgb="FF0000FF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3181"/>
        <bgColor indexed="64"/>
      </patternFill>
    </fill>
    <fill>
      <patternFill patternType="solid">
        <fgColor rgb="FFF4A533"/>
        <bgColor indexed="64"/>
      </patternFill>
    </fill>
    <fill>
      <patternFill patternType="solid">
        <fgColor rgb="FFF18E00"/>
        <bgColor indexed="64"/>
      </patternFill>
    </fill>
    <fill>
      <patternFill patternType="solid">
        <fgColor rgb="FFF7BB66"/>
        <bgColor indexed="64"/>
      </patternFill>
    </fill>
    <fill>
      <patternFill patternType="solid">
        <fgColor rgb="FFF9D299"/>
        <bgColor indexed="64"/>
      </patternFill>
    </fill>
    <fill>
      <patternFill patternType="solid">
        <fgColor rgb="FFFCE8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D6E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/>
      <top style="thin"/>
      <bottom style="thin"/>
    </border>
  </borders>
  <cellStyleXfs count="1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21" borderId="6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0" fillId="7" borderId="1" applyNumberFormat="0" applyAlignment="0" applyProtection="0"/>
    <xf numFmtId="0" fontId="19" fillId="21" borderId="6" applyNumberFormat="0" applyAlignment="0" applyProtection="0"/>
    <xf numFmtId="0" fontId="19" fillId="21" borderId="6" applyNumberFormat="0" applyAlignment="0" applyProtection="0"/>
    <xf numFmtId="0" fontId="21" fillId="0" borderId="7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24" fillId="20" borderId="9" applyNumberForma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5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</cellStyleXfs>
  <cellXfs count="214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Fill="1"/>
    <xf numFmtId="0" fontId="8" fillId="0" borderId="0" xfId="0" applyFont="1"/>
    <xf numFmtId="0" fontId="6" fillId="22" borderId="0" xfId="0" applyFont="1" applyFill="1"/>
    <xf numFmtId="0" fontId="26" fillId="24" borderId="10" xfId="130" applyFont="1" applyFill="1" applyBorder="1" applyAlignment="1">
      <alignment horizontal="left" wrapText="1"/>
      <protection/>
    </xf>
    <xf numFmtId="49" fontId="26" fillId="24" borderId="10" xfId="130" applyNumberFormat="1" applyFont="1" applyFill="1" applyBorder="1" applyAlignment="1">
      <alignment horizontal="left" wrapText="1"/>
      <protection/>
    </xf>
    <xf numFmtId="0" fontId="0" fillId="20" borderId="0" xfId="0" applyFont="1" applyFill="1"/>
    <xf numFmtId="0" fontId="0" fillId="22" borderId="0" xfId="0" applyFont="1" applyFill="1"/>
    <xf numFmtId="0" fontId="0" fillId="22" borderId="0" xfId="0" applyFont="1" applyFill="1" applyBorder="1"/>
    <xf numFmtId="0" fontId="0" fillId="4" borderId="0" xfId="0" applyFont="1" applyFill="1" applyBorder="1"/>
    <xf numFmtId="0" fontId="0" fillId="0" borderId="0" xfId="0" applyFont="1" applyBorder="1"/>
    <xf numFmtId="0" fontId="0" fillId="0" borderId="0" xfId="0" applyFont="1"/>
    <xf numFmtId="0" fontId="28" fillId="0" borderId="11" xfId="127" applyFont="1" applyFill="1" applyBorder="1" applyAlignment="1">
      <alignment horizontal="left"/>
      <protection/>
    </xf>
    <xf numFmtId="0" fontId="28" fillId="0" borderId="12" xfId="127" applyFont="1" applyFill="1" applyBorder="1" applyAlignment="1">
      <alignment horizontal="left"/>
      <protection/>
    </xf>
    <xf numFmtId="0" fontId="29" fillId="11" borderId="12" xfId="0" applyFont="1" applyFill="1" applyBorder="1" applyAlignment="1">
      <alignment horizontal="left" wrapText="1"/>
    </xf>
    <xf numFmtId="0" fontId="29" fillId="11" borderId="13" xfId="0" applyFont="1" applyFill="1" applyBorder="1" applyAlignment="1">
      <alignment horizontal="left" wrapText="1"/>
    </xf>
    <xf numFmtId="0" fontId="7" fillId="0" borderId="14" xfId="127" applyFont="1" applyFill="1" applyBorder="1" applyAlignment="1">
      <alignment horizontal="left"/>
      <protection/>
    </xf>
    <xf numFmtId="49" fontId="7" fillId="0" borderId="15" xfId="127" applyNumberFormat="1" applyFont="1" applyFill="1" applyBorder="1" applyAlignment="1">
      <alignment horizontal="left"/>
      <protection/>
    </xf>
    <xf numFmtId="49" fontId="7" fillId="0" borderId="16" xfId="127" applyNumberFormat="1" applyFont="1" applyFill="1" applyBorder="1" applyAlignment="1">
      <alignment horizontal="left"/>
      <protection/>
    </xf>
    <xf numFmtId="0" fontId="7" fillId="0" borderId="15" xfId="127" applyFont="1" applyFill="1" applyBorder="1" applyAlignment="1">
      <alignment horizontal="left"/>
      <protection/>
    </xf>
    <xf numFmtId="0" fontId="7" fillId="0" borderId="17" xfId="127" applyFont="1" applyFill="1" applyBorder="1" applyAlignment="1">
      <alignment horizontal="left"/>
      <protection/>
    </xf>
    <xf numFmtId="49" fontId="7" fillId="0" borderId="18" xfId="127" applyNumberFormat="1" applyFont="1" applyFill="1" applyBorder="1" applyAlignment="1">
      <alignment horizontal="left"/>
      <protection/>
    </xf>
    <xf numFmtId="49" fontId="7" fillId="0" borderId="19" xfId="127" applyNumberFormat="1" applyFont="1" applyFill="1" applyBorder="1" applyAlignment="1">
      <alignment horizontal="left"/>
      <protection/>
    </xf>
    <xf numFmtId="0" fontId="5" fillId="0" borderId="0" xfId="0" applyFont="1"/>
    <xf numFmtId="0" fontId="0" fillId="0" borderId="0" xfId="0" applyFont="1"/>
    <xf numFmtId="0" fontId="1" fillId="0" borderId="15" xfId="115" applyFont="1" applyFill="1" applyBorder="1">
      <alignment/>
      <protection/>
    </xf>
    <xf numFmtId="0" fontId="1" fillId="0" borderId="18" xfId="115" applyFont="1" applyFill="1" applyBorder="1">
      <alignment/>
      <protection/>
    </xf>
    <xf numFmtId="0" fontId="28" fillId="25" borderId="15" xfId="127" applyNumberFormat="1" applyFont="1" applyFill="1" applyBorder="1" applyAlignment="1">
      <alignment horizontal="left"/>
      <protection/>
    </xf>
    <xf numFmtId="0" fontId="30" fillId="11" borderId="15" xfId="0" applyFont="1" applyFill="1" applyBorder="1" applyAlignment="1">
      <alignment horizontal="left" wrapText="1"/>
    </xf>
    <xf numFmtId="0" fontId="7" fillId="26" borderId="15" xfId="127" applyNumberFormat="1" applyFont="1" applyFill="1" applyBorder="1" applyAlignment="1">
      <alignment horizontal="left"/>
      <protection/>
    </xf>
    <xf numFmtId="0" fontId="1" fillId="26" borderId="15" xfId="115" applyNumberFormat="1" applyFont="1" applyFill="1" applyBorder="1" applyAlignment="1">
      <alignment/>
      <protection/>
    </xf>
    <xf numFmtId="49" fontId="7" fillId="26" borderId="15" xfId="127" applyNumberFormat="1" applyFont="1" applyFill="1" applyBorder="1" applyAlignment="1">
      <alignment horizontal="left"/>
      <protection/>
    </xf>
    <xf numFmtId="0" fontId="7" fillId="0" borderId="15" xfId="127" applyNumberFormat="1" applyFont="1" applyBorder="1" applyAlignment="1">
      <alignment horizontal="left"/>
      <protection/>
    </xf>
    <xf numFmtId="0" fontId="1" fillId="0" borderId="15" xfId="115" applyNumberFormat="1" applyFont="1" applyBorder="1" applyAlignment="1">
      <alignment/>
      <protection/>
    </xf>
    <xf numFmtId="49" fontId="7" fillId="0" borderId="15" xfId="127" applyNumberFormat="1" applyFont="1" applyBorder="1" applyAlignment="1">
      <alignment horizontal="left"/>
      <protection/>
    </xf>
    <xf numFmtId="9" fontId="0" fillId="0" borderId="0" xfId="0" applyNumberFormat="1" applyFont="1"/>
    <xf numFmtId="9" fontId="0" fillId="0" borderId="0" xfId="0" applyNumberFormat="1" applyFont="1" applyBorder="1"/>
    <xf numFmtId="0" fontId="0" fillId="4" borderId="0" xfId="0" applyFont="1" applyFill="1" applyBorder="1"/>
    <xf numFmtId="0" fontId="32" fillId="27" borderId="0" xfId="116" applyFont="1" applyFill="1" applyBorder="1" applyAlignment="1">
      <alignment horizontal="left" vertical="center"/>
      <protection/>
    </xf>
    <xf numFmtId="0" fontId="33" fillId="27" borderId="0" xfId="116" applyFont="1" applyFill="1" applyBorder="1">
      <alignment/>
      <protection/>
    </xf>
    <xf numFmtId="0" fontId="34" fillId="27" borderId="0" xfId="116" applyFont="1" applyFill="1" applyBorder="1">
      <alignment/>
      <protection/>
    </xf>
    <xf numFmtId="0" fontId="35" fillId="27" borderId="0" xfId="116" applyFont="1" applyFill="1" applyBorder="1">
      <alignment/>
      <protection/>
    </xf>
    <xf numFmtId="0" fontId="33" fillId="27" borderId="0" xfId="116" applyFont="1" applyFill="1" applyBorder="1" applyAlignment="1">
      <alignment horizontal="right"/>
      <protection/>
    </xf>
    <xf numFmtId="0" fontId="0" fillId="28" borderId="0" xfId="116" applyFill="1" applyBorder="1">
      <alignment/>
      <protection/>
    </xf>
    <xf numFmtId="0" fontId="0" fillId="29" borderId="0" xfId="116" applyFill="1" applyBorder="1">
      <alignment/>
      <protection/>
    </xf>
    <xf numFmtId="0" fontId="36" fillId="29" borderId="0" xfId="116" applyFont="1" applyFill="1" applyBorder="1">
      <alignment/>
      <protection/>
    </xf>
    <xf numFmtId="0" fontId="0" fillId="30" borderId="0" xfId="116" applyFill="1" applyBorder="1">
      <alignment/>
      <protection/>
    </xf>
    <xf numFmtId="0" fontId="0" fillId="31" borderId="0" xfId="116" applyFill="1" applyBorder="1">
      <alignment/>
      <protection/>
    </xf>
    <xf numFmtId="0" fontId="37" fillId="32" borderId="0" xfId="116" applyFont="1" applyFill="1" applyBorder="1" applyAlignment="1">
      <alignment horizontal="center"/>
      <protection/>
    </xf>
    <xf numFmtId="0" fontId="35" fillId="0" borderId="20" xfId="116" applyFont="1" applyBorder="1">
      <alignment/>
      <protection/>
    </xf>
    <xf numFmtId="0" fontId="38" fillId="31" borderId="20" xfId="116" applyFont="1" applyFill="1" applyBorder="1">
      <alignment/>
      <protection/>
    </xf>
    <xf numFmtId="49" fontId="39" fillId="32" borderId="20" xfId="116" applyNumberFormat="1" applyFont="1" applyFill="1" applyBorder="1" applyAlignment="1">
      <alignment horizontal="left"/>
      <protection/>
    </xf>
    <xf numFmtId="14" fontId="39" fillId="32" borderId="20" xfId="116" applyNumberFormat="1" applyFont="1" applyFill="1" applyBorder="1" applyAlignment="1">
      <alignment horizontal="left"/>
      <protection/>
    </xf>
    <xf numFmtId="0" fontId="39" fillId="32" borderId="20" xfId="116" applyFont="1" applyFill="1" applyBorder="1" applyAlignment="1">
      <alignment horizontal="left"/>
      <protection/>
    </xf>
    <xf numFmtId="0" fontId="40" fillId="0" borderId="20" xfId="116" applyFont="1" applyFill="1" applyBorder="1" applyAlignment="1">
      <alignment horizontal="left" vertical="top"/>
      <protection/>
    </xf>
    <xf numFmtId="0" fontId="39" fillId="0" borderId="20" xfId="116" applyFont="1" applyBorder="1" applyAlignment="1">
      <alignment horizontal="left"/>
      <protection/>
    </xf>
    <xf numFmtId="0" fontId="41" fillId="28" borderId="20" xfId="116" applyFont="1" applyFill="1" applyBorder="1" applyAlignment="1">
      <alignment horizontal="left" vertical="top"/>
      <protection/>
    </xf>
    <xf numFmtId="0" fontId="42" fillId="0" borderId="20" xfId="116" applyFont="1" applyBorder="1">
      <alignment/>
      <protection/>
    </xf>
    <xf numFmtId="0" fontId="35" fillId="0" borderId="20" xfId="116" applyFont="1" applyBorder="1" applyAlignment="1">
      <alignment wrapText="1"/>
      <protection/>
    </xf>
    <xf numFmtId="0" fontId="35" fillId="0" borderId="20" xfId="116" applyFont="1" applyBorder="1" applyAlignment="1">
      <alignment vertical="top" wrapText="1"/>
      <protection/>
    </xf>
    <xf numFmtId="0" fontId="35" fillId="0" borderId="20" xfId="116" applyFont="1" applyFill="1" applyBorder="1">
      <alignment/>
      <protection/>
    </xf>
    <xf numFmtId="0" fontId="43" fillId="0" borderId="20" xfId="116" applyFont="1" applyFill="1" applyBorder="1">
      <alignment/>
      <protection/>
    </xf>
    <xf numFmtId="0" fontId="43" fillId="0" borderId="20" xfId="116" applyFont="1" applyBorder="1">
      <alignment/>
      <protection/>
    </xf>
    <xf numFmtId="0" fontId="35" fillId="0" borderId="21" xfId="116" applyFont="1" applyBorder="1">
      <alignment/>
      <protection/>
    </xf>
    <xf numFmtId="0" fontId="35" fillId="0" borderId="22" xfId="116" applyFont="1" applyBorder="1">
      <alignment/>
      <protection/>
    </xf>
    <xf numFmtId="0" fontId="35" fillId="0" borderId="22" xfId="116" applyFont="1" applyBorder="1" applyAlignment="1">
      <alignment horizontal="left"/>
      <protection/>
    </xf>
    <xf numFmtId="14" fontId="35" fillId="0" borderId="22" xfId="116" applyNumberFormat="1" applyFont="1" applyBorder="1" applyAlignment="1">
      <alignment horizontal="left"/>
      <protection/>
    </xf>
    <xf numFmtId="0" fontId="35" fillId="0" borderId="22" xfId="116" applyFont="1" applyBorder="1" applyAlignment="1">
      <alignment/>
      <protection/>
    </xf>
    <xf numFmtId="14" fontId="35" fillId="0" borderId="22" xfId="116" applyNumberFormat="1" applyFont="1" applyBorder="1" applyAlignment="1">
      <alignment/>
      <protection/>
    </xf>
    <xf numFmtId="0" fontId="44" fillId="0" borderId="22" xfId="0" applyFont="1" applyBorder="1" applyAlignment="1">
      <alignment horizontal="right"/>
    </xf>
    <xf numFmtId="0" fontId="0" fillId="0" borderId="0" xfId="117">
      <alignment/>
      <protection/>
    </xf>
    <xf numFmtId="0" fontId="45" fillId="27" borderId="0" xfId="0" applyFont="1" applyFill="1" applyBorder="1"/>
    <xf numFmtId="0" fontId="46" fillId="0" borderId="0" xfId="0" applyFont="1" applyBorder="1" applyAlignment="1">
      <alignment horizontal="left" vertical="center" wrapText="1"/>
    </xf>
    <xf numFmtId="0" fontId="45" fillId="0" borderId="0" xfId="0" applyFont="1"/>
    <xf numFmtId="4" fontId="45" fillId="0" borderId="0" xfId="0" applyNumberFormat="1" applyFont="1"/>
    <xf numFmtId="0" fontId="47" fillId="0" borderId="0" xfId="0" applyFont="1" applyBorder="1"/>
    <xf numFmtId="0" fontId="46" fillId="0" borderId="23" xfId="0" applyFont="1" applyBorder="1" applyAlignment="1">
      <alignment horizontal="left" vertical="center" wrapText="1"/>
    </xf>
    <xf numFmtId="0" fontId="48" fillId="0" borderId="0" xfId="0" applyFont="1"/>
    <xf numFmtId="2" fontId="48" fillId="0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3" borderId="15" xfId="130" applyFont="1" applyFill="1" applyBorder="1" applyAlignment="1">
      <alignment horizontal="left" wrapText="1"/>
      <protection/>
    </xf>
    <xf numFmtId="49" fontId="45" fillId="33" borderId="15" xfId="130" applyNumberFormat="1" applyFont="1" applyFill="1" applyBorder="1" applyAlignment="1">
      <alignment horizontal="left" wrapText="1"/>
      <protection/>
    </xf>
    <xf numFmtId="0" fontId="45" fillId="0" borderId="15" xfId="130" applyFont="1" applyFill="1" applyBorder="1" applyAlignment="1">
      <alignment horizontal="left" wrapText="1"/>
      <protection/>
    </xf>
    <xf numFmtId="0" fontId="45" fillId="33" borderId="15" xfId="128" applyFont="1" applyFill="1" applyBorder="1" applyAlignment="1">
      <alignment horizontal="center" wrapText="1"/>
      <protection/>
    </xf>
    <xf numFmtId="0" fontId="45" fillId="0" borderId="15" xfId="128" applyFont="1" applyFill="1" applyBorder="1" applyAlignment="1">
      <alignment horizontal="center" wrapText="1"/>
      <protection/>
    </xf>
    <xf numFmtId="49" fontId="45" fillId="34" borderId="15" xfId="130" applyNumberFormat="1" applyFont="1" applyFill="1" applyBorder="1" applyAlignment="1">
      <alignment horizontal="left" wrapText="1"/>
      <protection/>
    </xf>
    <xf numFmtId="0" fontId="45" fillId="34" borderId="15" xfId="130" applyFont="1" applyFill="1" applyBorder="1" applyAlignment="1">
      <alignment horizontal="left" wrapText="1"/>
      <protection/>
    </xf>
    <xf numFmtId="0" fontId="45" fillId="33" borderId="15" xfId="0" applyFont="1" applyFill="1" applyBorder="1" applyAlignment="1">
      <alignment horizontal="left" wrapText="1"/>
    </xf>
    <xf numFmtId="4" fontId="45" fillId="33" borderId="15" xfId="0" applyNumberFormat="1" applyFont="1" applyFill="1" applyBorder="1" applyAlignment="1">
      <alignment horizontal="left" wrapText="1"/>
    </xf>
    <xf numFmtId="4" fontId="49" fillId="34" borderId="15" xfId="0" applyNumberFormat="1" applyFont="1" applyFill="1" applyBorder="1" applyAlignment="1">
      <alignment horizontal="left" wrapText="1"/>
    </xf>
    <xf numFmtId="0" fontId="50" fillId="0" borderId="15" xfId="0" applyFont="1" applyBorder="1" applyAlignment="1">
      <alignment horizontal="left" wrapText="1"/>
    </xf>
    <xf numFmtId="0" fontId="51" fillId="35" borderId="15" xfId="0" applyFont="1" applyFill="1" applyBorder="1" applyAlignment="1">
      <alignment horizontal="left" wrapText="1"/>
    </xf>
    <xf numFmtId="0" fontId="49" fillId="0" borderId="0" xfId="0" applyFont="1" applyAlignment="1">
      <alignment horizontal="left" wrapText="1"/>
    </xf>
    <xf numFmtId="0" fontId="35" fillId="0" borderId="12" xfId="0" applyFont="1" applyFill="1" applyBorder="1" applyAlignment="1">
      <alignment horizontal="left"/>
    </xf>
    <xf numFmtId="2" fontId="35" fillId="0" borderId="12" xfId="0" applyNumberFormat="1" applyFont="1" applyFill="1" applyBorder="1" applyAlignment="1">
      <alignment horizontal="left"/>
    </xf>
    <xf numFmtId="0" fontId="35" fillId="0" borderId="12" xfId="0" applyFont="1" applyBorder="1"/>
    <xf numFmtId="2" fontId="52" fillId="0" borderId="12" xfId="0" applyNumberFormat="1" applyFont="1" applyFill="1" applyBorder="1" applyAlignment="1">
      <alignment horizontal="left"/>
    </xf>
    <xf numFmtId="0" fontId="52" fillId="0" borderId="12" xfId="0" applyFont="1" applyFill="1" applyBorder="1" applyAlignment="1">
      <alignment horizontal="left"/>
    </xf>
    <xf numFmtId="165" fontId="35" fillId="0" borderId="12" xfId="0" applyNumberFormat="1" applyFont="1" applyFill="1" applyBorder="1" applyAlignment="1">
      <alignment horizontal="left"/>
    </xf>
    <xf numFmtId="0" fontId="35" fillId="0" borderId="12" xfId="0" applyFont="1" applyFill="1" applyBorder="1"/>
    <xf numFmtId="4" fontId="35" fillId="0" borderId="12" xfId="0" applyNumberFormat="1" applyFont="1" applyFill="1" applyBorder="1"/>
    <xf numFmtId="0" fontId="35" fillId="0" borderId="15" xfId="0" applyFont="1" applyFill="1" applyBorder="1"/>
    <xf numFmtId="0" fontId="45" fillId="0" borderId="0" xfId="0" applyFont="1" applyFill="1"/>
    <xf numFmtId="0" fontId="45" fillId="0" borderId="12" xfId="0" applyNumberFormat="1" applyFont="1" applyFill="1" applyBorder="1"/>
    <xf numFmtId="14" fontId="35" fillId="0" borderId="12" xfId="0" applyNumberFormat="1" applyFont="1" applyFill="1" applyBorder="1"/>
    <xf numFmtId="0" fontId="35" fillId="0" borderId="15" xfId="0" applyFont="1" applyBorder="1"/>
    <xf numFmtId="0" fontId="35" fillId="0" borderId="0" xfId="0" applyFont="1"/>
    <xf numFmtId="49" fontId="45" fillId="0" borderId="0" xfId="0" applyNumberFormat="1" applyFont="1"/>
    <xf numFmtId="0" fontId="45" fillId="0" borderId="0" xfId="0" applyFont="1" applyAlignment="1">
      <alignment wrapText="1"/>
    </xf>
    <xf numFmtId="0" fontId="45" fillId="0" borderId="0" xfId="0" applyFont="1" applyAlignment="1">
      <alignment horizontal="left"/>
    </xf>
    <xf numFmtId="2" fontId="45" fillId="0" borderId="0" xfId="0" applyNumberFormat="1" applyFont="1"/>
    <xf numFmtId="49" fontId="45" fillId="0" borderId="0" xfId="0" applyNumberFormat="1" applyFont="1" applyFill="1"/>
    <xf numFmtId="49" fontId="53" fillId="0" borderId="0" xfId="125" applyNumberFormat="1" applyFont="1" applyFill="1">
      <alignment/>
      <protection/>
    </xf>
    <xf numFmtId="2" fontId="53" fillId="0" borderId="0" xfId="125" applyNumberFormat="1" applyFont="1" applyFill="1">
      <alignment/>
      <protection/>
    </xf>
    <xf numFmtId="164" fontId="53" fillId="0" borderId="0" xfId="125" applyNumberFormat="1" applyFont="1" applyFill="1">
      <alignment/>
      <protection/>
    </xf>
    <xf numFmtId="166" fontId="53" fillId="0" borderId="0" xfId="125" applyNumberFormat="1" applyFont="1" applyFill="1">
      <alignment/>
      <protection/>
    </xf>
    <xf numFmtId="0" fontId="54" fillId="5" borderId="0" xfId="0" applyFont="1" applyFill="1"/>
    <xf numFmtId="0" fontId="55" fillId="24" borderId="10" xfId="0" applyFont="1" applyFill="1" applyBorder="1" applyAlignment="1">
      <alignment wrapText="1"/>
    </xf>
    <xf numFmtId="0" fontId="55" fillId="10" borderId="0" xfId="0" applyFont="1" applyFill="1" applyBorder="1" applyAlignment="1">
      <alignment wrapText="1"/>
    </xf>
    <xf numFmtId="0" fontId="48" fillId="0" borderId="0" xfId="0" applyFont="1" applyBorder="1"/>
    <xf numFmtId="0" fontId="48" fillId="36" borderId="0" xfId="0" applyFont="1" applyFill="1" applyBorder="1" applyProtection="1">
      <protection locked="0"/>
    </xf>
    <xf numFmtId="166" fontId="48" fillId="0" borderId="0" xfId="0" applyNumberFormat="1" applyFont="1" applyBorder="1"/>
    <xf numFmtId="0" fontId="48" fillId="36" borderId="0" xfId="0" applyFont="1" applyFill="1" applyProtection="1">
      <protection locked="0"/>
    </xf>
    <xf numFmtId="166" fontId="48" fillId="36" borderId="0" xfId="0" applyNumberFormat="1" applyFont="1" applyFill="1" applyBorder="1" applyProtection="1">
      <protection locked="0"/>
    </xf>
    <xf numFmtId="0" fontId="45" fillId="0" borderId="24" xfId="0" applyFont="1" applyBorder="1"/>
    <xf numFmtId="0" fontId="45" fillId="36" borderId="0" xfId="0" applyFont="1" applyFill="1" applyProtection="1">
      <protection locked="0"/>
    </xf>
    <xf numFmtId="49" fontId="55" fillId="15" borderId="10" xfId="130" applyNumberFormat="1" applyFont="1" applyFill="1" applyBorder="1" applyAlignment="1">
      <alignment horizontal="left" wrapText="1"/>
      <protection/>
    </xf>
    <xf numFmtId="0" fontId="55" fillId="15" borderId="10" xfId="130" applyFont="1" applyFill="1" applyBorder="1" applyAlignment="1">
      <alignment horizontal="left" wrapText="1"/>
      <protection/>
    </xf>
    <xf numFmtId="0" fontId="45" fillId="0" borderId="0" xfId="130" applyFont="1" applyAlignment="1">
      <alignment wrapText="1"/>
      <protection/>
    </xf>
    <xf numFmtId="0" fontId="45" fillId="0" borderId="0" xfId="130" applyFont="1">
      <alignment/>
      <protection/>
    </xf>
    <xf numFmtId="49" fontId="48" fillId="0" borderId="0" xfId="129" applyNumberFormat="1" applyFont="1" applyFill="1" applyBorder="1" applyAlignment="1">
      <alignment horizontal="left"/>
      <protection/>
    </xf>
    <xf numFmtId="0" fontId="48" fillId="0" borderId="0" xfId="131" applyNumberFormat="1" applyFont="1" applyFill="1" applyBorder="1" applyAlignment="1">
      <alignment horizontal="left"/>
      <protection/>
    </xf>
    <xf numFmtId="49" fontId="48" fillId="0" borderId="0" xfId="132" applyNumberFormat="1" applyFont="1" applyFill="1" applyBorder="1" applyAlignment="1">
      <alignment horizontal="left"/>
      <protection/>
    </xf>
    <xf numFmtId="0" fontId="45" fillId="0" borderId="0" xfId="130" applyFont="1" applyFill="1" applyAlignment="1">
      <alignment wrapText="1"/>
      <protection/>
    </xf>
    <xf numFmtId="0" fontId="48" fillId="0" borderId="0" xfId="127" applyFont="1" applyFill="1" applyBorder="1" applyAlignment="1">
      <alignment horizontal="left"/>
      <protection/>
    </xf>
    <xf numFmtId="0" fontId="45" fillId="0" borderId="0" xfId="115" applyFont="1" applyFill="1" applyBorder="1">
      <alignment/>
      <protection/>
    </xf>
    <xf numFmtId="49" fontId="48" fillId="0" borderId="0" xfId="127" applyNumberFormat="1" applyFont="1" applyFill="1" applyBorder="1" applyAlignment="1">
      <alignment horizontal="left"/>
      <protection/>
    </xf>
    <xf numFmtId="0" fontId="45" fillId="0" borderId="0" xfId="0" applyFont="1" applyFill="1" applyBorder="1"/>
    <xf numFmtId="49" fontId="56" fillId="0" borderId="0" xfId="127" applyNumberFormat="1" applyFont="1" applyFill="1" applyBorder="1" applyAlignment="1">
      <alignment horizontal="left"/>
      <protection/>
    </xf>
    <xf numFmtId="0" fontId="57" fillId="0" borderId="0" xfId="127" applyFont="1" applyFill="1" applyBorder="1" applyAlignment="1">
      <alignment horizontal="left"/>
      <protection/>
    </xf>
    <xf numFmtId="0" fontId="58" fillId="0" borderId="0" xfId="115" applyFont="1" applyFill="1" applyBorder="1">
      <alignment/>
      <protection/>
    </xf>
    <xf numFmtId="49" fontId="57" fillId="0" borderId="0" xfId="127" applyNumberFormat="1" applyFont="1" applyFill="1" applyBorder="1" applyAlignment="1">
      <alignment horizontal="left"/>
      <protection/>
    </xf>
    <xf numFmtId="0" fontId="45" fillId="0" borderId="24" xfId="0" applyFont="1" applyBorder="1" applyAlignment="1">
      <alignment/>
    </xf>
    <xf numFmtId="0" fontId="49" fillId="4" borderId="15" xfId="0" applyFont="1" applyFill="1" applyBorder="1"/>
    <xf numFmtId="2" fontId="45" fillId="34" borderId="15" xfId="130" applyNumberFormat="1" applyFont="1" applyFill="1" applyBorder="1" applyAlignment="1">
      <alignment horizontal="left" wrapText="1"/>
      <protection/>
    </xf>
    <xf numFmtId="0" fontId="45" fillId="34" borderId="15" xfId="0" applyFont="1" applyFill="1" applyBorder="1" applyAlignment="1">
      <alignment horizontal="left" wrapText="1"/>
    </xf>
    <xf numFmtId="0" fontId="45" fillId="37" borderId="15" xfId="0" applyFont="1" applyFill="1" applyBorder="1" applyAlignment="1">
      <alignment horizontal="left" wrapText="1"/>
    </xf>
    <xf numFmtId="0" fontId="45" fillId="38" borderId="15" xfId="0" applyFont="1" applyFill="1" applyBorder="1" applyAlignment="1">
      <alignment horizontal="left" wrapText="1"/>
    </xf>
    <xf numFmtId="0" fontId="45" fillId="34" borderId="15" xfId="0" applyFont="1" applyFill="1" applyBorder="1" applyAlignment="1">
      <alignment wrapText="1"/>
    </xf>
    <xf numFmtId="0" fontId="45" fillId="34" borderId="15" xfId="0" applyFont="1" applyFill="1" applyBorder="1"/>
    <xf numFmtId="0" fontId="45" fillId="39" borderId="15" xfId="0" applyFont="1" applyFill="1" applyBorder="1" applyAlignment="1">
      <alignment wrapText="1"/>
    </xf>
    <xf numFmtId="0" fontId="45" fillId="4" borderId="15" xfId="0" applyFont="1" applyFill="1" applyBorder="1"/>
    <xf numFmtId="49" fontId="45" fillId="0" borderId="15" xfId="119" applyNumberFormat="1" applyFont="1" applyFill="1" applyBorder="1" applyAlignment="1">
      <alignment horizontal="left" wrapText="1"/>
      <protection/>
    </xf>
    <xf numFmtId="0" fontId="45" fillId="0" borderId="15" xfId="119" applyFont="1" applyFill="1" applyBorder="1" applyAlignment="1">
      <alignment horizontal="left" wrapText="1"/>
      <protection/>
    </xf>
    <xf numFmtId="2" fontId="45" fillId="0" borderId="15" xfId="121" applyNumberFormat="1" applyFont="1" applyFill="1" applyBorder="1" applyAlignment="1">
      <alignment horizontal="left" wrapText="1"/>
      <protection/>
    </xf>
    <xf numFmtId="167" fontId="45" fillId="0" borderId="15" xfId="121" applyNumberFormat="1" applyFont="1" applyFill="1" applyBorder="1" applyAlignment="1">
      <alignment horizontal="left" wrapText="1"/>
      <protection/>
    </xf>
    <xf numFmtId="2" fontId="59" fillId="0" borderId="15" xfId="0" applyNumberFormat="1" applyFont="1" applyBorder="1" applyAlignment="1">
      <alignment horizontal="left" wrapText="1"/>
    </xf>
    <xf numFmtId="49" fontId="59" fillId="0" borderId="15" xfId="0" applyNumberFormat="1" applyFont="1" applyBorder="1" applyAlignment="1">
      <alignment horizontal="left" wrapText="1"/>
    </xf>
    <xf numFmtId="166" fontId="59" fillId="0" borderId="15" xfId="0" applyNumberFormat="1" applyFont="1" applyBorder="1" applyAlignment="1">
      <alignment horizontal="left" wrapText="1"/>
    </xf>
    <xf numFmtId="0" fontId="59" fillId="0" borderId="15" xfId="0" applyFont="1" applyBorder="1" applyAlignment="1">
      <alignment horizontal="left" wrapText="1"/>
    </xf>
    <xf numFmtId="4" fontId="59" fillId="0" borderId="15" xfId="0" applyNumberFormat="1" applyFont="1" applyBorder="1" applyAlignment="1">
      <alignment horizontal="left" wrapText="1"/>
    </xf>
    <xf numFmtId="2" fontId="45" fillId="0" borderId="15" xfId="0" applyNumberFormat="1" applyFont="1" applyBorder="1"/>
    <xf numFmtId="0" fontId="45" fillId="0" borderId="15" xfId="0" applyFont="1" applyBorder="1"/>
    <xf numFmtId="0" fontId="45" fillId="0" borderId="15" xfId="0" applyFont="1" applyFill="1" applyBorder="1"/>
    <xf numFmtId="0" fontId="60" fillId="27" borderId="0" xfId="0" applyFont="1" applyFill="1" applyBorder="1"/>
    <xf numFmtId="0" fontId="45" fillId="0" borderId="0" xfId="0" applyFont="1" applyBorder="1"/>
    <xf numFmtId="0" fontId="47" fillId="0" borderId="23" xfId="0" applyFont="1" applyBorder="1"/>
    <xf numFmtId="0" fontId="46" fillId="0" borderId="23" xfId="0" applyFont="1" applyBorder="1" applyAlignment="1">
      <alignment vertical="center"/>
    </xf>
    <xf numFmtId="0" fontId="49" fillId="0" borderId="23" xfId="0" applyFont="1" applyBorder="1"/>
    <xf numFmtId="0" fontId="45" fillId="0" borderId="23" xfId="0" applyFont="1" applyBorder="1"/>
    <xf numFmtId="0" fontId="62" fillId="0" borderId="15" xfId="0" applyFont="1" applyBorder="1"/>
    <xf numFmtId="49" fontId="62" fillId="40" borderId="15" xfId="0" applyNumberFormat="1" applyFont="1" applyFill="1" applyBorder="1" applyAlignment="1" applyProtection="1">
      <alignment horizontal="left"/>
      <protection locked="0"/>
    </xf>
    <xf numFmtId="14" fontId="62" fillId="40" borderId="15" xfId="0" applyNumberFormat="1" applyFont="1" applyFill="1" applyBorder="1" applyAlignment="1" applyProtection="1">
      <alignment horizontal="left"/>
      <protection locked="0"/>
    </xf>
    <xf numFmtId="0" fontId="62" fillId="40" borderId="15" xfId="0" applyNumberFormat="1" applyFont="1" applyFill="1" applyBorder="1" applyAlignment="1" applyProtection="1">
      <alignment horizontal="left"/>
      <protection locked="0"/>
    </xf>
    <xf numFmtId="2" fontId="45" fillId="0" borderId="15" xfId="130" applyNumberFormat="1" applyFont="1" applyFill="1" applyBorder="1" applyAlignment="1">
      <alignment horizontal="left" wrapText="1"/>
      <protection/>
    </xf>
    <xf numFmtId="2" fontId="49" fillId="0" borderId="15" xfId="130" applyNumberFormat="1" applyFont="1" applyFill="1" applyBorder="1" applyAlignment="1">
      <alignment horizontal="left" wrapText="1"/>
      <protection/>
    </xf>
    <xf numFmtId="0" fontId="64" fillId="0" borderId="0" xfId="0" applyFont="1" applyFill="1"/>
    <xf numFmtId="0" fontId="45" fillId="41" borderId="15" xfId="0" applyFont="1" applyFill="1" applyBorder="1"/>
    <xf numFmtId="0" fontId="45" fillId="41" borderId="15" xfId="0" applyFont="1" applyFill="1" applyBorder="1" applyAlignment="1">
      <alignment wrapText="1"/>
    </xf>
    <xf numFmtId="0" fontId="65" fillId="0" borderId="0" xfId="172">
      <alignment/>
      <protection/>
    </xf>
    <xf numFmtId="0" fontId="66" fillId="42" borderId="25" xfId="172" applyFont="1" applyFill="1" applyBorder="1">
      <alignment/>
      <protection/>
    </xf>
    <xf numFmtId="168" fontId="59" fillId="0" borderId="15" xfId="0" applyNumberFormat="1" applyFont="1" applyBorder="1" applyAlignment="1">
      <alignment horizontal="left" wrapText="1"/>
    </xf>
    <xf numFmtId="9" fontId="0" fillId="0" borderId="0" xfId="0" applyNumberFormat="1" applyFont="1" applyFill="1" applyBorder="1"/>
    <xf numFmtId="0" fontId="45" fillId="0" borderId="15" xfId="0" applyNumberFormat="1" applyFont="1" applyBorder="1"/>
    <xf numFmtId="0" fontId="0" fillId="0" borderId="0" xfId="117" applyFont="1">
      <alignment/>
      <protection/>
    </xf>
    <xf numFmtId="49" fontId="66" fillId="42" borderId="25" xfId="172" applyNumberFormat="1" applyFont="1" applyFill="1" applyBorder="1">
      <alignment/>
      <protection/>
    </xf>
    <xf numFmtId="49" fontId="65" fillId="0" borderId="0" xfId="172" applyNumberFormat="1" applyFill="1" applyBorder="1">
      <alignment/>
      <protection/>
    </xf>
    <xf numFmtId="49" fontId="65" fillId="0" borderId="0" xfId="172" applyNumberFormat="1">
      <alignment/>
      <protection/>
    </xf>
    <xf numFmtId="49" fontId="65" fillId="0" borderId="0" xfId="172" applyNumberFormat="1" applyProtection="1">
      <alignment/>
      <protection locked="0"/>
    </xf>
    <xf numFmtId="49" fontId="66" fillId="42" borderId="25" xfId="172" applyNumberFormat="1" applyFont="1" applyFill="1" applyBorder="1" applyProtection="1">
      <alignment/>
      <protection/>
    </xf>
    <xf numFmtId="49" fontId="65" fillId="0" borderId="0" xfId="172" applyNumberFormat="1" applyProtection="1">
      <alignment/>
      <protection/>
    </xf>
    <xf numFmtId="0" fontId="0" fillId="0" borderId="0" xfId="0"/>
    <xf numFmtId="0" fontId="0" fillId="20" borderId="0" xfId="0" applyFont="1" applyFill="1"/>
    <xf numFmtId="0" fontId="45" fillId="0" borderId="0" xfId="0" applyFont="1" applyFill="1"/>
    <xf numFmtId="49" fontId="45" fillId="0" borderId="0" xfId="0" applyNumberFormat="1" applyFont="1" applyFill="1"/>
    <xf numFmtId="14" fontId="59" fillId="0" borderId="15" xfId="0" applyNumberFormat="1" applyFont="1" applyFill="1" applyBorder="1" applyAlignment="1">
      <alignment horizontal="left" wrapText="1"/>
    </xf>
    <xf numFmtId="0" fontId="63" fillId="43" borderId="16" xfId="0" applyFont="1" applyFill="1" applyBorder="1" applyAlignment="1">
      <alignment horizontal="center"/>
    </xf>
    <xf numFmtId="0" fontId="63" fillId="43" borderId="26" xfId="0" applyFont="1" applyFill="1" applyBorder="1" applyAlignment="1">
      <alignment horizontal="center"/>
    </xf>
    <xf numFmtId="0" fontId="63" fillId="43" borderId="14" xfId="0" applyFont="1" applyFill="1" applyBorder="1" applyAlignment="1">
      <alignment horizontal="center"/>
    </xf>
    <xf numFmtId="4" fontId="61" fillId="44" borderId="19" xfId="0" applyNumberFormat="1" applyFont="1" applyFill="1" applyBorder="1" applyAlignment="1">
      <alignment horizontal="center"/>
    </xf>
    <xf numFmtId="4" fontId="61" fillId="44" borderId="23" xfId="0" applyNumberFormat="1" applyFont="1" applyFill="1" applyBorder="1" applyAlignment="1">
      <alignment horizontal="center"/>
    </xf>
    <xf numFmtId="4" fontId="61" fillId="44" borderId="17" xfId="0" applyNumberFormat="1" applyFont="1" applyFill="1" applyBorder="1" applyAlignment="1">
      <alignment horizontal="center"/>
    </xf>
    <xf numFmtId="0" fontId="48" fillId="44" borderId="19" xfId="0" applyFont="1" applyFill="1" applyBorder="1" applyAlignment="1">
      <alignment horizontal="center"/>
    </xf>
    <xf numFmtId="0" fontId="48" fillId="44" borderId="23" xfId="0" applyFont="1" applyFill="1" applyBorder="1" applyAlignment="1">
      <alignment horizontal="center"/>
    </xf>
    <xf numFmtId="0" fontId="48" fillId="44" borderId="17" xfId="0" applyFont="1" applyFill="1" applyBorder="1" applyAlignment="1">
      <alignment horizontal="center"/>
    </xf>
    <xf numFmtId="0" fontId="48" fillId="44" borderId="18" xfId="0" applyFont="1" applyFill="1" applyBorder="1" applyAlignment="1">
      <alignment horizontal="center"/>
    </xf>
    <xf numFmtId="2" fontId="48" fillId="44" borderId="19" xfId="0" applyNumberFormat="1" applyFont="1" applyFill="1" applyBorder="1" applyAlignment="1">
      <alignment horizontal="center"/>
    </xf>
    <xf numFmtId="2" fontId="48" fillId="44" borderId="23" xfId="0" applyNumberFormat="1" applyFont="1" applyFill="1" applyBorder="1" applyAlignment="1">
      <alignment horizontal="center"/>
    </xf>
    <xf numFmtId="2" fontId="48" fillId="44" borderId="17" xfId="0" applyNumberFormat="1" applyFont="1" applyFill="1" applyBorder="1" applyAlignment="1">
      <alignment horizontal="center"/>
    </xf>
    <xf numFmtId="0" fontId="45" fillId="44" borderId="16" xfId="0" applyFont="1" applyFill="1" applyBorder="1" applyAlignment="1">
      <alignment/>
    </xf>
    <xf numFmtId="0" fontId="45" fillId="44" borderId="26" xfId="0" applyFont="1" applyFill="1" applyBorder="1" applyAlignment="1">
      <alignment/>
    </xf>
    <xf numFmtId="0" fontId="45" fillId="44" borderId="14" xfId="0" applyFont="1" applyFill="1" applyBorder="1" applyAlignment="1">
      <alignment/>
    </xf>
  </cellXfs>
  <cellStyles count="17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1 2" xfId="21"/>
    <cellStyle name="20 % – Zvýraznění2" xfId="22"/>
    <cellStyle name="20 % – Zvýraznění2 2" xfId="23"/>
    <cellStyle name="20 % – Zvýraznění3" xfId="24"/>
    <cellStyle name="20 % – Zvýraznění3 2" xfId="25"/>
    <cellStyle name="20 % – Zvýraznění4" xfId="26"/>
    <cellStyle name="20 % – Zvýraznění4 2" xfId="27"/>
    <cellStyle name="20 % – Zvýraznění5" xfId="28"/>
    <cellStyle name="20 % – Zvýraznění5 2" xfId="29"/>
    <cellStyle name="20 % – Zvýraznění6" xfId="30"/>
    <cellStyle name="20 % – Zvýraznění6 2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 % – Zvýraznění1" xfId="38"/>
    <cellStyle name="40 % – Zvýraznění1 2" xfId="39"/>
    <cellStyle name="40 % – Zvýraznění2" xfId="40"/>
    <cellStyle name="40 % – Zvýraznění2 2" xfId="41"/>
    <cellStyle name="40 % – Zvýraznění3" xfId="42"/>
    <cellStyle name="40 % – Zvýraznění3 2" xfId="43"/>
    <cellStyle name="40 % – Zvýraznění4" xfId="44"/>
    <cellStyle name="40 % – Zvýraznění4 2" xfId="45"/>
    <cellStyle name="40 % – Zvýraznění5" xfId="46"/>
    <cellStyle name="40 % – Zvýraznění5 2" xfId="47"/>
    <cellStyle name="40 % – Zvýraznění6" xfId="48"/>
    <cellStyle name="40 % – Zvýraznění6 2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60 % – Zvýraznění1" xfId="56"/>
    <cellStyle name="60 % – Zvýraznění1 2" xfId="57"/>
    <cellStyle name="60 % – Zvýraznění2" xfId="58"/>
    <cellStyle name="60 % – Zvýraznění2 2" xfId="59"/>
    <cellStyle name="60 % – Zvýraznění3" xfId="60"/>
    <cellStyle name="60 % – Zvýraznění3 2" xfId="61"/>
    <cellStyle name="60 % – Zvýraznění4" xfId="62"/>
    <cellStyle name="60 % – Zvýraznění4 2" xfId="63"/>
    <cellStyle name="60 % – Zvýraznění5" xfId="64"/>
    <cellStyle name="60 % – Zvýraznění5 2" xfId="65"/>
    <cellStyle name="60 % – Zvýraznění6" xfId="66"/>
    <cellStyle name="60 % – Zvýraznění6 2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Calculation" xfId="81"/>
    <cellStyle name="Celkem" xfId="82"/>
    <cellStyle name="Celkem 2" xfId="83"/>
    <cellStyle name="čárky 2" xfId="84"/>
    <cellStyle name="čárky 2 2" xfId="85"/>
    <cellStyle name="čárky 2 3" xfId="86"/>
    <cellStyle name="Explanatory Text" xfId="87"/>
    <cellStyle name="Good" xfId="88"/>
    <cellStyle name="Heading 1" xfId="89"/>
    <cellStyle name="Heading 2" xfId="90"/>
    <cellStyle name="Heading 3" xfId="91"/>
    <cellStyle name="Heading 4" xfId="92"/>
    <cellStyle name="Check Cell" xfId="93"/>
    <cellStyle name="Chybně" xfId="94"/>
    <cellStyle name="Chybně 2" xfId="95"/>
    <cellStyle name="Input" xfId="96"/>
    <cellStyle name="Kontrolní buňka" xfId="97"/>
    <cellStyle name="Kontrolní buňka 2" xfId="98"/>
    <cellStyle name="Linked Cell" xfId="99"/>
    <cellStyle name="Nadpis 1" xfId="100"/>
    <cellStyle name="Nadpis 1 2" xfId="101"/>
    <cellStyle name="Nadpis 2" xfId="102"/>
    <cellStyle name="Nadpis 2 2" xfId="103"/>
    <cellStyle name="Nadpis 3" xfId="104"/>
    <cellStyle name="Nadpis 3 2" xfId="105"/>
    <cellStyle name="Nadpis 4" xfId="106"/>
    <cellStyle name="Nadpis 4 2" xfId="107"/>
    <cellStyle name="Název" xfId="108"/>
    <cellStyle name="Název 2" xfId="109"/>
    <cellStyle name="Neutral" xfId="110"/>
    <cellStyle name="Neutrální" xfId="111"/>
    <cellStyle name="Neutrální 2" xfId="112"/>
    <cellStyle name="Normal_Sheet1" xfId="113"/>
    <cellStyle name="normální 10" xfId="114"/>
    <cellStyle name="Normální 11" xfId="115"/>
    <cellStyle name="normální 2" xfId="116"/>
    <cellStyle name="normální 2 2" xfId="117"/>
    <cellStyle name="normální 2 3" xfId="118"/>
    <cellStyle name="Normální 3" xfId="119"/>
    <cellStyle name="Normální 3 2" xfId="120"/>
    <cellStyle name="Normální 4" xfId="121"/>
    <cellStyle name="Normální 4 2" xfId="122"/>
    <cellStyle name="Normální 5" xfId="123"/>
    <cellStyle name="Normální 6" xfId="124"/>
    <cellStyle name="Normální 7" xfId="125"/>
    <cellStyle name="normální 8" xfId="126"/>
    <cellStyle name="Normální 9" xfId="127"/>
    <cellStyle name="normální_§13" xfId="128"/>
    <cellStyle name="normální_hlavní přehled" xfId="129"/>
    <cellStyle name="normální_List" xfId="130"/>
    <cellStyle name="normální_spotřeby" xfId="131"/>
    <cellStyle name="normální_závěr FHZ" xfId="132"/>
    <cellStyle name="Note" xfId="133"/>
    <cellStyle name="Note 2" xfId="134"/>
    <cellStyle name="Note 3" xfId="135"/>
    <cellStyle name="Output" xfId="136"/>
    <cellStyle name="Poznámka" xfId="137"/>
    <cellStyle name="Poznámka 2" xfId="138"/>
    <cellStyle name="Poznámka 3" xfId="139"/>
    <cellStyle name="procent 2" xfId="140"/>
    <cellStyle name="procent 2 2" xfId="141"/>
    <cellStyle name="procent 2 3" xfId="142"/>
    <cellStyle name="Propojená buňka" xfId="143"/>
    <cellStyle name="Propojená buňka 2" xfId="144"/>
    <cellStyle name="Správně" xfId="145"/>
    <cellStyle name="Správně 2" xfId="146"/>
    <cellStyle name="Text upozornění" xfId="147"/>
    <cellStyle name="Text upozornění 2" xfId="148"/>
    <cellStyle name="Title" xfId="149"/>
    <cellStyle name="Total" xfId="150"/>
    <cellStyle name="Vstup" xfId="151"/>
    <cellStyle name="Vstup 2" xfId="152"/>
    <cellStyle name="Výpočet" xfId="153"/>
    <cellStyle name="Výpočet 2" xfId="154"/>
    <cellStyle name="Výstup" xfId="155"/>
    <cellStyle name="Výstup 2" xfId="156"/>
    <cellStyle name="Vysvětlující text" xfId="157"/>
    <cellStyle name="Vysvětlující text 2" xfId="158"/>
    <cellStyle name="Warning Text" xfId="159"/>
    <cellStyle name="Zvýraznění 1" xfId="160"/>
    <cellStyle name="Zvýraznění 1 2" xfId="161"/>
    <cellStyle name="Zvýraznění 2" xfId="162"/>
    <cellStyle name="Zvýraznění 2 2" xfId="163"/>
    <cellStyle name="Zvýraznění 3" xfId="164"/>
    <cellStyle name="Zvýraznění 3 2" xfId="165"/>
    <cellStyle name="Zvýraznění 4" xfId="166"/>
    <cellStyle name="Zvýraznění 4 2" xfId="167"/>
    <cellStyle name="Zvýraznění 5" xfId="168"/>
    <cellStyle name="Zvýraznění 5 2" xfId="169"/>
    <cellStyle name="Zvýraznění 6" xfId="170"/>
    <cellStyle name="Zvýraznění 6 2" xfId="171"/>
    <cellStyle name="Normální 12" xfId="172"/>
    <cellStyle name="čárky 2 2 2" xfId="173"/>
    <cellStyle name="čárky 2 3 2" xfId="174"/>
    <cellStyle name="normální 10 2" xfId="175"/>
    <cellStyle name="normální 2 2 2" xfId="176"/>
    <cellStyle name="normální 2 3 2" xfId="177"/>
    <cellStyle name="Normální 3 3" xfId="178"/>
    <cellStyle name="Normální 4 3" xfId="179"/>
    <cellStyle name="Normální 6 2" xfId="180"/>
    <cellStyle name="Normální 7 2" xfId="181"/>
    <cellStyle name="normální 8 2" xfId="182"/>
    <cellStyle name="Note 2 2" xfId="183"/>
    <cellStyle name="Note 3 2" xfId="184"/>
    <cellStyle name="procent 2 2 2" xfId="185"/>
    <cellStyle name="procent 2 3 2" xfId="186"/>
    <cellStyle name="Normální 12 2" xfId="187"/>
  </cellStyles>
  <dxfs count="30">
    <dxf>
      <fill>
        <patternFill>
          <bgColor theme="9" tint="0.799979984760284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u val="none"/>
        <strike val="0"/>
        <sz val="8"/>
        <name val="Arial"/>
        <color auto="1"/>
        <condense val="0"/>
        <extend val="0"/>
      </font>
      <numFmt numFmtId="177" formatCode="@"/>
      <fill>
        <patternFill patternType="none"/>
      </fill>
      <alignment horizontal="left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8"/>
        <name val="Arial"/>
        <color auto="1"/>
        <condense val="0"/>
        <extend val="0"/>
      </font>
      <numFmt numFmtId="177" formatCode="@"/>
      <fill>
        <patternFill patternType="none"/>
      </fill>
      <alignment horizontal="left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name val="Arial"/>
        <color auto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left" vertical="bottom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bottom style="thin"/>
      </border>
    </dxf>
    <dxf>
      <font>
        <b val="0"/>
        <i val="0"/>
        <u val="none"/>
        <strike val="0"/>
        <sz val="8"/>
        <name val="Arial"/>
        <color auto="1"/>
        <condense val="0"/>
        <extend val="0"/>
      </font>
      <numFmt numFmtId="177" formatCode="@"/>
      <fill>
        <patternFill patternType="none"/>
      </fill>
      <alignment horizontal="left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8"/>
        <name val="Arial"/>
        <color auto="1"/>
        <condense val="0"/>
        <extend val="0"/>
      </font>
      <numFmt numFmtId="177" formatCode="@"/>
      <fill>
        <patternFill patternType="none"/>
      </fill>
      <alignment horizontal="left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left" vertical="bottom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bottom style="thin"/>
      </border>
    </dxf>
    <dxf>
      <font>
        <color rgb="FFFF0000"/>
      </font>
      <fill>
        <patternFill>
          <bgColor rgb="FFFFFF99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 tint="-0.3499799966812134"/>
      </font>
      <fill>
        <patternFill>
          <bgColor rgb="FFFFFF99"/>
        </patternFill>
      </fill>
      <border/>
    </dxf>
    <dxf>
      <font>
        <color indexed="31"/>
        <condense val="0"/>
        <extend val="0"/>
      </font>
      <fill>
        <patternFill>
          <bgColor indexed="43"/>
        </patternFill>
      </fill>
      <border/>
    </dxf>
    <dxf>
      <font>
        <color indexed="31"/>
        <condense val="0"/>
        <extend val="0"/>
      </font>
      <fill>
        <patternFill>
          <bgColor indexed="43"/>
        </patternFill>
      </fill>
      <border/>
    </dxf>
    <dxf>
      <font>
        <color indexed="31"/>
        <condense val="0"/>
        <extend val="0"/>
      </font>
      <fill>
        <patternFill>
          <bgColor indexed="43"/>
        </patternFill>
      </fill>
      <border/>
    </dxf>
    <dxf>
      <font>
        <color theme="0" tint="-0.24993999302387238"/>
      </font>
      <fill>
        <patternFill>
          <bgColor rgb="FFFFFF99"/>
        </patternFill>
      </fill>
      <border/>
    </dxf>
    <dxf>
      <font>
        <color theme="0" tint="-0.3499799966812134"/>
      </font>
      <fill>
        <patternFill>
          <bgColor rgb="FFFFFF99"/>
        </patternFill>
      </fill>
      <border/>
    </dxf>
    <dxf>
      <font>
        <color theme="0" tint="-0.3499799966812134"/>
      </font>
      <fill>
        <patternFill>
          <bgColor rgb="FFFFFF99"/>
        </patternFill>
      </fill>
      <border/>
    </dxf>
    <dxf>
      <font>
        <b val="0"/>
        <i val="0"/>
        <color indexed="31"/>
        <condense val="0"/>
        <extend val="0"/>
      </font>
      <fill>
        <patternFill>
          <bgColor indexed="43"/>
        </patternFill>
      </fill>
      <border/>
    </dxf>
    <dxf>
      <font>
        <color indexed="31"/>
        <condense val="0"/>
        <extend val="0"/>
      </font>
      <fill>
        <patternFill>
          <bgColor indexed="43"/>
        </patternFill>
      </fill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 tint="-0.24993999302387238"/>
      </font>
      <fill>
        <patternFill>
          <bgColor rgb="FFFFFF99"/>
        </patternFill>
      </fill>
      <border/>
    </dxf>
    <dxf>
      <font>
        <b val="0"/>
        <i val="0"/>
        <color indexed="31"/>
        <condense val="0"/>
        <extend val="0"/>
      </font>
      <fill>
        <patternFill>
          <bgColor indexed="4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47625</xdr:colOff>
      <xdr:row>0</xdr:row>
      <xdr:rowOff>219075</xdr:rowOff>
    </xdr:from>
    <xdr:to>
      <xdr:col>18</xdr:col>
      <xdr:colOff>962025</xdr:colOff>
      <xdr:row>0</xdr:row>
      <xdr:rowOff>542925</xdr:rowOff>
    </xdr:to>
    <xdr:pic>
      <xdr:nvPicPr>
        <xdr:cNvPr id="9247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67950" y="219075"/>
          <a:ext cx="1238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66675</xdr:colOff>
      <xdr:row>0</xdr:row>
      <xdr:rowOff>104775</xdr:rowOff>
    </xdr:from>
    <xdr:to>
      <xdr:col>19</xdr:col>
      <xdr:colOff>314325</xdr:colOff>
      <xdr:row>0</xdr:row>
      <xdr:rowOff>342900</xdr:rowOff>
    </xdr:to>
    <xdr:pic>
      <xdr:nvPicPr>
        <xdr:cNvPr id="10331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258675" y="104775"/>
          <a:ext cx="9239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1</xdr:row>
      <xdr:rowOff>28575</xdr:rowOff>
    </xdr:from>
    <xdr:to>
      <xdr:col>6</xdr:col>
      <xdr:colOff>933450</xdr:colOff>
      <xdr:row>1</xdr:row>
      <xdr:rowOff>152400</xdr:rowOff>
    </xdr:to>
    <xdr:sp macro="" textlink="">
      <xdr:nvSpPr>
        <xdr:cNvPr id="2061" name="Text Box 13"/>
        <xdr:cNvSpPr txBox="1">
          <a:spLocks noChangeArrowheads="1"/>
        </xdr:cNvSpPr>
      </xdr:nvSpPr>
      <xdr:spPr bwMode="auto">
        <a:xfrm>
          <a:off x="5381625" y="466725"/>
          <a:ext cx="1200150" cy="123825"/>
        </a:xfrm>
        <a:prstGeom prst="rect">
          <a:avLst/>
        </a:prstGeom>
        <a:solidFill>
          <a:srgbClr val="FFFFFF"/>
        </a:solidFill>
        <a:ln w="9525">
          <a:solidFill>
            <a:srgbClr val="9999FF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neodstraňovat řádky</a:t>
          </a:r>
        </a:p>
      </xdr:txBody>
    </xdr:sp>
    <xdr:clientData fPrintsWithSheet="0"/>
  </xdr:twoCellAnchor>
  <xdr:twoCellAnchor editAs="oneCell">
    <xdr:from>
      <xdr:col>12</xdr:col>
      <xdr:colOff>85725</xdr:colOff>
      <xdr:row>0</xdr:row>
      <xdr:rowOff>104775</xdr:rowOff>
    </xdr:from>
    <xdr:to>
      <xdr:col>13</xdr:col>
      <xdr:colOff>333375</xdr:colOff>
      <xdr:row>0</xdr:row>
      <xdr:rowOff>342900</xdr:rowOff>
    </xdr:to>
    <xdr:pic>
      <xdr:nvPicPr>
        <xdr:cNvPr id="2429" name="Obráze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39375" y="104775"/>
          <a:ext cx="9239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914400</xdr:colOff>
          <xdr:row>0</xdr:row>
          <xdr:rowOff>104775</xdr:rowOff>
        </xdr:from>
        <xdr:to>
          <xdr:col>6</xdr:col>
          <xdr:colOff>276225</xdr:colOff>
          <xdr:row>0</xdr:row>
          <xdr:rowOff>361950</xdr:rowOff>
        </xdr:to>
        <xdr:sp macro="" textlink="">
          <xdr:nvSpPr>
            <xdr:cNvPr id="2309" name="Button 261" hidden="1">
              <a:extLst xmlns:a="http://schemas.openxmlformats.org/drawingml/2006/main">
                <a:ext uri="{63B3BB69-23CF-44E3-9099-C40C66FF867C}">
                  <a14:compatExt spid="_x0000_s230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1" u="none" strike="noStrike" baseline="0">
                  <a:solidFill>
                    <a:srgbClr val="9999FF"/>
                  </a:solidFill>
                  <a:latin typeface="Times New Roman"/>
                  <a:cs typeface="Times New Roman"/>
                </a:rPr>
                <a:t>Načíst ATC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171450</xdr:colOff>
      <xdr:row>0</xdr:row>
      <xdr:rowOff>38100</xdr:rowOff>
    </xdr:from>
    <xdr:to>
      <xdr:col>19</xdr:col>
      <xdr:colOff>514350</xdr:colOff>
      <xdr:row>1</xdr:row>
      <xdr:rowOff>152400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10467975" y="38100"/>
          <a:ext cx="1076325" cy="314325"/>
        </a:xfrm>
        <a:prstGeom prst="rect">
          <a:avLst/>
        </a:prstGeom>
        <a:solidFill>
          <a:srgbClr val="FFFFFF"/>
        </a:solidFill>
        <a:ln w="9525">
          <a:solidFill>
            <a:srgbClr val="333399"/>
          </a:solidFill>
          <a:miter lim="800000"/>
          <a:headEnd type="none"/>
          <a:tailEnd type="none"/>
        </a:ln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cs-CZ" sz="2000" b="0" i="0" u="none" strike="noStrike" baseline="0">
              <a:solidFill>
                <a:srgbClr val="FF0000"/>
              </a:solidFill>
              <a:latin typeface="Arial CE"/>
              <a:cs typeface="Arial CE"/>
            </a:rPr>
            <a:t>SKRÝT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38100</xdr:rowOff>
    </xdr:from>
    <xdr:to>
      <xdr:col>26</xdr:col>
      <xdr:colOff>0</xdr:colOff>
      <xdr:row>0</xdr:row>
      <xdr:rowOff>381000</xdr:rowOff>
    </xdr:to>
    <xdr:sp macro="" textlink="">
      <xdr:nvSpPr>
        <xdr:cNvPr id="1068" name="Text Box 44"/>
        <xdr:cNvSpPr txBox="1">
          <a:spLocks noChangeArrowheads="1"/>
        </xdr:cNvSpPr>
      </xdr:nvSpPr>
      <xdr:spPr bwMode="auto">
        <a:xfrm>
          <a:off x="19145250" y="38100"/>
          <a:ext cx="0" cy="342900"/>
        </a:xfrm>
        <a:prstGeom prst="rect">
          <a:avLst/>
        </a:prstGeom>
        <a:solidFill>
          <a:srgbClr val="FFFFFF"/>
        </a:solidFill>
        <a:ln w="9525">
          <a:solidFill>
            <a:srgbClr val="333399"/>
          </a:solidFill>
          <a:miter lim="800000"/>
          <a:headEnd type="none"/>
          <a:tailEnd type="none"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cs-CZ" sz="2000" b="0" i="0" u="none" strike="noStrike" baseline="0">
              <a:solidFill>
                <a:srgbClr val="333399"/>
              </a:solidFill>
              <a:latin typeface="Arial CE"/>
              <a:cs typeface="Arial CE"/>
            </a:rPr>
            <a:t>§13</a:t>
          </a:r>
        </a:p>
      </xdr:txBody>
    </xdr:sp>
    <xdr:clientData fPrintsWithSheet="0"/>
  </xdr:twoCellAnchor>
  <xdr:twoCellAnchor>
    <xdr:from>
      <xdr:col>26</xdr:col>
      <xdr:colOff>0</xdr:colOff>
      <xdr:row>0</xdr:row>
      <xdr:rowOff>38100</xdr:rowOff>
    </xdr:from>
    <xdr:to>
      <xdr:col>26</xdr:col>
      <xdr:colOff>0</xdr:colOff>
      <xdr:row>0</xdr:row>
      <xdr:rowOff>371475</xdr:rowOff>
    </xdr:to>
    <xdr:sp macro="" textlink="">
      <xdr:nvSpPr>
        <xdr:cNvPr id="1069" name="Text Box 45"/>
        <xdr:cNvSpPr txBox="1">
          <a:spLocks noChangeArrowheads="1"/>
        </xdr:cNvSpPr>
      </xdr:nvSpPr>
      <xdr:spPr bwMode="auto">
        <a:xfrm>
          <a:off x="19145250" y="38100"/>
          <a:ext cx="0" cy="333375"/>
        </a:xfrm>
        <a:prstGeom prst="rect">
          <a:avLst/>
        </a:prstGeom>
        <a:solidFill>
          <a:srgbClr val="FFFFFF"/>
        </a:solidFill>
        <a:ln w="9525">
          <a:solidFill>
            <a:srgbClr val="333399"/>
          </a:solidFill>
          <a:miter lim="800000"/>
          <a:headEnd type="none"/>
          <a:tailEnd type="none"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cs-CZ" sz="2000" b="0" i="0" u="none" strike="noStrike" baseline="0">
              <a:solidFill>
                <a:srgbClr val="FF0000"/>
              </a:solidFill>
              <a:latin typeface="Arial CE"/>
              <a:cs typeface="Arial CE"/>
            </a:rPr>
            <a:t>SKRÝT</a:t>
          </a:r>
        </a:p>
      </xdr:txBody>
    </xdr:sp>
    <xdr:clientData fPrintsWithSheet="0"/>
  </xdr:twoCellAnchor>
  <xdr:twoCellAnchor editAs="oneCell">
    <xdr:from>
      <xdr:col>18</xdr:col>
      <xdr:colOff>447675</xdr:colOff>
      <xdr:row>0</xdr:row>
      <xdr:rowOff>123825</xdr:rowOff>
    </xdr:from>
    <xdr:to>
      <xdr:col>19</xdr:col>
      <xdr:colOff>609600</xdr:colOff>
      <xdr:row>0</xdr:row>
      <xdr:rowOff>361950</xdr:rowOff>
    </xdr:to>
    <xdr:pic>
      <xdr:nvPicPr>
        <xdr:cNvPr id="1760" name="Obráze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487525" y="123825"/>
          <a:ext cx="9334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0</xdr:row>
      <xdr:rowOff>19050</xdr:rowOff>
    </xdr:from>
    <xdr:to>
      <xdr:col>4</xdr:col>
      <xdr:colOff>514350</xdr:colOff>
      <xdr:row>0</xdr:row>
      <xdr:rowOff>257175</xdr:rowOff>
    </xdr:to>
    <xdr:pic>
      <xdr:nvPicPr>
        <xdr:cNvPr id="7173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71725" y="19050"/>
          <a:ext cx="9239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723900</xdr:colOff>
      <xdr:row>0</xdr:row>
      <xdr:rowOff>38100</xdr:rowOff>
    </xdr:from>
    <xdr:to>
      <xdr:col>16</xdr:col>
      <xdr:colOff>771525</xdr:colOff>
      <xdr:row>0</xdr:row>
      <xdr:rowOff>266700</xdr:rowOff>
    </xdr:to>
    <xdr:pic>
      <xdr:nvPicPr>
        <xdr:cNvPr id="6154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39850" y="38100"/>
          <a:ext cx="952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18</xdr:col>
          <xdr:colOff>38100</xdr:colOff>
          <xdr:row>2</xdr:row>
          <xdr:rowOff>38100</xdr:rowOff>
        </xdr:from>
        <xdr:to>
          <xdr:col>22</xdr:col>
          <xdr:colOff>438150</xdr:colOff>
          <xdr:row>4</xdr:row>
          <xdr:rowOff>19050</xdr:rowOff>
        </xdr:to>
        <xdr:sp macro="" textlink="">
          <xdr:nvSpPr>
            <xdr:cNvPr id="6150" name="Button 6" hidden="1">
              <a:extLst xmlns:a="http://schemas.openxmlformats.org/drawingml/2006/main"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1" i="0" u="none" strike="noStrike" baseline="0">
                  <a:solidFill>
                    <a:srgbClr val="0000FF"/>
                  </a:solidFill>
                  <a:latin typeface="Calibri"/>
                </a:rPr>
                <a:t>Generovat údaje na WEB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2" name="Tabulka1813" displayName="Tabulka1813" ref="B3:E11" totalsRowShown="0" headerRowBorderDxfId="12" totalsRowBorderDxfId="11">
  <autoFilter ref="B3:E11"/>
  <tableColumns count="4">
    <tableColumn id="1" name="Pásmo" dataDxfId="10"/>
    <tableColumn id="2" name="Rozmezí CV (CENA_REF)" dataDxfId="9"/>
    <tableColumn id="3" name="OP_REF" dataDxfId="8"/>
    <tableColumn id="4" name="NAP_REF" dataDxfId="7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13" name="Tabulka114" displayName="Tabulka114" ref="B14:E22" totalsRowShown="0" headerRowBorderDxfId="6" totalsRowBorderDxfId="5">
  <autoFilter ref="B14:E22"/>
  <tableColumns count="4">
    <tableColumn id="1" name="Pásmo" dataDxfId="4"/>
    <tableColumn id="2" name="Rozmezí CV (CENA_REF)" dataDxfId="3"/>
    <tableColumn id="3" name="OP_REF" dataDxfId="2"/>
    <tableColumn id="4" name="NAP_REF" data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2.xml" /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5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"/>
  <dimension ref="A1:T40"/>
  <sheetViews>
    <sheetView workbookViewId="0" topLeftCell="A1">
      <selection activeCell="C28" sqref="C28"/>
    </sheetView>
  </sheetViews>
  <sheetFormatPr defaultColWidth="8.875" defaultRowHeight="12.75"/>
  <cols>
    <col min="1" max="1" width="2.75390625" style="51" customWidth="1"/>
    <col min="2" max="2" width="34.125" style="51" bestFit="1" customWidth="1"/>
    <col min="3" max="3" width="37.75390625" style="51" customWidth="1"/>
    <col min="4" max="18" width="4.25390625" style="51" customWidth="1"/>
    <col min="19" max="19" width="18.375" style="51" customWidth="1"/>
    <col min="20" max="22" width="11.25390625" style="51" customWidth="1"/>
    <col min="23" max="16384" width="8.875" style="51" customWidth="1"/>
  </cols>
  <sheetData>
    <row r="1" spans="1:20" ht="75" customHeight="1">
      <c r="A1" s="45"/>
      <c r="B1" s="40" t="s">
        <v>165</v>
      </c>
      <c r="C1" s="41"/>
      <c r="D1" s="42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1"/>
      <c r="S1" s="44"/>
      <c r="T1" s="65"/>
    </row>
    <row r="2" spans="1:20" ht="15" customHeight="1">
      <c r="A2" s="46"/>
      <c r="B2" s="47" t="s">
        <v>149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5"/>
      <c r="Q2" s="48"/>
      <c r="R2" s="49"/>
      <c r="S2" s="50"/>
      <c r="T2" s="65"/>
    </row>
    <row r="3" spans="1:19" ht="12.75">
      <c r="A3" s="66"/>
      <c r="B3" s="67"/>
      <c r="C3" s="68"/>
      <c r="D3" s="69"/>
      <c r="E3" s="69"/>
      <c r="F3" s="70"/>
      <c r="G3" s="69"/>
      <c r="H3" s="69"/>
      <c r="I3" s="69"/>
      <c r="J3" s="70"/>
      <c r="K3" s="69"/>
      <c r="L3" s="69"/>
      <c r="M3" s="69"/>
      <c r="N3" s="69"/>
      <c r="O3" s="66"/>
      <c r="P3" s="66"/>
      <c r="Q3" s="66"/>
      <c r="R3" s="66"/>
      <c r="S3" s="71" t="s">
        <v>269</v>
      </c>
    </row>
    <row r="4" spans="2:3" ht="12.75">
      <c r="B4" s="52" t="s">
        <v>150</v>
      </c>
      <c r="C4" s="53" t="s">
        <v>270</v>
      </c>
    </row>
    <row r="5" spans="2:3" ht="12.75">
      <c r="B5" s="52" t="s">
        <v>151</v>
      </c>
      <c r="C5" s="53" t="s">
        <v>271</v>
      </c>
    </row>
    <row r="6" spans="2:3" ht="12.75">
      <c r="B6" s="52" t="s">
        <v>152</v>
      </c>
      <c r="C6" s="53" t="s">
        <v>272</v>
      </c>
    </row>
    <row r="7" spans="2:3" ht="12.75">
      <c r="B7" s="52" t="s">
        <v>153</v>
      </c>
      <c r="C7" s="54">
        <v>41908</v>
      </c>
    </row>
    <row r="8" spans="2:3" ht="12.75">
      <c r="B8" s="52" t="s">
        <v>252</v>
      </c>
      <c r="C8" s="54" t="s">
        <v>159</v>
      </c>
    </row>
    <row r="9" spans="2:3" ht="12.75">
      <c r="B9" s="52" t="s">
        <v>154</v>
      </c>
      <c r="C9" s="55" t="s">
        <v>273</v>
      </c>
    </row>
    <row r="10" spans="2:3" ht="12.75">
      <c r="B10" s="52" t="s">
        <v>155</v>
      </c>
      <c r="C10" s="55" t="s">
        <v>274</v>
      </c>
    </row>
    <row r="11" spans="2:3" ht="12.75">
      <c r="B11" s="52" t="s">
        <v>156</v>
      </c>
      <c r="C11" s="54">
        <v>41893</v>
      </c>
    </row>
    <row r="12" spans="2:3" ht="12.75">
      <c r="B12" s="56"/>
      <c r="C12" s="57"/>
    </row>
    <row r="13" spans="2:3" ht="12.75">
      <c r="B13" s="58" t="s">
        <v>243</v>
      </c>
      <c r="C13" s="55" t="s">
        <v>275</v>
      </c>
    </row>
    <row r="14" spans="2:3" ht="12.75">
      <c r="B14" s="56"/>
      <c r="C14" s="57"/>
    </row>
    <row r="15" ht="12.75">
      <c r="B15" s="59"/>
    </row>
    <row r="17" spans="1:19" ht="12.75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0"/>
    </row>
    <row r="23" ht="12.75">
      <c r="A23" s="59"/>
    </row>
    <row r="25" spans="1:5" ht="12.75">
      <c r="A25" s="62"/>
      <c r="B25" s="62"/>
      <c r="C25" s="62"/>
      <c r="D25" s="62"/>
      <c r="E25" s="62"/>
    </row>
    <row r="26" spans="2:18" ht="12.75">
      <c r="B26" s="63"/>
      <c r="C26" s="63"/>
      <c r="D26" s="63"/>
      <c r="E26" s="63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</row>
    <row r="27" spans="2:18" ht="12.75">
      <c r="B27" s="63"/>
      <c r="C27" s="63"/>
      <c r="D27" s="63"/>
      <c r="E27" s="63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2:18" ht="12.75"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</row>
    <row r="29" spans="2:18" ht="12.75"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</row>
    <row r="30" spans="2:18" ht="12.75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</row>
    <row r="31" spans="2:18" ht="12.75"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</row>
    <row r="32" spans="2:18" ht="12.75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</row>
    <row r="33" spans="2:18" ht="12.75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  <row r="34" spans="2:18" ht="12.7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</row>
    <row r="35" spans="2:18" ht="12.75"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</row>
    <row r="36" spans="2:18" ht="12.75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</row>
    <row r="37" spans="2:18" ht="12.75"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</row>
    <row r="38" spans="2:18" ht="12.75"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</row>
    <row r="39" spans="2:18" ht="12.75"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</row>
    <row r="40" spans="2:18" ht="12.75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</row>
  </sheetData>
  <dataValidations count="1">
    <dataValidation type="list" allowBlank="1" showInputMessage="1" showErrorMessage="1" sqref="C8">
      <formula1>ROLETKY!$A$2:$A$4</formula1>
    </dataValidation>
  </dataValidations>
  <printOptions/>
  <pageMargins left="0.7" right="0.7" top="0.787401575" bottom="0.787401575" header="0.3" footer="0.3"/>
  <pageSetup horizontalDpi="1200" verticalDpi="1200" orientation="landscape" paperSize="9" scale="84" r:id="rId4"/>
  <colBreaks count="1" manualBreakCount="1">
    <brk id="19" max="16383" man="1"/>
  </col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G5"/>
  <sheetViews>
    <sheetView workbookViewId="0" topLeftCell="A1">
      <selection activeCell="E4" sqref="E4"/>
    </sheetView>
  </sheetViews>
  <sheetFormatPr defaultColWidth="8.875" defaultRowHeight="12.75"/>
  <cols>
    <col min="1" max="1" width="31.625" style="72" customWidth="1"/>
    <col min="2" max="2" width="10.625" style="72" customWidth="1"/>
    <col min="3" max="4" width="8.875" style="72" customWidth="1"/>
    <col min="5" max="5" width="24.125" style="72" bestFit="1" customWidth="1"/>
    <col min="6" max="16384" width="8.875" style="72" customWidth="1"/>
  </cols>
  <sheetData>
    <row r="1" spans="1:7" ht="12.75">
      <c r="A1" s="72" t="s">
        <v>157</v>
      </c>
      <c r="C1" s="72" t="s">
        <v>158</v>
      </c>
      <c r="E1" s="72" t="s">
        <v>264</v>
      </c>
      <c r="G1" s="186" t="s">
        <v>262</v>
      </c>
    </row>
    <row r="2" spans="1:7" ht="12.75">
      <c r="A2" s="72" t="s">
        <v>159</v>
      </c>
      <c r="E2" s="186" t="s">
        <v>265</v>
      </c>
      <c r="G2" s="186" t="s">
        <v>263</v>
      </c>
    </row>
    <row r="3" spans="1:5" ht="12.75">
      <c r="A3" s="72" t="s">
        <v>160</v>
      </c>
      <c r="C3" s="72" t="s">
        <v>161</v>
      </c>
      <c r="E3" s="186" t="s">
        <v>266</v>
      </c>
    </row>
    <row r="4" spans="1:3" ht="12.75">
      <c r="A4" s="72" t="s">
        <v>162</v>
      </c>
      <c r="C4" s="72" t="s">
        <v>163</v>
      </c>
    </row>
    <row r="5" ht="12.75">
      <c r="C5" s="72" t="s">
        <v>164</v>
      </c>
    </row>
  </sheetData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E1002"/>
  <sheetViews>
    <sheetView workbookViewId="0" topLeftCell="A1">
      <selection activeCell="B2" sqref="B2"/>
    </sheetView>
  </sheetViews>
  <sheetFormatPr defaultColWidth="9.125" defaultRowHeight="12.75"/>
  <cols>
    <col min="1" max="16384" width="9.125" style="181" customWidth="1"/>
  </cols>
  <sheetData>
    <row r="1" spans="1:5" ht="12.75">
      <c r="A1" s="181" t="s">
        <v>256</v>
      </c>
      <c r="B1" s="181" t="s">
        <v>257</v>
      </c>
      <c r="D1" s="181" t="s">
        <v>256</v>
      </c>
      <c r="E1" s="181" t="s">
        <v>257</v>
      </c>
    </row>
    <row r="2" spans="1:5" ht="12.75">
      <c r="A2" t="s">
        <v>276</v>
      </c>
      <c r="B2" t="s">
        <v>300</v>
      </c>
      <c r="C2"/>
      <c r="D2" s="193" t="s">
        <v>276</v>
      </c>
      <c r="E2" s="193" t="s">
        <v>300</v>
      </c>
    </row>
    <row r="3" spans="1:5" ht="12.75">
      <c r="A3"/>
      <c r="B3"/>
      <c r="C3"/>
      <c r="D3" s="193"/>
      <c r="E3" s="193"/>
    </row>
    <row r="4" spans="1:5" ht="12.75">
      <c r="A4"/>
      <c r="B4"/>
      <c r="C4"/>
      <c r="D4"/>
      <c r="E4"/>
    </row>
    <row r="5" spans="1:5" ht="12.75">
      <c r="A5"/>
      <c r="B5"/>
      <c r="C5"/>
      <c r="D5"/>
      <c r="E5"/>
    </row>
    <row r="6" spans="1:5" ht="12.75">
      <c r="A6"/>
      <c r="B6"/>
      <c r="C6"/>
      <c r="D6"/>
      <c r="E6"/>
    </row>
    <row r="7" spans="1:5" ht="12.75">
      <c r="A7"/>
      <c r="B7"/>
      <c r="C7"/>
      <c r="D7"/>
      <c r="E7"/>
    </row>
    <row r="8" spans="1:5" ht="12.75">
      <c r="A8"/>
      <c r="B8"/>
      <c r="C8"/>
      <c r="D8"/>
      <c r="E8"/>
    </row>
    <row r="9" spans="1:5" ht="12.75">
      <c r="A9"/>
      <c r="B9"/>
      <c r="C9"/>
      <c r="D9"/>
      <c r="E9"/>
    </row>
    <row r="10" spans="1:5" ht="12.75">
      <c r="A10"/>
      <c r="B10"/>
      <c r="C10"/>
      <c r="D10"/>
      <c r="E10"/>
    </row>
    <row r="11" spans="1:5" ht="12.75">
      <c r="A11"/>
      <c r="B11"/>
      <c r="C11"/>
      <c r="D11"/>
      <c r="E11"/>
    </row>
    <row r="12" spans="1:5" ht="12.75">
      <c r="A12"/>
      <c r="B12"/>
      <c r="C12"/>
      <c r="D12"/>
      <c r="E12"/>
    </row>
    <row r="13" spans="1:5" ht="12.75">
      <c r="A13"/>
      <c r="B13"/>
      <c r="C13"/>
      <c r="D13"/>
      <c r="E13"/>
    </row>
    <row r="14" spans="1:5" ht="12.75">
      <c r="A14"/>
      <c r="B14"/>
      <c r="C14"/>
      <c r="D14"/>
      <c r="E14"/>
    </row>
    <row r="15" spans="1:5" ht="12.75">
      <c r="A15"/>
      <c r="B15"/>
      <c r="C15"/>
      <c r="D15"/>
      <c r="E15"/>
    </row>
    <row r="16" spans="1:5" ht="12.75">
      <c r="A16"/>
      <c r="B16"/>
      <c r="C16"/>
      <c r="D16"/>
      <c r="E16"/>
    </row>
    <row r="17" spans="1:5" ht="12.75">
      <c r="A17"/>
      <c r="B17"/>
      <c r="C17"/>
      <c r="D17"/>
      <c r="E17"/>
    </row>
    <row r="18" spans="1:5" ht="12.75">
      <c r="A18"/>
      <c r="B18"/>
      <c r="C18"/>
      <c r="D18"/>
      <c r="E18"/>
    </row>
    <row r="19" spans="1:5" ht="12.75">
      <c r="A19"/>
      <c r="B19"/>
      <c r="C19"/>
      <c r="D19"/>
      <c r="E19"/>
    </row>
    <row r="20" spans="1:5" ht="12.75">
      <c r="A20"/>
      <c r="B20"/>
      <c r="C20"/>
      <c r="D20"/>
      <c r="E20"/>
    </row>
    <row r="21" spans="1:5" ht="12.75">
      <c r="A21"/>
      <c r="B21"/>
      <c r="C21"/>
      <c r="D21"/>
      <c r="E21"/>
    </row>
    <row r="22" spans="1:5" ht="12.75">
      <c r="A22"/>
      <c r="B22"/>
      <c r="C22"/>
      <c r="D22"/>
      <c r="E22"/>
    </row>
    <row r="23" spans="1:5" ht="12.75">
      <c r="A23"/>
      <c r="B23"/>
      <c r="C23"/>
      <c r="D23"/>
      <c r="E23"/>
    </row>
    <row r="24" spans="1:5" ht="12.75">
      <c r="A24"/>
      <c r="B24"/>
      <c r="C24"/>
      <c r="D24"/>
      <c r="E24"/>
    </row>
    <row r="25" spans="1:5" ht="12.75">
      <c r="A25"/>
      <c r="B25"/>
      <c r="C25"/>
      <c r="D25"/>
      <c r="E25"/>
    </row>
    <row r="26" spans="1:5" ht="12.75">
      <c r="A26"/>
      <c r="B26"/>
      <c r="C26"/>
      <c r="D26"/>
      <c r="E26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  <row r="40" spans="1:5" ht="12.75">
      <c r="A40"/>
      <c r="B40"/>
      <c r="C40"/>
      <c r="D40"/>
      <c r="E40"/>
    </row>
    <row r="41" spans="1:5" ht="12.75">
      <c r="A41"/>
      <c r="B41"/>
      <c r="C41"/>
      <c r="D41"/>
      <c r="E41"/>
    </row>
    <row r="42" spans="1:5" ht="12.75">
      <c r="A42"/>
      <c r="B42"/>
      <c r="C42"/>
      <c r="D42"/>
      <c r="E42"/>
    </row>
    <row r="43" spans="1:5" ht="12.75">
      <c r="A43"/>
      <c r="B43"/>
      <c r="C43"/>
      <c r="D43"/>
      <c r="E43"/>
    </row>
    <row r="44" spans="1:5" ht="12.75">
      <c r="A44"/>
      <c r="B44"/>
      <c r="C44"/>
      <c r="D44"/>
      <c r="E44"/>
    </row>
    <row r="45" spans="1:5" ht="12.75">
      <c r="A45"/>
      <c r="B45"/>
      <c r="C45"/>
      <c r="D45"/>
      <c r="E45"/>
    </row>
    <row r="46" spans="1:5" ht="12.75">
      <c r="A46"/>
      <c r="B46"/>
      <c r="C46"/>
      <c r="D46"/>
      <c r="E46"/>
    </row>
    <row r="47" spans="1:5" ht="12.75">
      <c r="A47"/>
      <c r="B47"/>
      <c r="C47"/>
      <c r="D47"/>
      <c r="E47"/>
    </row>
    <row r="48" spans="1:5" ht="12.75">
      <c r="A48"/>
      <c r="B48"/>
      <c r="C48"/>
      <c r="D48"/>
      <c r="E48"/>
    </row>
    <row r="49" spans="1:5" ht="12.75">
      <c r="A49"/>
      <c r="B49"/>
      <c r="C49"/>
      <c r="D49"/>
      <c r="E49"/>
    </row>
    <row r="50" spans="1:5" ht="12.75">
      <c r="A50"/>
      <c r="B50"/>
      <c r="C50"/>
      <c r="D50"/>
      <c r="E50"/>
    </row>
    <row r="51" spans="1:5" ht="12.75">
      <c r="A51"/>
      <c r="B51"/>
      <c r="C51"/>
      <c r="D51"/>
      <c r="E51"/>
    </row>
    <row r="52" spans="1:5" ht="12.75">
      <c r="A52"/>
      <c r="B52"/>
      <c r="C52"/>
      <c r="D52"/>
      <c r="E52"/>
    </row>
    <row r="53" spans="1:5" ht="12.75">
      <c r="A53"/>
      <c r="B53"/>
      <c r="C53"/>
      <c r="D53"/>
      <c r="E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5" ht="12.75">
      <c r="A67"/>
      <c r="B67"/>
      <c r="C67"/>
      <c r="D67"/>
      <c r="E67"/>
    </row>
    <row r="68" spans="1:5" ht="12.75">
      <c r="A68"/>
      <c r="B68"/>
      <c r="C68"/>
      <c r="D68"/>
      <c r="E68"/>
    </row>
    <row r="69" spans="1:5" ht="12.75">
      <c r="A69"/>
      <c r="B69"/>
      <c r="C69"/>
      <c r="D69"/>
      <c r="E69"/>
    </row>
    <row r="70" spans="1:5" ht="12.75">
      <c r="A70"/>
      <c r="B70"/>
      <c r="C70"/>
      <c r="D70"/>
      <c r="E70"/>
    </row>
    <row r="71" spans="1:5" ht="12.75">
      <c r="A71"/>
      <c r="B71"/>
      <c r="C71"/>
      <c r="D71"/>
      <c r="E71"/>
    </row>
    <row r="72" spans="1:5" ht="12.75">
      <c r="A72"/>
      <c r="B72"/>
      <c r="C72"/>
      <c r="D72"/>
      <c r="E72"/>
    </row>
    <row r="73" spans="1:5" ht="12.75">
      <c r="A73"/>
      <c r="B73"/>
      <c r="C73"/>
      <c r="D73"/>
      <c r="E73"/>
    </row>
    <row r="74" spans="1:5" ht="12.75">
      <c r="A74"/>
      <c r="B74"/>
      <c r="C74"/>
      <c r="D74"/>
      <c r="E74"/>
    </row>
    <row r="75" spans="1:5" ht="12.75">
      <c r="A75"/>
      <c r="B75"/>
      <c r="C75"/>
      <c r="D75"/>
      <c r="E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  <row r="136" spans="1:5" ht="12.75">
      <c r="A136"/>
      <c r="B136"/>
      <c r="C136"/>
      <c r="D136"/>
      <c r="E136"/>
    </row>
    <row r="137" spans="1:5" ht="12.75">
      <c r="A137"/>
      <c r="B137"/>
      <c r="C137"/>
      <c r="D137"/>
      <c r="E137"/>
    </row>
    <row r="138" spans="1:5" ht="12.75">
      <c r="A138"/>
      <c r="B138"/>
      <c r="C138"/>
      <c r="D138"/>
      <c r="E138"/>
    </row>
    <row r="139" spans="1:5" ht="12.75">
      <c r="A139"/>
      <c r="B139"/>
      <c r="C139"/>
      <c r="D139"/>
      <c r="E139"/>
    </row>
    <row r="140" spans="1:5" ht="12.75">
      <c r="A140"/>
      <c r="B140"/>
      <c r="C140"/>
      <c r="D140"/>
      <c r="E140"/>
    </row>
    <row r="141" spans="1:5" ht="12.75">
      <c r="A141"/>
      <c r="B141"/>
      <c r="C141"/>
      <c r="D141"/>
      <c r="E141"/>
    </row>
    <row r="142" spans="1:5" ht="12.75">
      <c r="A142"/>
      <c r="B142"/>
      <c r="C142"/>
      <c r="D142"/>
      <c r="E142"/>
    </row>
    <row r="143" spans="1:5" ht="12.75">
      <c r="A143"/>
      <c r="B143"/>
      <c r="C143"/>
      <c r="D143"/>
      <c r="E143"/>
    </row>
    <row r="144" spans="1:5" ht="12.75">
      <c r="A144"/>
      <c r="B144"/>
      <c r="C144"/>
      <c r="D144"/>
      <c r="E144"/>
    </row>
    <row r="145" spans="1:5" ht="12.75">
      <c r="A145"/>
      <c r="B145"/>
      <c r="C145"/>
      <c r="D145"/>
      <c r="E145"/>
    </row>
    <row r="146" spans="1:5" ht="12.75">
      <c r="A146"/>
      <c r="B146"/>
      <c r="C146"/>
      <c r="D146"/>
      <c r="E146"/>
    </row>
    <row r="147" spans="1:5" ht="12.75">
      <c r="A147"/>
      <c r="B147"/>
      <c r="C147"/>
      <c r="D147"/>
      <c r="E147"/>
    </row>
    <row r="148" spans="1:5" ht="12.75">
      <c r="A148"/>
      <c r="B148"/>
      <c r="C148"/>
      <c r="D148"/>
      <c r="E148"/>
    </row>
    <row r="149" spans="1:5" ht="12.75">
      <c r="A149"/>
      <c r="B149"/>
      <c r="C149"/>
      <c r="D149"/>
      <c r="E149"/>
    </row>
    <row r="150" spans="1:5" ht="12.75">
      <c r="A150"/>
      <c r="B150"/>
      <c r="C150"/>
      <c r="D150"/>
      <c r="E150"/>
    </row>
    <row r="151" spans="1:5" ht="12.75">
      <c r="A151"/>
      <c r="B151"/>
      <c r="C151"/>
      <c r="D151"/>
      <c r="E151"/>
    </row>
    <row r="152" spans="1:5" ht="12.75">
      <c r="A152"/>
      <c r="B152"/>
      <c r="C152"/>
      <c r="D152"/>
      <c r="E152"/>
    </row>
    <row r="153" spans="1:5" ht="12.75">
      <c r="A153"/>
      <c r="B153"/>
      <c r="C153"/>
      <c r="D153"/>
      <c r="E153"/>
    </row>
    <row r="154" spans="1:5" ht="12.75">
      <c r="A154"/>
      <c r="B154"/>
      <c r="C154"/>
      <c r="D154"/>
      <c r="E154"/>
    </row>
    <row r="155" spans="1:5" ht="12.75">
      <c r="A155"/>
      <c r="B155"/>
      <c r="C155"/>
      <c r="D155"/>
      <c r="E155"/>
    </row>
    <row r="156" spans="1:5" ht="12.75">
      <c r="A156"/>
      <c r="B156"/>
      <c r="C156"/>
      <c r="D156"/>
      <c r="E156"/>
    </row>
    <row r="157" spans="1:5" ht="12.75">
      <c r="A157"/>
      <c r="B157"/>
      <c r="C157"/>
      <c r="D157"/>
      <c r="E157"/>
    </row>
    <row r="158" spans="1:5" ht="12.75">
      <c r="A158"/>
      <c r="B158"/>
      <c r="C158"/>
      <c r="D158"/>
      <c r="E158"/>
    </row>
    <row r="159" spans="1:5" ht="12.75">
      <c r="A159"/>
      <c r="B159"/>
      <c r="C159"/>
      <c r="D159"/>
      <c r="E159"/>
    </row>
    <row r="160" spans="1:5" ht="12.75">
      <c r="A160"/>
      <c r="B160"/>
      <c r="C160"/>
      <c r="D160"/>
      <c r="E160"/>
    </row>
    <row r="161" spans="1:5" ht="12.75">
      <c r="A161"/>
      <c r="B161"/>
      <c r="C161"/>
      <c r="D161"/>
      <c r="E161"/>
    </row>
    <row r="162" spans="1:5" ht="12.75">
      <c r="A162"/>
      <c r="B162"/>
      <c r="C162"/>
      <c r="D162"/>
      <c r="E162"/>
    </row>
    <row r="163" spans="1:5" ht="12.75">
      <c r="A163"/>
      <c r="B163"/>
      <c r="C163"/>
      <c r="D163"/>
      <c r="E163"/>
    </row>
    <row r="164" spans="1:5" ht="12.75">
      <c r="A164"/>
      <c r="B164"/>
      <c r="C164"/>
      <c r="D164"/>
      <c r="E164"/>
    </row>
    <row r="165" spans="1:5" ht="12.75">
      <c r="A165"/>
      <c r="B165"/>
      <c r="C165"/>
      <c r="D165"/>
      <c r="E165"/>
    </row>
    <row r="166" spans="1:5" ht="12.75">
      <c r="A166"/>
      <c r="B166"/>
      <c r="C166"/>
      <c r="D166"/>
      <c r="E166"/>
    </row>
    <row r="167" spans="1:5" ht="12.75">
      <c r="A167"/>
      <c r="B167"/>
      <c r="C167"/>
      <c r="D167"/>
      <c r="E167"/>
    </row>
    <row r="168" spans="1:5" ht="12.75">
      <c r="A168"/>
      <c r="B168"/>
      <c r="C168"/>
      <c r="D168"/>
      <c r="E168"/>
    </row>
    <row r="169" spans="1:5" ht="12.75">
      <c r="A169"/>
      <c r="B169"/>
      <c r="C169"/>
      <c r="D169"/>
      <c r="E169"/>
    </row>
    <row r="170" spans="1:5" ht="12.75">
      <c r="A170"/>
      <c r="B170"/>
      <c r="C170"/>
      <c r="D170"/>
      <c r="E170"/>
    </row>
    <row r="171" spans="1:5" ht="12.75">
      <c r="A171"/>
      <c r="B171"/>
      <c r="C171"/>
      <c r="D171"/>
      <c r="E171"/>
    </row>
    <row r="172" spans="1:5" ht="12.75">
      <c r="A172"/>
      <c r="B172"/>
      <c r="C172"/>
      <c r="D172"/>
      <c r="E172"/>
    </row>
    <row r="173" spans="1:5" ht="12.75">
      <c r="A173"/>
      <c r="B173"/>
      <c r="C173"/>
      <c r="D173"/>
      <c r="E173"/>
    </row>
    <row r="174" spans="1:5" ht="12.75">
      <c r="A174"/>
      <c r="B174"/>
      <c r="C174"/>
      <c r="D174"/>
      <c r="E174"/>
    </row>
    <row r="175" spans="1:5" ht="12.75">
      <c r="A175"/>
      <c r="B175"/>
      <c r="C175"/>
      <c r="D175"/>
      <c r="E175"/>
    </row>
    <row r="176" spans="1:5" ht="12.75">
      <c r="A176"/>
      <c r="B176"/>
      <c r="C176"/>
      <c r="D176"/>
      <c r="E176"/>
    </row>
    <row r="177" spans="1:5" ht="12.75">
      <c r="A177"/>
      <c r="B177"/>
      <c r="C177"/>
      <c r="D177"/>
      <c r="E177"/>
    </row>
    <row r="178" spans="1:5" ht="12.75">
      <c r="A178"/>
      <c r="B178"/>
      <c r="C178"/>
      <c r="D178"/>
      <c r="E178"/>
    </row>
    <row r="179" spans="1:5" ht="12.75">
      <c r="A179"/>
      <c r="B179"/>
      <c r="C179"/>
      <c r="D179"/>
      <c r="E179"/>
    </row>
    <row r="180" spans="1:5" ht="12.75">
      <c r="A180"/>
      <c r="B180"/>
      <c r="C180"/>
      <c r="D180"/>
      <c r="E180"/>
    </row>
    <row r="181" spans="1:5" ht="12.75">
      <c r="A181"/>
      <c r="B181"/>
      <c r="C181"/>
      <c r="D181"/>
      <c r="E181"/>
    </row>
    <row r="182" spans="1:5" ht="12.75">
      <c r="A182"/>
      <c r="B182"/>
      <c r="C182"/>
      <c r="D182"/>
      <c r="E182"/>
    </row>
    <row r="183" spans="1:5" ht="12.75">
      <c r="A183"/>
      <c r="B183"/>
      <c r="C183"/>
      <c r="D183"/>
      <c r="E183"/>
    </row>
    <row r="184" spans="1:5" ht="12.75">
      <c r="A184"/>
      <c r="B184"/>
      <c r="C184"/>
      <c r="D184"/>
      <c r="E184"/>
    </row>
    <row r="185" spans="1:5" ht="12.75">
      <c r="A185"/>
      <c r="B185"/>
      <c r="C185"/>
      <c r="D185"/>
      <c r="E185"/>
    </row>
    <row r="186" spans="1:5" ht="12.75">
      <c r="A186"/>
      <c r="B186"/>
      <c r="C186"/>
      <c r="D186"/>
      <c r="E186"/>
    </row>
    <row r="187" spans="1:5" ht="12.75">
      <c r="A187"/>
      <c r="B187"/>
      <c r="C187"/>
      <c r="D187"/>
      <c r="E187"/>
    </row>
    <row r="188" spans="1:5" ht="12.75">
      <c r="A188"/>
      <c r="B188"/>
      <c r="C188"/>
      <c r="D188"/>
      <c r="E188"/>
    </row>
    <row r="189" spans="1:5" ht="12.75">
      <c r="A189"/>
      <c r="B189"/>
      <c r="C189"/>
      <c r="D189"/>
      <c r="E189"/>
    </row>
    <row r="190" spans="1:5" ht="12.75">
      <c r="A190"/>
      <c r="B190"/>
      <c r="C190"/>
      <c r="D190"/>
      <c r="E190"/>
    </row>
    <row r="191" spans="1:5" ht="12.75">
      <c r="A191"/>
      <c r="B191"/>
      <c r="C191"/>
      <c r="D191"/>
      <c r="E191"/>
    </row>
    <row r="192" spans="1:5" ht="12.75">
      <c r="A192"/>
      <c r="B192"/>
      <c r="C192"/>
      <c r="D192"/>
      <c r="E192"/>
    </row>
    <row r="193" spans="1:5" ht="12.75">
      <c r="A193"/>
      <c r="B193"/>
      <c r="C193"/>
      <c r="D193"/>
      <c r="E193"/>
    </row>
    <row r="194" spans="1:5" ht="12.75">
      <c r="A194"/>
      <c r="B194"/>
      <c r="C194"/>
      <c r="D194"/>
      <c r="E194"/>
    </row>
    <row r="195" spans="1:5" ht="12.75">
      <c r="A195"/>
      <c r="B195"/>
      <c r="C195"/>
      <c r="D195"/>
      <c r="E195"/>
    </row>
    <row r="196" spans="1:5" ht="12.75">
      <c r="A196"/>
      <c r="B196"/>
      <c r="C196"/>
      <c r="D196"/>
      <c r="E196"/>
    </row>
    <row r="197" spans="1:5" ht="12.75">
      <c r="A197"/>
      <c r="B197"/>
      <c r="C197"/>
      <c r="D197"/>
      <c r="E197"/>
    </row>
    <row r="198" spans="1:5" ht="12.75">
      <c r="A198"/>
      <c r="B198"/>
      <c r="C198"/>
      <c r="D198"/>
      <c r="E198"/>
    </row>
    <row r="199" spans="1:5" ht="12.75">
      <c r="A199"/>
      <c r="B199"/>
      <c r="C199"/>
      <c r="D199"/>
      <c r="E199"/>
    </row>
    <row r="200" spans="1:5" ht="12.75">
      <c r="A200"/>
      <c r="B200"/>
      <c r="C200"/>
      <c r="D200"/>
      <c r="E200"/>
    </row>
    <row r="201" spans="1:5" ht="12.75">
      <c r="A201"/>
      <c r="B201"/>
      <c r="C201"/>
      <c r="D201"/>
      <c r="E201"/>
    </row>
    <row r="202" spans="1:5" ht="12.75">
      <c r="A202"/>
      <c r="B202"/>
      <c r="C202"/>
      <c r="D202"/>
      <c r="E202"/>
    </row>
    <row r="203" spans="1:5" ht="12.75">
      <c r="A203"/>
      <c r="B203"/>
      <c r="C203"/>
      <c r="D203"/>
      <c r="E203"/>
    </row>
    <row r="204" spans="1:5" ht="12.75">
      <c r="A204"/>
      <c r="B204"/>
      <c r="C204"/>
      <c r="D204"/>
      <c r="E204"/>
    </row>
    <row r="205" spans="1:5" ht="12.75">
      <c r="A205"/>
      <c r="B205"/>
      <c r="C205"/>
      <c r="D205"/>
      <c r="E205"/>
    </row>
    <row r="206" spans="1:5" ht="12.75">
      <c r="A206"/>
      <c r="B206"/>
      <c r="C206"/>
      <c r="D206"/>
      <c r="E206"/>
    </row>
    <row r="207" spans="1:5" ht="12.75">
      <c r="A207"/>
      <c r="B207"/>
      <c r="C207"/>
      <c r="D207"/>
      <c r="E207"/>
    </row>
    <row r="208" spans="1:5" ht="12.75">
      <c r="A208"/>
      <c r="B208"/>
      <c r="C208"/>
      <c r="D208"/>
      <c r="E208"/>
    </row>
    <row r="209" spans="1:5" ht="12.75">
      <c r="A209"/>
      <c r="B209"/>
      <c r="C209"/>
      <c r="D209"/>
      <c r="E209"/>
    </row>
    <row r="210" spans="1:5" ht="12.75">
      <c r="A210"/>
      <c r="B210"/>
      <c r="C210"/>
      <c r="D210"/>
      <c r="E210"/>
    </row>
    <row r="211" spans="1:5" ht="12.75">
      <c r="A211"/>
      <c r="B211"/>
      <c r="C211"/>
      <c r="D211"/>
      <c r="E211"/>
    </row>
    <row r="212" spans="1:5" ht="12.75">
      <c r="A212"/>
      <c r="B212"/>
      <c r="C212"/>
      <c r="D212"/>
      <c r="E212"/>
    </row>
    <row r="213" spans="1:5" ht="12.75">
      <c r="A213"/>
      <c r="B213"/>
      <c r="C213"/>
      <c r="D213"/>
      <c r="E213"/>
    </row>
    <row r="214" spans="1:5" ht="12.75">
      <c r="A214"/>
      <c r="B214"/>
      <c r="C214"/>
      <c r="D214"/>
      <c r="E214"/>
    </row>
    <row r="215" spans="1:5" ht="12.75">
      <c r="A215"/>
      <c r="B215"/>
      <c r="C215"/>
      <c r="D215"/>
      <c r="E215"/>
    </row>
    <row r="216" spans="1:5" ht="12.75">
      <c r="A216"/>
      <c r="B216"/>
      <c r="C216"/>
      <c r="D216"/>
      <c r="E216"/>
    </row>
    <row r="217" spans="1:5" ht="12.75">
      <c r="A217"/>
      <c r="B217"/>
      <c r="C217"/>
      <c r="D217"/>
      <c r="E217"/>
    </row>
    <row r="218" spans="1:5" ht="12.75">
      <c r="A218"/>
      <c r="B218"/>
      <c r="C218"/>
      <c r="D218"/>
      <c r="E218"/>
    </row>
    <row r="219" spans="1:5" ht="12.75">
      <c r="A219"/>
      <c r="B219"/>
      <c r="C219"/>
      <c r="D219"/>
      <c r="E219"/>
    </row>
    <row r="220" spans="1:5" ht="12.75">
      <c r="A220"/>
      <c r="B220"/>
      <c r="C220"/>
      <c r="D220"/>
      <c r="E220"/>
    </row>
    <row r="221" spans="1:5" ht="12.75">
      <c r="A221"/>
      <c r="B221"/>
      <c r="C221"/>
      <c r="D221"/>
      <c r="E221"/>
    </row>
    <row r="222" spans="1:5" ht="12.75">
      <c r="A222"/>
      <c r="B222"/>
      <c r="C222"/>
      <c r="D222"/>
      <c r="E222"/>
    </row>
    <row r="223" spans="1:5" ht="12.75">
      <c r="A223"/>
      <c r="B223"/>
      <c r="C223"/>
      <c r="D223"/>
      <c r="E223"/>
    </row>
    <row r="224" spans="1:5" ht="12.75">
      <c r="A224"/>
      <c r="B224"/>
      <c r="C224"/>
      <c r="D224"/>
      <c r="E224"/>
    </row>
    <row r="225" spans="1:5" ht="12.75">
      <c r="A225"/>
      <c r="B225"/>
      <c r="C225"/>
      <c r="D225"/>
      <c r="E225"/>
    </row>
    <row r="226" spans="1:5" ht="12.75">
      <c r="A226"/>
      <c r="B226"/>
      <c r="C226"/>
      <c r="D226"/>
      <c r="E226"/>
    </row>
    <row r="227" spans="1:5" ht="12.75">
      <c r="A227"/>
      <c r="B227"/>
      <c r="C227"/>
      <c r="D227"/>
      <c r="E227"/>
    </row>
    <row r="228" spans="1:5" ht="12.75">
      <c r="A228"/>
      <c r="B228"/>
      <c r="C228"/>
      <c r="D228"/>
      <c r="E228"/>
    </row>
    <row r="229" spans="1:5" ht="12.75">
      <c r="A229"/>
      <c r="B229"/>
      <c r="C229"/>
      <c r="D229"/>
      <c r="E229"/>
    </row>
    <row r="230" spans="1:5" ht="12.75">
      <c r="A230"/>
      <c r="B230"/>
      <c r="C230"/>
      <c r="D230"/>
      <c r="E230"/>
    </row>
    <row r="231" spans="1:5" ht="12.75">
      <c r="A231"/>
      <c r="B231"/>
      <c r="C231"/>
      <c r="D231"/>
      <c r="E231"/>
    </row>
    <row r="232" spans="1:5" ht="12.75">
      <c r="A232"/>
      <c r="B232"/>
      <c r="C232"/>
      <c r="D232"/>
      <c r="E232"/>
    </row>
    <row r="233" spans="1:5" ht="12.75">
      <c r="A233"/>
      <c r="B233"/>
      <c r="C233"/>
      <c r="D233"/>
      <c r="E233"/>
    </row>
    <row r="234" spans="1:5" ht="12.75">
      <c r="A234"/>
      <c r="B234"/>
      <c r="C234"/>
      <c r="D234"/>
      <c r="E234"/>
    </row>
    <row r="235" spans="1:5" ht="12.75">
      <c r="A235"/>
      <c r="B235"/>
      <c r="C235"/>
      <c r="D235"/>
      <c r="E235"/>
    </row>
    <row r="236" spans="1:5" ht="12.75">
      <c r="A236"/>
      <c r="B236"/>
      <c r="C236"/>
      <c r="D236"/>
      <c r="E236"/>
    </row>
    <row r="237" spans="1:5" ht="12.75">
      <c r="A237"/>
      <c r="B237"/>
      <c r="C237"/>
      <c r="D237"/>
      <c r="E237"/>
    </row>
    <row r="238" spans="1:5" ht="12.75">
      <c r="A238"/>
      <c r="B238"/>
      <c r="C238"/>
      <c r="D238"/>
      <c r="E238"/>
    </row>
    <row r="239" spans="1:5" ht="12.75">
      <c r="A239"/>
      <c r="B239"/>
      <c r="C239"/>
      <c r="D239"/>
      <c r="E239"/>
    </row>
    <row r="240" spans="1:5" ht="12.75">
      <c r="A240"/>
      <c r="B240"/>
      <c r="C240"/>
      <c r="D240"/>
      <c r="E240"/>
    </row>
    <row r="241" spans="1:5" ht="12.75">
      <c r="A241"/>
      <c r="B241"/>
      <c r="C241"/>
      <c r="D241"/>
      <c r="E241"/>
    </row>
    <row r="242" spans="1:5" ht="12.75">
      <c r="A242"/>
      <c r="B242"/>
      <c r="C242"/>
      <c r="D242"/>
      <c r="E242"/>
    </row>
    <row r="243" spans="1:5" ht="12.75">
      <c r="A243"/>
      <c r="B243"/>
      <c r="C243"/>
      <c r="D243"/>
      <c r="E243"/>
    </row>
    <row r="244" spans="1:5" ht="12.75">
      <c r="A244"/>
      <c r="B244"/>
      <c r="C244"/>
      <c r="D244"/>
      <c r="E244"/>
    </row>
    <row r="245" spans="1:5" ht="12.75">
      <c r="A245"/>
      <c r="B245"/>
      <c r="C245"/>
      <c r="D245"/>
      <c r="E245"/>
    </row>
    <row r="246" spans="1:5" ht="12.75">
      <c r="A246"/>
      <c r="B246"/>
      <c r="C246"/>
      <c r="D246"/>
      <c r="E246"/>
    </row>
    <row r="247" spans="1:5" ht="12.75">
      <c r="A247"/>
      <c r="B247"/>
      <c r="C247"/>
      <c r="D247"/>
      <c r="E247"/>
    </row>
    <row r="248" spans="1:5" ht="12.75">
      <c r="A248"/>
      <c r="B248"/>
      <c r="C248"/>
      <c r="D248"/>
      <c r="E248"/>
    </row>
    <row r="249" spans="1:5" ht="12.75">
      <c r="A249"/>
      <c r="B249"/>
      <c r="C249"/>
      <c r="D249"/>
      <c r="E249"/>
    </row>
    <row r="250" spans="1:5" ht="12.75">
      <c r="A250"/>
      <c r="B250"/>
      <c r="C250"/>
      <c r="D250"/>
      <c r="E250"/>
    </row>
    <row r="251" spans="1:5" ht="12.75">
      <c r="A251"/>
      <c r="B251"/>
      <c r="C251"/>
      <c r="D251"/>
      <c r="E251"/>
    </row>
    <row r="252" spans="1:5" ht="12.75">
      <c r="A252"/>
      <c r="B252"/>
      <c r="C252"/>
      <c r="D252"/>
      <c r="E252"/>
    </row>
    <row r="253" spans="1:5" ht="12.75">
      <c r="A253"/>
      <c r="B253"/>
      <c r="C253"/>
      <c r="D253"/>
      <c r="E253"/>
    </row>
    <row r="254" spans="1:5" ht="12.75">
      <c r="A254"/>
      <c r="B254"/>
      <c r="C254"/>
      <c r="D254"/>
      <c r="E254"/>
    </row>
    <row r="255" spans="1:5" ht="12.75">
      <c r="A255"/>
      <c r="B255"/>
      <c r="C255"/>
      <c r="D255"/>
      <c r="E255"/>
    </row>
    <row r="256" spans="1:5" ht="12.75">
      <c r="A256"/>
      <c r="B256"/>
      <c r="C256"/>
      <c r="D256"/>
      <c r="E256"/>
    </row>
    <row r="257" spans="1:5" ht="12.75">
      <c r="A257"/>
      <c r="B257"/>
      <c r="C257"/>
      <c r="D257"/>
      <c r="E257"/>
    </row>
    <row r="258" spans="1:5" ht="12.75">
      <c r="A258"/>
      <c r="B258"/>
      <c r="C258"/>
      <c r="D258"/>
      <c r="E258"/>
    </row>
    <row r="259" spans="1:5" ht="12.75">
      <c r="A259"/>
      <c r="B259"/>
      <c r="C259"/>
      <c r="D259"/>
      <c r="E259"/>
    </row>
    <row r="260" spans="1:5" ht="12.75">
      <c r="A260"/>
      <c r="B260"/>
      <c r="C260"/>
      <c r="D260"/>
      <c r="E260"/>
    </row>
    <row r="261" spans="1:5" ht="12.75">
      <c r="A261"/>
      <c r="B261"/>
      <c r="C261"/>
      <c r="D261"/>
      <c r="E261"/>
    </row>
    <row r="262" spans="1:5" ht="12.75">
      <c r="A262"/>
      <c r="B262"/>
      <c r="C262"/>
      <c r="D262"/>
      <c r="E262"/>
    </row>
    <row r="263" spans="1:5" ht="12.75">
      <c r="A263"/>
      <c r="B263"/>
      <c r="C263"/>
      <c r="D263"/>
      <c r="E263"/>
    </row>
    <row r="264" spans="1:5" ht="12.75">
      <c r="A264"/>
      <c r="B264"/>
      <c r="C264"/>
      <c r="D264"/>
      <c r="E264"/>
    </row>
    <row r="265" spans="1:5" ht="12.75">
      <c r="A265"/>
      <c r="B265"/>
      <c r="C265"/>
      <c r="D265"/>
      <c r="E265"/>
    </row>
    <row r="266" spans="1:5" ht="12.75">
      <c r="A266"/>
      <c r="B266"/>
      <c r="C266"/>
      <c r="D266"/>
      <c r="E266"/>
    </row>
    <row r="267" spans="1:5" ht="12.75">
      <c r="A267"/>
      <c r="B267"/>
      <c r="C267"/>
      <c r="D267"/>
      <c r="E267"/>
    </row>
    <row r="268" spans="1:5" ht="12.75">
      <c r="A268"/>
      <c r="B268"/>
      <c r="C268"/>
      <c r="D268"/>
      <c r="E268"/>
    </row>
    <row r="269" spans="1:5" ht="12.75">
      <c r="A269"/>
      <c r="B269"/>
      <c r="C269"/>
      <c r="D269"/>
      <c r="E269"/>
    </row>
    <row r="270" spans="1:5" ht="12.75">
      <c r="A270"/>
      <c r="B270"/>
      <c r="C270"/>
      <c r="D270"/>
      <c r="E270"/>
    </row>
    <row r="271" spans="1:5" ht="12.75">
      <c r="A271"/>
      <c r="B271"/>
      <c r="C271"/>
      <c r="D271"/>
      <c r="E271"/>
    </row>
    <row r="272" spans="1:5" ht="12.75">
      <c r="A272"/>
      <c r="B272"/>
      <c r="C272"/>
      <c r="D272"/>
      <c r="E272"/>
    </row>
    <row r="273" spans="1:5" ht="12.75">
      <c r="A273"/>
      <c r="B273"/>
      <c r="C273"/>
      <c r="D273"/>
      <c r="E273"/>
    </row>
    <row r="274" spans="1:5" ht="12.75">
      <c r="A274"/>
      <c r="B274"/>
      <c r="C274"/>
      <c r="D274"/>
      <c r="E274"/>
    </row>
    <row r="275" spans="1:5" ht="12.75">
      <c r="A275"/>
      <c r="B275"/>
      <c r="C275"/>
      <c r="D275"/>
      <c r="E275"/>
    </row>
    <row r="276" spans="1:5" ht="12.75">
      <c r="A276"/>
      <c r="B276"/>
      <c r="C276"/>
      <c r="D276"/>
      <c r="E276"/>
    </row>
    <row r="277" spans="1:5" ht="12.75">
      <c r="A277"/>
      <c r="B277"/>
      <c r="C277"/>
      <c r="D277"/>
      <c r="E277"/>
    </row>
    <row r="278" spans="1:5" ht="12.75">
      <c r="A278"/>
      <c r="B278"/>
      <c r="C278"/>
      <c r="D278"/>
      <c r="E278"/>
    </row>
    <row r="279" spans="1:5" ht="12.75">
      <c r="A279"/>
      <c r="B279"/>
      <c r="C279"/>
      <c r="D279"/>
      <c r="E279"/>
    </row>
    <row r="280" spans="1:5" ht="12.75">
      <c r="A280"/>
      <c r="B280"/>
      <c r="C280"/>
      <c r="D280"/>
      <c r="E280"/>
    </row>
    <row r="281" spans="1:5" ht="12.75">
      <c r="A281"/>
      <c r="B281"/>
      <c r="C281"/>
      <c r="D281"/>
      <c r="E281"/>
    </row>
    <row r="282" spans="1:5" ht="12.75">
      <c r="A282"/>
      <c r="B282"/>
      <c r="C282"/>
      <c r="D282"/>
      <c r="E282"/>
    </row>
    <row r="283" spans="1:5" ht="12.75">
      <c r="A283"/>
      <c r="B283"/>
      <c r="C283"/>
      <c r="D283"/>
      <c r="E283"/>
    </row>
    <row r="284" spans="1:5" ht="12.75">
      <c r="A284"/>
      <c r="B284"/>
      <c r="C284"/>
      <c r="D284"/>
      <c r="E284"/>
    </row>
    <row r="285" spans="1:5" ht="12.75">
      <c r="A285"/>
      <c r="B285"/>
      <c r="C285"/>
      <c r="D285"/>
      <c r="E285"/>
    </row>
    <row r="286" spans="1:5" ht="12.75">
      <c r="A286"/>
      <c r="B286"/>
      <c r="C286"/>
      <c r="D286"/>
      <c r="E286"/>
    </row>
    <row r="287" spans="1:5" ht="12.75">
      <c r="A287"/>
      <c r="B287"/>
      <c r="C287"/>
      <c r="D287"/>
      <c r="E287"/>
    </row>
    <row r="288" spans="1:5" ht="12.75">
      <c r="A288"/>
      <c r="B288"/>
      <c r="C288"/>
      <c r="D288"/>
      <c r="E288"/>
    </row>
    <row r="289" spans="1:5" ht="12.75">
      <c r="A289"/>
      <c r="B289"/>
      <c r="C289"/>
      <c r="D289"/>
      <c r="E289"/>
    </row>
    <row r="290" spans="1:5" ht="12.75">
      <c r="A290"/>
      <c r="B290"/>
      <c r="C290"/>
      <c r="D290"/>
      <c r="E290"/>
    </row>
    <row r="291" spans="1:5" ht="12.75">
      <c r="A291"/>
      <c r="B291"/>
      <c r="C291"/>
      <c r="D291"/>
      <c r="E291"/>
    </row>
    <row r="292" spans="1:5" ht="12.75">
      <c r="A292"/>
      <c r="B292"/>
      <c r="C292"/>
      <c r="D292"/>
      <c r="E292"/>
    </row>
    <row r="293" spans="1:5" ht="12.75">
      <c r="A293"/>
      <c r="B293"/>
      <c r="C293"/>
      <c r="D293"/>
      <c r="E293"/>
    </row>
    <row r="294" spans="1:5" ht="12.75">
      <c r="A294"/>
      <c r="B294"/>
      <c r="C294"/>
      <c r="D294"/>
      <c r="E294"/>
    </row>
    <row r="295" spans="1:5" ht="12.75">
      <c r="A295"/>
      <c r="B295"/>
      <c r="C295"/>
      <c r="D295"/>
      <c r="E295"/>
    </row>
    <row r="296" spans="1:5" ht="12.75">
      <c r="A296"/>
      <c r="B296"/>
      <c r="C296"/>
      <c r="D296"/>
      <c r="E296"/>
    </row>
    <row r="297" spans="1:5" ht="12.75">
      <c r="A297"/>
      <c r="B297"/>
      <c r="C297"/>
      <c r="D297"/>
      <c r="E297"/>
    </row>
    <row r="298" spans="1:5" ht="12.75">
      <c r="A298"/>
      <c r="B298"/>
      <c r="C298"/>
      <c r="D298"/>
      <c r="E298"/>
    </row>
    <row r="299" spans="1:5" ht="12.75">
      <c r="A299"/>
      <c r="B299"/>
      <c r="C299"/>
      <c r="D299"/>
      <c r="E299"/>
    </row>
    <row r="300" spans="1:5" ht="12.75">
      <c r="A300"/>
      <c r="B300"/>
      <c r="C300"/>
      <c r="D300"/>
      <c r="E300"/>
    </row>
    <row r="301" spans="1:5" ht="12.75">
      <c r="A301"/>
      <c r="B301"/>
      <c r="C301"/>
      <c r="D301"/>
      <c r="E301"/>
    </row>
    <row r="302" spans="1:5" ht="12.75">
      <c r="A302"/>
      <c r="B302"/>
      <c r="C302"/>
      <c r="D302"/>
      <c r="E302"/>
    </row>
    <row r="303" spans="1:5" ht="12.75">
      <c r="A303"/>
      <c r="B303"/>
      <c r="C303"/>
      <c r="D303"/>
      <c r="E303"/>
    </row>
    <row r="304" spans="1:5" ht="12.75">
      <c r="A304"/>
      <c r="B304"/>
      <c r="C304"/>
      <c r="D304"/>
      <c r="E304"/>
    </row>
    <row r="305" spans="1:5" ht="12.75">
      <c r="A305"/>
      <c r="B305"/>
      <c r="C305"/>
      <c r="D305"/>
      <c r="E305"/>
    </row>
    <row r="306" spans="1:5" ht="12.75">
      <c r="A306"/>
      <c r="B306"/>
      <c r="C306"/>
      <c r="D306"/>
      <c r="E306"/>
    </row>
    <row r="307" spans="1:5" ht="12.75">
      <c r="A307"/>
      <c r="B307"/>
      <c r="C307"/>
      <c r="D307"/>
      <c r="E307"/>
    </row>
    <row r="308" spans="1:5" ht="12.75">
      <c r="A308"/>
      <c r="B308"/>
      <c r="C308"/>
      <c r="D308"/>
      <c r="E308"/>
    </row>
    <row r="309" spans="1:5" ht="12.75">
      <c r="A309"/>
      <c r="B309"/>
      <c r="C309"/>
      <c r="D309"/>
      <c r="E309"/>
    </row>
    <row r="310" spans="1:5" ht="12.75">
      <c r="A310"/>
      <c r="B310"/>
      <c r="C310"/>
      <c r="D310"/>
      <c r="E310"/>
    </row>
    <row r="311" spans="1:5" ht="12.75">
      <c r="A311"/>
      <c r="B311"/>
      <c r="C311"/>
      <c r="D311"/>
      <c r="E311"/>
    </row>
    <row r="312" spans="1:5" ht="12.75">
      <c r="A312"/>
      <c r="B312"/>
      <c r="C312"/>
      <c r="D312"/>
      <c r="E312"/>
    </row>
    <row r="313" spans="1:5" ht="12.75">
      <c r="A313"/>
      <c r="B313"/>
      <c r="C313"/>
      <c r="D313"/>
      <c r="E313"/>
    </row>
    <row r="314" spans="1:5" ht="12.75">
      <c r="A314"/>
      <c r="B314"/>
      <c r="C314"/>
      <c r="D314"/>
      <c r="E314"/>
    </row>
    <row r="315" spans="1:5" ht="12.75">
      <c r="A315"/>
      <c r="B315"/>
      <c r="C315"/>
      <c r="D315"/>
      <c r="E315"/>
    </row>
    <row r="316" spans="1:5" ht="12.75">
      <c r="A316"/>
      <c r="B316"/>
      <c r="C316"/>
      <c r="D316"/>
      <c r="E316"/>
    </row>
    <row r="317" spans="1:5" ht="12.75">
      <c r="A317"/>
      <c r="B317"/>
      <c r="C317"/>
      <c r="D317"/>
      <c r="E317"/>
    </row>
    <row r="318" spans="1:5" ht="12.75">
      <c r="A318"/>
      <c r="B318"/>
      <c r="C318"/>
      <c r="D318"/>
      <c r="E318"/>
    </row>
    <row r="319" spans="1:5" ht="12.75">
      <c r="A319"/>
      <c r="B319"/>
      <c r="C319"/>
      <c r="D319"/>
      <c r="E319"/>
    </row>
    <row r="320" spans="1:5" ht="12.75">
      <c r="A320"/>
      <c r="B320"/>
      <c r="C320"/>
      <c r="D320"/>
      <c r="E320"/>
    </row>
    <row r="321" spans="1:5" ht="12.75">
      <c r="A321"/>
      <c r="B321"/>
      <c r="C321"/>
      <c r="D321"/>
      <c r="E321"/>
    </row>
    <row r="322" spans="1:5" ht="12.75">
      <c r="A322"/>
      <c r="B322"/>
      <c r="C322"/>
      <c r="D322"/>
      <c r="E322"/>
    </row>
    <row r="323" spans="1:5" ht="12.75">
      <c r="A323"/>
      <c r="B323"/>
      <c r="C323"/>
      <c r="D323"/>
      <c r="E323"/>
    </row>
    <row r="324" spans="1:5" ht="12.75">
      <c r="A324"/>
      <c r="B324"/>
      <c r="C324"/>
      <c r="D324"/>
      <c r="E324"/>
    </row>
    <row r="325" spans="1:5" ht="12.75">
      <c r="A325"/>
      <c r="B325"/>
      <c r="C325"/>
      <c r="D325"/>
      <c r="E325"/>
    </row>
    <row r="326" spans="1:5" ht="12.75">
      <c r="A326"/>
      <c r="B326"/>
      <c r="C326"/>
      <c r="D326"/>
      <c r="E326"/>
    </row>
    <row r="327" spans="1:5" ht="12.75">
      <c r="A327"/>
      <c r="B327"/>
      <c r="C327"/>
      <c r="D327"/>
      <c r="E327"/>
    </row>
    <row r="328" spans="1:5" ht="12.75">
      <c r="A328"/>
      <c r="B328"/>
      <c r="C328"/>
      <c r="D328"/>
      <c r="E328"/>
    </row>
    <row r="329" spans="1:5" ht="12.75">
      <c r="A329"/>
      <c r="B329"/>
      <c r="C329"/>
      <c r="D329"/>
      <c r="E329"/>
    </row>
    <row r="330" spans="1:5" ht="12.75">
      <c r="A330"/>
      <c r="B330"/>
      <c r="C330"/>
      <c r="D330"/>
      <c r="E330"/>
    </row>
    <row r="331" spans="1:5" ht="12.75">
      <c r="A331"/>
      <c r="B331"/>
      <c r="C331"/>
      <c r="D331"/>
      <c r="E331"/>
    </row>
    <row r="332" spans="1:5" ht="12.75">
      <c r="A332"/>
      <c r="B332"/>
      <c r="C332"/>
      <c r="D332"/>
      <c r="E332"/>
    </row>
    <row r="333" spans="1:5" ht="12.75">
      <c r="A333"/>
      <c r="B333"/>
      <c r="C333"/>
      <c r="D333"/>
      <c r="E333"/>
    </row>
    <row r="334" spans="1:5" ht="12.75">
      <c r="A334"/>
      <c r="B334"/>
      <c r="C334"/>
      <c r="D334"/>
      <c r="E334"/>
    </row>
    <row r="335" spans="1:5" ht="12.75">
      <c r="A335"/>
      <c r="B335"/>
      <c r="C335"/>
      <c r="D335"/>
      <c r="E335"/>
    </row>
    <row r="336" spans="1:5" ht="12.75">
      <c r="A336"/>
      <c r="B336"/>
      <c r="C336"/>
      <c r="D336"/>
      <c r="E336"/>
    </row>
    <row r="337" spans="1:5" ht="12.75">
      <c r="A337"/>
      <c r="B337"/>
      <c r="C337"/>
      <c r="D337"/>
      <c r="E337"/>
    </row>
    <row r="338" spans="1:5" ht="12.75">
      <c r="A338"/>
      <c r="B338"/>
      <c r="C338"/>
      <c r="D338"/>
      <c r="E338"/>
    </row>
    <row r="339" spans="1:5" ht="12.75">
      <c r="A339"/>
      <c r="B339"/>
      <c r="C339"/>
      <c r="D339"/>
      <c r="E339"/>
    </row>
    <row r="340" spans="1:5" ht="12.75">
      <c r="A340"/>
      <c r="B340"/>
      <c r="C340"/>
      <c r="D340"/>
      <c r="E340"/>
    </row>
    <row r="341" spans="1:5" ht="12.75">
      <c r="A341"/>
      <c r="B341"/>
      <c r="C341"/>
      <c r="D341"/>
      <c r="E341"/>
    </row>
    <row r="342" spans="1:5" ht="12.75">
      <c r="A342"/>
      <c r="B342"/>
      <c r="C342"/>
      <c r="D342"/>
      <c r="E342"/>
    </row>
    <row r="343" spans="1:5" ht="12.75">
      <c r="A343"/>
      <c r="B343"/>
      <c r="C343"/>
      <c r="D343"/>
      <c r="E343"/>
    </row>
    <row r="344" spans="1:5" ht="12.75">
      <c r="A344"/>
      <c r="B344"/>
      <c r="C344"/>
      <c r="D344"/>
      <c r="E344"/>
    </row>
    <row r="345" spans="1:5" ht="12.75">
      <c r="A345"/>
      <c r="B345"/>
      <c r="C345"/>
      <c r="D345"/>
      <c r="E345"/>
    </row>
    <row r="346" spans="1:5" ht="12.75">
      <c r="A346"/>
      <c r="B346"/>
      <c r="C346"/>
      <c r="D346"/>
      <c r="E346"/>
    </row>
    <row r="347" spans="1:5" ht="12.75">
      <c r="A347"/>
      <c r="B347"/>
      <c r="C347"/>
      <c r="D347"/>
      <c r="E347"/>
    </row>
    <row r="348" spans="1:5" ht="12.75">
      <c r="A348"/>
      <c r="B348"/>
      <c r="C348"/>
      <c r="D348"/>
      <c r="E348"/>
    </row>
    <row r="349" spans="1:5" ht="12.75">
      <c r="A349"/>
      <c r="B349"/>
      <c r="C349"/>
      <c r="D349"/>
      <c r="E349"/>
    </row>
    <row r="350" spans="1:5" ht="12.75">
      <c r="A350"/>
      <c r="B350"/>
      <c r="C350"/>
      <c r="D350"/>
      <c r="E350"/>
    </row>
    <row r="351" spans="1:5" ht="12.75">
      <c r="A351"/>
      <c r="B351"/>
      <c r="C351"/>
      <c r="D351"/>
      <c r="E351"/>
    </row>
    <row r="352" spans="1:5" ht="12.75">
      <c r="A352"/>
      <c r="B352"/>
      <c r="C352"/>
      <c r="D352"/>
      <c r="E352"/>
    </row>
    <row r="353" spans="1:5" ht="12.75">
      <c r="A353"/>
      <c r="B353"/>
      <c r="C353"/>
      <c r="D353"/>
      <c r="E353"/>
    </row>
    <row r="354" spans="1:5" ht="12.75">
      <c r="A354"/>
      <c r="B354"/>
      <c r="C354"/>
      <c r="D354"/>
      <c r="E354"/>
    </row>
    <row r="355" spans="1:5" ht="12.75">
      <c r="A355"/>
      <c r="B355"/>
      <c r="C355"/>
      <c r="D355"/>
      <c r="E355"/>
    </row>
    <row r="356" spans="1:5" ht="12.75">
      <c r="A356"/>
      <c r="B356"/>
      <c r="C356"/>
      <c r="D356"/>
      <c r="E356"/>
    </row>
    <row r="357" spans="1:5" ht="12.75">
      <c r="A357"/>
      <c r="B357"/>
      <c r="C357"/>
      <c r="D357"/>
      <c r="E357"/>
    </row>
    <row r="358" spans="1:5" ht="12.75">
      <c r="A358"/>
      <c r="B358"/>
      <c r="C358"/>
      <c r="D358"/>
      <c r="E358"/>
    </row>
    <row r="359" spans="1:5" ht="12.75">
      <c r="A359"/>
      <c r="B359"/>
      <c r="C359"/>
      <c r="D359"/>
      <c r="E359"/>
    </row>
    <row r="360" spans="1:5" ht="12.75">
      <c r="A360"/>
      <c r="B360"/>
      <c r="C360"/>
      <c r="D360"/>
      <c r="E360"/>
    </row>
    <row r="361" spans="1:5" ht="12.75">
      <c r="A361"/>
      <c r="B361"/>
      <c r="C361"/>
      <c r="D361"/>
      <c r="E361"/>
    </row>
    <row r="362" spans="1:5" ht="12.75">
      <c r="A362"/>
      <c r="B362"/>
      <c r="C362"/>
      <c r="D362"/>
      <c r="E362"/>
    </row>
    <row r="363" spans="1:5" ht="12.75">
      <c r="A363"/>
      <c r="B363"/>
      <c r="C363"/>
      <c r="D363"/>
      <c r="E363"/>
    </row>
    <row r="364" spans="1:5" ht="12.75">
      <c r="A364"/>
      <c r="B364"/>
      <c r="C364"/>
      <c r="D364"/>
      <c r="E364"/>
    </row>
    <row r="365" spans="1:5" ht="12.75">
      <c r="A365"/>
      <c r="B365"/>
      <c r="C365"/>
      <c r="D365"/>
      <c r="E365"/>
    </row>
    <row r="366" spans="1:5" ht="12.75">
      <c r="A366"/>
      <c r="B366"/>
      <c r="C366"/>
      <c r="D366"/>
      <c r="E366"/>
    </row>
    <row r="367" spans="1:5" ht="12.75">
      <c r="A367"/>
      <c r="B367"/>
      <c r="C367"/>
      <c r="D367"/>
      <c r="E367"/>
    </row>
    <row r="368" spans="1:5" ht="12.75">
      <c r="A368"/>
      <c r="B368"/>
      <c r="C368"/>
      <c r="D368"/>
      <c r="E368"/>
    </row>
    <row r="369" spans="1:5" ht="12.75">
      <c r="A369"/>
      <c r="B369"/>
      <c r="C369"/>
      <c r="D369"/>
      <c r="E369"/>
    </row>
    <row r="370" spans="1:5" ht="12.75">
      <c r="A370"/>
      <c r="B370"/>
      <c r="C370"/>
      <c r="D370"/>
      <c r="E370"/>
    </row>
    <row r="371" spans="1:5" ht="12.75">
      <c r="A371"/>
      <c r="B371"/>
      <c r="C371"/>
      <c r="D371"/>
      <c r="E371"/>
    </row>
    <row r="372" spans="1:5" ht="12.75">
      <c r="A372"/>
      <c r="B372"/>
      <c r="C372"/>
      <c r="D372"/>
      <c r="E372"/>
    </row>
    <row r="373" spans="1:5" ht="12.75">
      <c r="A373"/>
      <c r="B373"/>
      <c r="C373"/>
      <c r="D373"/>
      <c r="E373"/>
    </row>
    <row r="374" spans="1:5" ht="12.75">
      <c r="A374"/>
      <c r="B374"/>
      <c r="C374"/>
      <c r="D374"/>
      <c r="E374"/>
    </row>
    <row r="375" spans="1:5" ht="12.75">
      <c r="A375"/>
      <c r="B375"/>
      <c r="C375"/>
      <c r="D375"/>
      <c r="E375"/>
    </row>
    <row r="376" spans="1:5" ht="12.75">
      <c r="A376"/>
      <c r="B376"/>
      <c r="C376"/>
      <c r="D376"/>
      <c r="E376"/>
    </row>
    <row r="377" spans="1:5" ht="12.75">
      <c r="A377"/>
      <c r="B377"/>
      <c r="C377"/>
      <c r="D377"/>
      <c r="E377"/>
    </row>
    <row r="378" spans="1:5" ht="12.75">
      <c r="A378"/>
      <c r="B378"/>
      <c r="C378"/>
      <c r="D378"/>
      <c r="E378"/>
    </row>
    <row r="379" spans="1:5" ht="12.75">
      <c r="A379"/>
      <c r="B379"/>
      <c r="C379"/>
      <c r="D379"/>
      <c r="E379"/>
    </row>
    <row r="380" spans="1:5" ht="12.75">
      <c r="A380"/>
      <c r="B380"/>
      <c r="C380"/>
      <c r="D380"/>
      <c r="E380"/>
    </row>
    <row r="381" spans="1:5" ht="12.75">
      <c r="A381"/>
      <c r="B381"/>
      <c r="C381"/>
      <c r="D381"/>
      <c r="E381"/>
    </row>
    <row r="382" spans="1:5" ht="12.75">
      <c r="A382"/>
      <c r="B382"/>
      <c r="C382"/>
      <c r="D382"/>
      <c r="E382"/>
    </row>
    <row r="383" spans="1:5" ht="12.75">
      <c r="A383"/>
      <c r="B383"/>
      <c r="C383"/>
      <c r="D383"/>
      <c r="E383"/>
    </row>
    <row r="384" spans="1:5" ht="12.75">
      <c r="A384"/>
      <c r="B384"/>
      <c r="C384"/>
      <c r="D384"/>
      <c r="E384"/>
    </row>
    <row r="385" spans="1:5" ht="12.75">
      <c r="A385"/>
      <c r="B385"/>
      <c r="C385"/>
      <c r="D385"/>
      <c r="E385"/>
    </row>
    <row r="386" spans="1:5" ht="12.75">
      <c r="A386"/>
      <c r="B386"/>
      <c r="C386"/>
      <c r="D386"/>
      <c r="E386"/>
    </row>
    <row r="387" spans="1:5" ht="12.75">
      <c r="A387"/>
      <c r="B387"/>
      <c r="C387"/>
      <c r="D387"/>
      <c r="E387"/>
    </row>
    <row r="388" spans="1:5" ht="12.75">
      <c r="A388"/>
      <c r="B388"/>
      <c r="C388"/>
      <c r="D388"/>
      <c r="E388"/>
    </row>
    <row r="389" spans="1:5" ht="12.75">
      <c r="A389"/>
      <c r="B389"/>
      <c r="C389"/>
      <c r="D389"/>
      <c r="E389"/>
    </row>
    <row r="390" spans="1:5" ht="12.75">
      <c r="A390"/>
      <c r="B390"/>
      <c r="C390"/>
      <c r="D390"/>
      <c r="E390"/>
    </row>
    <row r="391" spans="1:5" ht="12.75">
      <c r="A391"/>
      <c r="B391"/>
      <c r="C391"/>
      <c r="D391"/>
      <c r="E391"/>
    </row>
    <row r="392" spans="1:5" ht="12.75">
      <c r="A392"/>
      <c r="B392"/>
      <c r="C392"/>
      <c r="D392"/>
      <c r="E392"/>
    </row>
    <row r="393" spans="1:5" ht="12.75">
      <c r="A393"/>
      <c r="B393"/>
      <c r="C393"/>
      <c r="D393"/>
      <c r="E393"/>
    </row>
    <row r="394" spans="1:5" ht="12.75">
      <c r="A394"/>
      <c r="B394"/>
      <c r="C394"/>
      <c r="D394"/>
      <c r="E394"/>
    </row>
    <row r="395" spans="1:5" ht="12.75">
      <c r="A395"/>
      <c r="B395"/>
      <c r="C395"/>
      <c r="D395"/>
      <c r="E395"/>
    </row>
    <row r="396" spans="1:5" ht="12.75">
      <c r="A396"/>
      <c r="B396"/>
      <c r="C396"/>
      <c r="D396"/>
      <c r="E396"/>
    </row>
    <row r="397" spans="1:5" ht="12.75">
      <c r="A397"/>
      <c r="B397"/>
      <c r="C397"/>
      <c r="D397"/>
      <c r="E397"/>
    </row>
    <row r="398" spans="1:5" ht="12.75">
      <c r="A398"/>
      <c r="B398"/>
      <c r="C398"/>
      <c r="D398"/>
      <c r="E398"/>
    </row>
    <row r="399" spans="1:5" ht="12.75">
      <c r="A399"/>
      <c r="B399"/>
      <c r="C399"/>
      <c r="D399"/>
      <c r="E399"/>
    </row>
    <row r="400" spans="1:5" ht="12.75">
      <c r="A400"/>
      <c r="B400"/>
      <c r="C400"/>
      <c r="D400"/>
      <c r="E400"/>
    </row>
    <row r="401" spans="1:5" ht="12.75">
      <c r="A401"/>
      <c r="B401"/>
      <c r="C401"/>
      <c r="D401"/>
      <c r="E401"/>
    </row>
    <row r="402" spans="1:5" ht="12.75">
      <c r="A402"/>
      <c r="B402"/>
      <c r="C402"/>
      <c r="D402"/>
      <c r="E402"/>
    </row>
    <row r="403" spans="1:5" ht="12.75">
      <c r="A403"/>
      <c r="B403"/>
      <c r="C403"/>
      <c r="D403"/>
      <c r="E403"/>
    </row>
    <row r="404" spans="1:5" ht="12.75">
      <c r="A404"/>
      <c r="B404"/>
      <c r="C404"/>
      <c r="D404"/>
      <c r="E404"/>
    </row>
    <row r="405" spans="1:5" ht="12.75">
      <c r="A405"/>
      <c r="B405"/>
      <c r="C405"/>
      <c r="D405"/>
      <c r="E405"/>
    </row>
    <row r="406" spans="1:5" ht="12.75">
      <c r="A406"/>
      <c r="B406"/>
      <c r="C406"/>
      <c r="D406"/>
      <c r="E406"/>
    </row>
    <row r="407" spans="1:5" ht="12.75">
      <c r="A407"/>
      <c r="B407"/>
      <c r="C407"/>
      <c r="D407"/>
      <c r="E407"/>
    </row>
    <row r="408" spans="1:5" ht="12.75">
      <c r="A408"/>
      <c r="B408"/>
      <c r="C408"/>
      <c r="D408"/>
      <c r="E408"/>
    </row>
    <row r="409" spans="1:5" ht="12.75">
      <c r="A409"/>
      <c r="B409"/>
      <c r="C409"/>
      <c r="D409"/>
      <c r="E409"/>
    </row>
    <row r="410" spans="1:5" ht="12.75">
      <c r="A410"/>
      <c r="B410"/>
      <c r="C410"/>
      <c r="D410"/>
      <c r="E410"/>
    </row>
    <row r="411" spans="1:5" ht="12.75">
      <c r="A411"/>
      <c r="B411"/>
      <c r="C411"/>
      <c r="D411"/>
      <c r="E411"/>
    </row>
    <row r="412" spans="1:5" ht="12.75">
      <c r="A412"/>
      <c r="B412"/>
      <c r="C412"/>
      <c r="D412"/>
      <c r="E412"/>
    </row>
    <row r="413" spans="1:5" ht="12.75">
      <c r="A413"/>
      <c r="B413"/>
      <c r="C413"/>
      <c r="D413"/>
      <c r="E413"/>
    </row>
    <row r="414" spans="1:5" ht="12.75">
      <c r="A414"/>
      <c r="B414"/>
      <c r="C414"/>
      <c r="D414"/>
      <c r="E414"/>
    </row>
    <row r="415" spans="1:5" ht="12.75">
      <c r="A415"/>
      <c r="B415"/>
      <c r="C415"/>
      <c r="D415"/>
      <c r="E415"/>
    </row>
    <row r="416" spans="1:5" ht="12.75">
      <c r="A416"/>
      <c r="B416"/>
      <c r="C416"/>
      <c r="D416"/>
      <c r="E416"/>
    </row>
    <row r="417" spans="1:5" ht="12.75">
      <c r="A417"/>
      <c r="B417"/>
      <c r="C417"/>
      <c r="D417"/>
      <c r="E417"/>
    </row>
    <row r="418" spans="1:5" ht="12.75">
      <c r="A418"/>
      <c r="B418"/>
      <c r="C418"/>
      <c r="D418"/>
      <c r="E418"/>
    </row>
    <row r="419" spans="1:5" ht="12.75">
      <c r="A419"/>
      <c r="B419"/>
      <c r="C419"/>
      <c r="D419"/>
      <c r="E419"/>
    </row>
    <row r="420" spans="1:5" ht="12.75">
      <c r="A420"/>
      <c r="B420"/>
      <c r="C420"/>
      <c r="D420"/>
      <c r="E420"/>
    </row>
    <row r="421" spans="1:5" ht="12.75">
      <c r="A421"/>
      <c r="B421"/>
      <c r="C421"/>
      <c r="D421"/>
      <c r="E421"/>
    </row>
    <row r="422" spans="1:5" ht="12.75">
      <c r="A422"/>
      <c r="B422"/>
      <c r="C422"/>
      <c r="D422"/>
      <c r="E422"/>
    </row>
    <row r="423" spans="1:5" ht="12.75">
      <c r="A423"/>
      <c r="B423"/>
      <c r="C423"/>
      <c r="D423"/>
      <c r="E423"/>
    </row>
    <row r="424" spans="1:5" ht="12.75">
      <c r="A424"/>
      <c r="B424"/>
      <c r="C424"/>
      <c r="D424"/>
      <c r="E424"/>
    </row>
    <row r="425" spans="1:5" ht="12.75">
      <c r="A425"/>
      <c r="B425"/>
      <c r="C425"/>
      <c r="D425"/>
      <c r="E425"/>
    </row>
    <row r="426" spans="1:5" ht="12.75">
      <c r="A426"/>
      <c r="B426"/>
      <c r="C426"/>
      <c r="D426"/>
      <c r="E426"/>
    </row>
    <row r="427" spans="1:5" ht="12.75">
      <c r="A427"/>
      <c r="B427"/>
      <c r="C427"/>
      <c r="D427"/>
      <c r="E427"/>
    </row>
    <row r="428" spans="1:5" ht="12.75">
      <c r="A428"/>
      <c r="B428"/>
      <c r="C428"/>
      <c r="D428"/>
      <c r="E428"/>
    </row>
    <row r="429" spans="1:5" ht="12.75">
      <c r="A429"/>
      <c r="B429"/>
      <c r="C429"/>
      <c r="D429"/>
      <c r="E429"/>
    </row>
    <row r="430" spans="1:5" ht="12.75">
      <c r="A430"/>
      <c r="B430"/>
      <c r="C430"/>
      <c r="D430"/>
      <c r="E430"/>
    </row>
    <row r="431" spans="1:5" ht="12.75">
      <c r="A431"/>
      <c r="B431"/>
      <c r="C431"/>
      <c r="D431"/>
      <c r="E431"/>
    </row>
    <row r="432" spans="1:5" ht="12.75">
      <c r="A432"/>
      <c r="B432"/>
      <c r="C432"/>
      <c r="D432"/>
      <c r="E432"/>
    </row>
    <row r="433" spans="1:5" ht="12.75">
      <c r="A433"/>
      <c r="B433"/>
      <c r="C433"/>
      <c r="D433"/>
      <c r="E433"/>
    </row>
    <row r="434" spans="1:5" ht="12.75">
      <c r="A434"/>
      <c r="B434"/>
      <c r="C434"/>
      <c r="D434"/>
      <c r="E434"/>
    </row>
    <row r="435" spans="1:5" ht="12.75">
      <c r="A435"/>
      <c r="B435"/>
      <c r="C435"/>
      <c r="D435"/>
      <c r="E435"/>
    </row>
    <row r="436" spans="1:5" ht="12.75">
      <c r="A436"/>
      <c r="B436"/>
      <c r="C436"/>
      <c r="D436"/>
      <c r="E436"/>
    </row>
    <row r="437" spans="1:5" ht="12.75">
      <c r="A437"/>
      <c r="B437"/>
      <c r="C437"/>
      <c r="D437"/>
      <c r="E437"/>
    </row>
    <row r="438" spans="1:5" ht="12.75">
      <c r="A438"/>
      <c r="B438"/>
      <c r="C438"/>
      <c r="D438"/>
      <c r="E438"/>
    </row>
    <row r="439" spans="1:5" ht="12.75">
      <c r="A439"/>
      <c r="B439"/>
      <c r="C439"/>
      <c r="D439"/>
      <c r="E439"/>
    </row>
    <row r="440" spans="1:5" ht="12.75">
      <c r="A440"/>
      <c r="B440"/>
      <c r="C440"/>
      <c r="D440"/>
      <c r="E440"/>
    </row>
    <row r="441" spans="1:5" ht="12.75">
      <c r="A441"/>
      <c r="B441"/>
      <c r="C441"/>
      <c r="D441"/>
      <c r="E441"/>
    </row>
    <row r="442" spans="1:5" ht="12.75">
      <c r="A442"/>
      <c r="B442"/>
      <c r="C442"/>
      <c r="D442"/>
      <c r="E442"/>
    </row>
    <row r="443" spans="1:5" ht="12.75">
      <c r="A443"/>
      <c r="B443"/>
      <c r="C443"/>
      <c r="D443"/>
      <c r="E443"/>
    </row>
    <row r="444" spans="1:5" ht="12.75">
      <c r="A444"/>
      <c r="B444"/>
      <c r="C444"/>
      <c r="D444"/>
      <c r="E444"/>
    </row>
    <row r="445" spans="1:5" ht="12.75">
      <c r="A445"/>
      <c r="B445"/>
      <c r="C445"/>
      <c r="D445"/>
      <c r="E445"/>
    </row>
    <row r="446" spans="1:5" ht="12.75">
      <c r="A446"/>
      <c r="B446"/>
      <c r="C446"/>
      <c r="D446"/>
      <c r="E446"/>
    </row>
    <row r="447" spans="1:5" ht="12.75">
      <c r="A447"/>
      <c r="B447"/>
      <c r="C447"/>
      <c r="D447"/>
      <c r="E447"/>
    </row>
    <row r="448" spans="1:5" ht="12.75">
      <c r="A448"/>
      <c r="B448"/>
      <c r="C448"/>
      <c r="D448"/>
      <c r="E448"/>
    </row>
    <row r="449" spans="1:5" ht="12.75">
      <c r="A449"/>
      <c r="B449"/>
      <c r="C449"/>
      <c r="D449"/>
      <c r="E449"/>
    </row>
    <row r="450" spans="1:5" ht="12.75">
      <c r="A450"/>
      <c r="B450"/>
      <c r="C450"/>
      <c r="D450"/>
      <c r="E450"/>
    </row>
    <row r="451" spans="1:5" ht="12.75">
      <c r="A451"/>
      <c r="B451"/>
      <c r="C451"/>
      <c r="D451"/>
      <c r="E451"/>
    </row>
    <row r="452" spans="1:5" ht="12.75">
      <c r="A452"/>
      <c r="B452"/>
      <c r="C452"/>
      <c r="D452"/>
      <c r="E452"/>
    </row>
    <row r="453" spans="1:5" ht="12.75">
      <c r="A453"/>
      <c r="B453"/>
      <c r="C453"/>
      <c r="D453"/>
      <c r="E453"/>
    </row>
    <row r="454" spans="1:5" ht="12.75">
      <c r="A454"/>
      <c r="B454"/>
      <c r="C454"/>
      <c r="D454"/>
      <c r="E454"/>
    </row>
    <row r="455" spans="1:5" ht="12.75">
      <c r="A455"/>
      <c r="B455"/>
      <c r="C455"/>
      <c r="D455"/>
      <c r="E455"/>
    </row>
    <row r="456" spans="1:5" ht="12.75">
      <c r="A456"/>
      <c r="B456"/>
      <c r="C456"/>
      <c r="D456"/>
      <c r="E456"/>
    </row>
    <row r="457" spans="1:5" ht="12.75">
      <c r="A457"/>
      <c r="B457"/>
      <c r="C457"/>
      <c r="D457"/>
      <c r="E457"/>
    </row>
    <row r="458" spans="1:5" ht="12.75">
      <c r="A458"/>
      <c r="B458"/>
      <c r="C458"/>
      <c r="D458"/>
      <c r="E458"/>
    </row>
    <row r="459" spans="1:5" ht="12.75">
      <c r="A459"/>
      <c r="B459"/>
      <c r="C459"/>
      <c r="D459"/>
      <c r="E459"/>
    </row>
    <row r="460" spans="1:5" ht="12.75">
      <c r="A460"/>
      <c r="B460"/>
      <c r="C460"/>
      <c r="D460"/>
      <c r="E460"/>
    </row>
    <row r="461" spans="1:5" ht="12.75">
      <c r="A461"/>
      <c r="B461"/>
      <c r="C461"/>
      <c r="D461"/>
      <c r="E461"/>
    </row>
    <row r="462" spans="1:5" ht="12.75">
      <c r="A462"/>
      <c r="B462"/>
      <c r="C462"/>
      <c r="D462"/>
      <c r="E462"/>
    </row>
    <row r="463" spans="1:5" ht="12.75">
      <c r="A463"/>
      <c r="B463"/>
      <c r="C463"/>
      <c r="D463"/>
      <c r="E463"/>
    </row>
    <row r="464" spans="1:5" ht="12.75">
      <c r="A464"/>
      <c r="B464"/>
      <c r="C464"/>
      <c r="D464"/>
      <c r="E464"/>
    </row>
    <row r="465" spans="1:5" ht="12.75">
      <c r="A465"/>
      <c r="B465"/>
      <c r="C465"/>
      <c r="D465"/>
      <c r="E465"/>
    </row>
    <row r="466" spans="1:5" ht="12.75">
      <c r="A466"/>
      <c r="B466"/>
      <c r="C466"/>
      <c r="D466"/>
      <c r="E466"/>
    </row>
    <row r="467" spans="1:5" ht="12.75">
      <c r="A467"/>
      <c r="B467"/>
      <c r="C467"/>
      <c r="D467"/>
      <c r="E467"/>
    </row>
    <row r="468" spans="1:5" ht="12.75">
      <c r="A468"/>
      <c r="B468"/>
      <c r="C468"/>
      <c r="D468"/>
      <c r="E468"/>
    </row>
    <row r="469" spans="1:5" ht="12.75">
      <c r="A469"/>
      <c r="B469"/>
      <c r="C469"/>
      <c r="D469"/>
      <c r="E469"/>
    </row>
    <row r="470" spans="1:5" ht="12.75">
      <c r="A470"/>
      <c r="B470"/>
      <c r="C470"/>
      <c r="D470"/>
      <c r="E470"/>
    </row>
    <row r="471" spans="1:5" ht="12.75">
      <c r="A471"/>
      <c r="B471"/>
      <c r="C471"/>
      <c r="D471"/>
      <c r="E471"/>
    </row>
    <row r="472" spans="1:5" ht="12.75">
      <c r="A472"/>
      <c r="B472"/>
      <c r="C472"/>
      <c r="D472"/>
      <c r="E472"/>
    </row>
    <row r="473" spans="1:5" ht="12.75">
      <c r="A473"/>
      <c r="B473"/>
      <c r="C473"/>
      <c r="D473"/>
      <c r="E473"/>
    </row>
    <row r="474" spans="1:5" ht="12.75">
      <c r="A474"/>
      <c r="B474"/>
      <c r="C474"/>
      <c r="D474"/>
      <c r="E474"/>
    </row>
    <row r="475" spans="1:5" ht="12.75">
      <c r="A475"/>
      <c r="B475"/>
      <c r="C475"/>
      <c r="D475"/>
      <c r="E475"/>
    </row>
    <row r="476" spans="1:5" ht="12.75">
      <c r="A476"/>
      <c r="B476"/>
      <c r="C476"/>
      <c r="D476"/>
      <c r="E476"/>
    </row>
    <row r="477" spans="1:5" ht="12.75">
      <c r="A477"/>
      <c r="B477"/>
      <c r="C477"/>
      <c r="D477"/>
      <c r="E477"/>
    </row>
    <row r="478" spans="1:5" ht="12.75">
      <c r="A478"/>
      <c r="B478"/>
      <c r="C478"/>
      <c r="D478"/>
      <c r="E478"/>
    </row>
    <row r="479" spans="1:5" ht="12.75">
      <c r="A479"/>
      <c r="B479"/>
      <c r="C479"/>
      <c r="D479"/>
      <c r="E479"/>
    </row>
    <row r="480" spans="1:5" ht="12.75">
      <c r="A480"/>
      <c r="B480"/>
      <c r="C480"/>
      <c r="D480"/>
      <c r="E480"/>
    </row>
    <row r="481" spans="1:5" ht="12.75">
      <c r="A481"/>
      <c r="B481"/>
      <c r="C481"/>
      <c r="D481"/>
      <c r="E481"/>
    </row>
    <row r="482" spans="1:5" ht="12.75">
      <c r="A482"/>
      <c r="B482"/>
      <c r="C482"/>
      <c r="D482"/>
      <c r="E482"/>
    </row>
    <row r="483" spans="1:5" ht="12.75">
      <c r="A483"/>
      <c r="B483"/>
      <c r="C483"/>
      <c r="D483"/>
      <c r="E483"/>
    </row>
    <row r="484" spans="1:5" ht="12.75">
      <c r="A484"/>
      <c r="B484"/>
      <c r="C484"/>
      <c r="D484"/>
      <c r="E484"/>
    </row>
    <row r="485" spans="1:5" ht="12.75">
      <c r="A485"/>
      <c r="B485"/>
      <c r="C485"/>
      <c r="D485"/>
      <c r="E485"/>
    </row>
    <row r="486" spans="1:5" ht="12.75">
      <c r="A486"/>
      <c r="B486"/>
      <c r="C486"/>
      <c r="D486"/>
      <c r="E486"/>
    </row>
    <row r="487" spans="1:5" ht="12.75">
      <c r="A487"/>
      <c r="B487"/>
      <c r="C487"/>
      <c r="D487"/>
      <c r="E487"/>
    </row>
    <row r="488" spans="1:5" ht="12.75">
      <c r="A488"/>
      <c r="B488"/>
      <c r="C488"/>
      <c r="D488"/>
      <c r="E488"/>
    </row>
    <row r="489" spans="1:5" ht="12.75">
      <c r="A489"/>
      <c r="B489"/>
      <c r="C489"/>
      <c r="D489"/>
      <c r="E489"/>
    </row>
    <row r="490" spans="1:5" ht="12.75">
      <c r="A490"/>
      <c r="B490"/>
      <c r="C490"/>
      <c r="D490"/>
      <c r="E490"/>
    </row>
    <row r="491" spans="1:5" ht="12.75">
      <c r="A491"/>
      <c r="B491"/>
      <c r="C491"/>
      <c r="D491"/>
      <c r="E491"/>
    </row>
    <row r="492" spans="1:5" ht="12.75">
      <c r="A492"/>
      <c r="B492"/>
      <c r="C492"/>
      <c r="D492"/>
      <c r="E492"/>
    </row>
    <row r="493" spans="1:5" ht="12.75">
      <c r="A493"/>
      <c r="B493"/>
      <c r="C493"/>
      <c r="D493"/>
      <c r="E493"/>
    </row>
    <row r="494" spans="1:5" ht="12.75">
      <c r="A494"/>
      <c r="B494"/>
      <c r="C494"/>
      <c r="D494"/>
      <c r="E494"/>
    </row>
    <row r="495" spans="1:5" ht="12.75">
      <c r="A495"/>
      <c r="B495"/>
      <c r="C495"/>
      <c r="D495"/>
      <c r="E495"/>
    </row>
    <row r="496" spans="1:5" ht="12.75">
      <c r="A496"/>
      <c r="B496"/>
      <c r="C496"/>
      <c r="D496"/>
      <c r="E496"/>
    </row>
    <row r="497" spans="1:5" ht="12.75">
      <c r="A497"/>
      <c r="B497"/>
      <c r="C497"/>
      <c r="D497"/>
      <c r="E497"/>
    </row>
    <row r="498" spans="1:5" ht="12.75">
      <c r="A498"/>
      <c r="B498"/>
      <c r="C498"/>
      <c r="D498"/>
      <c r="E498"/>
    </row>
    <row r="499" spans="1:5" ht="12.75">
      <c r="A499"/>
      <c r="B499"/>
      <c r="C499"/>
      <c r="D499"/>
      <c r="E499"/>
    </row>
    <row r="500" spans="1:5" ht="12.75">
      <c r="A500"/>
      <c r="B500"/>
      <c r="C500"/>
      <c r="D500"/>
      <c r="E500"/>
    </row>
    <row r="501" spans="1:5" ht="12.75">
      <c r="A501"/>
      <c r="B501"/>
      <c r="C501"/>
      <c r="D501"/>
      <c r="E501"/>
    </row>
    <row r="502" spans="1:5" ht="12.75">
      <c r="A502"/>
      <c r="B502"/>
      <c r="C502"/>
      <c r="D502"/>
      <c r="E502"/>
    </row>
    <row r="503" spans="1:5" ht="12.75">
      <c r="A503"/>
      <c r="B503"/>
      <c r="C503"/>
      <c r="D503"/>
      <c r="E503"/>
    </row>
    <row r="504" spans="1:5" ht="12.75">
      <c r="A504"/>
      <c r="B504"/>
      <c r="C504"/>
      <c r="D504"/>
      <c r="E504"/>
    </row>
    <row r="505" spans="1:5" ht="12.75">
      <c r="A505"/>
      <c r="B505"/>
      <c r="C505"/>
      <c r="D505"/>
      <c r="E505"/>
    </row>
    <row r="506" spans="1:5" ht="12.75">
      <c r="A506"/>
      <c r="B506"/>
      <c r="C506"/>
      <c r="D506"/>
      <c r="E506"/>
    </row>
    <row r="507" spans="1:5" ht="12.75">
      <c r="A507"/>
      <c r="B507"/>
      <c r="C507"/>
      <c r="D507"/>
      <c r="E507"/>
    </row>
    <row r="508" spans="1:5" ht="12.75">
      <c r="A508"/>
      <c r="B508"/>
      <c r="C508"/>
      <c r="D508"/>
      <c r="E508"/>
    </row>
    <row r="509" spans="1:5" ht="12.75">
      <c r="A509"/>
      <c r="B509"/>
      <c r="C509"/>
      <c r="D509"/>
      <c r="E509"/>
    </row>
    <row r="510" spans="1:5" ht="12.75">
      <c r="A510"/>
      <c r="B510"/>
      <c r="C510"/>
      <c r="D510"/>
      <c r="E510"/>
    </row>
    <row r="511" spans="1:5" ht="12.75">
      <c r="A511"/>
      <c r="B511"/>
      <c r="C511"/>
      <c r="D511"/>
      <c r="E511"/>
    </row>
    <row r="512" spans="1:5" ht="12.75">
      <c r="A512"/>
      <c r="B512"/>
      <c r="C512"/>
      <c r="D512"/>
      <c r="E512"/>
    </row>
    <row r="513" spans="1:5" ht="12.75">
      <c r="A513"/>
      <c r="B513"/>
      <c r="C513"/>
      <c r="D513"/>
      <c r="E513"/>
    </row>
    <row r="514" spans="1:5" ht="12.75">
      <c r="A514"/>
      <c r="B514"/>
      <c r="C514"/>
      <c r="D514"/>
      <c r="E514"/>
    </row>
    <row r="515" spans="1:5" ht="12.75">
      <c r="A515"/>
      <c r="B515"/>
      <c r="C515"/>
      <c r="D515"/>
      <c r="E515"/>
    </row>
    <row r="516" spans="1:5" ht="12.75">
      <c r="A516"/>
      <c r="B516"/>
      <c r="C516"/>
      <c r="D516"/>
      <c r="E516"/>
    </row>
    <row r="517" spans="1:5" ht="12.75">
      <c r="A517"/>
      <c r="B517"/>
      <c r="C517"/>
      <c r="D517"/>
      <c r="E517"/>
    </row>
    <row r="518" spans="1:5" ht="12.75">
      <c r="A518"/>
      <c r="B518"/>
      <c r="C518"/>
      <c r="D518"/>
      <c r="E518"/>
    </row>
    <row r="519" spans="1:5" ht="12.75">
      <c r="A519"/>
      <c r="B519"/>
      <c r="C519"/>
      <c r="D519"/>
      <c r="E519"/>
    </row>
    <row r="520" spans="1:5" ht="12.75">
      <c r="A520"/>
      <c r="B520"/>
      <c r="C520"/>
      <c r="D520"/>
      <c r="E520"/>
    </row>
    <row r="521" spans="1:5" ht="12.75">
      <c r="A521"/>
      <c r="B521"/>
      <c r="C521"/>
      <c r="D521"/>
      <c r="E521"/>
    </row>
    <row r="522" spans="1:5" ht="12.75">
      <c r="A522"/>
      <c r="B522"/>
      <c r="C522"/>
      <c r="D522"/>
      <c r="E522"/>
    </row>
    <row r="523" spans="1:5" ht="12.75">
      <c r="A523"/>
      <c r="B523"/>
      <c r="C523"/>
      <c r="D523"/>
      <c r="E523"/>
    </row>
    <row r="524" spans="1:5" ht="12.75">
      <c r="A524"/>
      <c r="B524"/>
      <c r="C524"/>
      <c r="D524"/>
      <c r="E524"/>
    </row>
    <row r="525" spans="1:5" ht="12.75">
      <c r="A525"/>
      <c r="B525"/>
      <c r="C525"/>
      <c r="D525"/>
      <c r="E525"/>
    </row>
    <row r="526" spans="1:5" ht="12.75">
      <c r="A526"/>
      <c r="B526"/>
      <c r="C526"/>
      <c r="D526"/>
      <c r="E526"/>
    </row>
    <row r="527" spans="1:5" ht="12.75">
      <c r="A527"/>
      <c r="B527"/>
      <c r="C527"/>
      <c r="D527"/>
      <c r="E527"/>
    </row>
    <row r="528" spans="1:5" ht="12.75">
      <c r="A528"/>
      <c r="B528"/>
      <c r="C528"/>
      <c r="D528"/>
      <c r="E528"/>
    </row>
    <row r="529" spans="1:5" ht="12.75">
      <c r="A529"/>
      <c r="B529"/>
      <c r="C529"/>
      <c r="D529"/>
      <c r="E529"/>
    </row>
    <row r="530" spans="1:5" ht="12.75">
      <c r="A530"/>
      <c r="B530"/>
      <c r="C530"/>
      <c r="D530"/>
      <c r="E530"/>
    </row>
    <row r="531" spans="1:5" ht="12.75">
      <c r="A531"/>
      <c r="B531"/>
      <c r="C531"/>
      <c r="D531"/>
      <c r="E531"/>
    </row>
    <row r="532" spans="1:5" ht="12.75">
      <c r="A532"/>
      <c r="B532"/>
      <c r="C532"/>
      <c r="D532"/>
      <c r="E532"/>
    </row>
    <row r="533" spans="1:5" ht="12.75">
      <c r="A533"/>
      <c r="B533"/>
      <c r="C533"/>
      <c r="D533"/>
      <c r="E533"/>
    </row>
    <row r="534" spans="1:5" ht="12.75">
      <c r="A534"/>
      <c r="B534"/>
      <c r="C534"/>
      <c r="D534"/>
      <c r="E534"/>
    </row>
    <row r="535" spans="1:5" ht="12.75">
      <c r="A535"/>
      <c r="B535"/>
      <c r="C535"/>
      <c r="D535"/>
      <c r="E535"/>
    </row>
    <row r="536" spans="1:5" ht="12.75">
      <c r="A536"/>
      <c r="B536"/>
      <c r="C536"/>
      <c r="D536"/>
      <c r="E536"/>
    </row>
    <row r="537" spans="1:5" ht="12.75">
      <c r="A537"/>
      <c r="B537"/>
      <c r="C537"/>
      <c r="D537"/>
      <c r="E537"/>
    </row>
    <row r="538" spans="1:5" ht="12.75">
      <c r="A538"/>
      <c r="B538"/>
      <c r="C538"/>
      <c r="D538"/>
      <c r="E538"/>
    </row>
    <row r="539" spans="1:5" ht="12.75">
      <c r="A539"/>
      <c r="B539"/>
      <c r="C539"/>
      <c r="D539"/>
      <c r="E539"/>
    </row>
    <row r="540" spans="1:5" ht="12.75">
      <c r="A540"/>
      <c r="B540"/>
      <c r="C540"/>
      <c r="D540"/>
      <c r="E540"/>
    </row>
    <row r="541" spans="1:5" ht="12.75">
      <c r="A541"/>
      <c r="B541"/>
      <c r="C541"/>
      <c r="D541"/>
      <c r="E541"/>
    </row>
    <row r="542" spans="1:5" ht="12.75">
      <c r="A542"/>
      <c r="B542"/>
      <c r="C542"/>
      <c r="D542"/>
      <c r="E542"/>
    </row>
    <row r="543" spans="1:5" ht="12.75">
      <c r="A543"/>
      <c r="B543"/>
      <c r="C543"/>
      <c r="D543"/>
      <c r="E543"/>
    </row>
    <row r="544" spans="1:5" ht="12.75">
      <c r="A544"/>
      <c r="B544"/>
      <c r="C544"/>
      <c r="D544"/>
      <c r="E544"/>
    </row>
    <row r="545" spans="1:5" ht="12.75">
      <c r="A545"/>
      <c r="B545"/>
      <c r="C545"/>
      <c r="D545"/>
      <c r="E545"/>
    </row>
    <row r="546" spans="1:5" ht="12.75">
      <c r="A546"/>
      <c r="B546"/>
      <c r="C546"/>
      <c r="D546"/>
      <c r="E546"/>
    </row>
    <row r="547" spans="1:5" ht="12.75">
      <c r="A547"/>
      <c r="B547"/>
      <c r="C547"/>
      <c r="D547"/>
      <c r="E547"/>
    </row>
    <row r="548" spans="1:5" ht="12.75">
      <c r="A548"/>
      <c r="B548"/>
      <c r="C548"/>
      <c r="D548"/>
      <c r="E548"/>
    </row>
    <row r="549" spans="1:5" ht="12.75">
      <c r="A549"/>
      <c r="B549"/>
      <c r="C549"/>
      <c r="D549"/>
      <c r="E549"/>
    </row>
    <row r="550" spans="1:5" ht="12.75">
      <c r="A550"/>
      <c r="B550"/>
      <c r="C550"/>
      <c r="D550"/>
      <c r="E550"/>
    </row>
    <row r="551" spans="1:5" ht="12.75">
      <c r="A551"/>
      <c r="B551"/>
      <c r="C551"/>
      <c r="D551"/>
      <c r="E551"/>
    </row>
    <row r="552" spans="1:5" ht="12.75">
      <c r="A552"/>
      <c r="B552"/>
      <c r="C552"/>
      <c r="D552"/>
      <c r="E552"/>
    </row>
    <row r="553" spans="1:5" ht="12.75">
      <c r="A553"/>
      <c r="B553"/>
      <c r="C553"/>
      <c r="D553"/>
      <c r="E553"/>
    </row>
    <row r="554" spans="1:5" ht="12.75">
      <c r="A554"/>
      <c r="B554"/>
      <c r="C554"/>
      <c r="D554"/>
      <c r="E554"/>
    </row>
    <row r="555" spans="1:5" ht="12.75">
      <c r="A555"/>
      <c r="B555"/>
      <c r="C555"/>
      <c r="D555"/>
      <c r="E555"/>
    </row>
    <row r="556" spans="1:5" ht="12.75">
      <c r="A556"/>
      <c r="B556"/>
      <c r="C556"/>
      <c r="D556"/>
      <c r="E556"/>
    </row>
    <row r="557" spans="1:5" ht="12.75">
      <c r="A557"/>
      <c r="B557"/>
      <c r="C557"/>
      <c r="D557"/>
      <c r="E557"/>
    </row>
    <row r="558" spans="1:5" ht="12.75">
      <c r="A558"/>
      <c r="B558"/>
      <c r="C558"/>
      <c r="D558"/>
      <c r="E558"/>
    </row>
    <row r="559" spans="1:5" ht="12.75">
      <c r="A559"/>
      <c r="B559"/>
      <c r="C559"/>
      <c r="D559"/>
      <c r="E559"/>
    </row>
    <row r="560" spans="1:5" ht="12.75">
      <c r="A560"/>
      <c r="B560"/>
      <c r="C560"/>
      <c r="D560"/>
      <c r="E560"/>
    </row>
    <row r="561" spans="1:5" ht="12.75">
      <c r="A561"/>
      <c r="B561"/>
      <c r="C561"/>
      <c r="D561"/>
      <c r="E561"/>
    </row>
    <row r="562" spans="1:5" ht="12.75">
      <c r="A562"/>
      <c r="B562"/>
      <c r="C562"/>
      <c r="D562"/>
      <c r="E562"/>
    </row>
    <row r="563" spans="1:5" ht="12.75">
      <c r="A563"/>
      <c r="B563"/>
      <c r="C563"/>
      <c r="D563"/>
      <c r="E563"/>
    </row>
    <row r="564" spans="1:5" ht="12.75">
      <c r="A564"/>
      <c r="B564"/>
      <c r="C564"/>
      <c r="D564"/>
      <c r="E564"/>
    </row>
    <row r="565" spans="1:5" ht="12.75">
      <c r="A565"/>
      <c r="B565"/>
      <c r="C565"/>
      <c r="D565"/>
      <c r="E565"/>
    </row>
    <row r="566" spans="1:5" ht="12.75">
      <c r="A566"/>
      <c r="B566"/>
      <c r="C566"/>
      <c r="D566"/>
      <c r="E566"/>
    </row>
    <row r="567" spans="1:5" ht="12.75">
      <c r="A567"/>
      <c r="B567"/>
      <c r="C567"/>
      <c r="D567"/>
      <c r="E567"/>
    </row>
    <row r="568" spans="1:5" ht="12.75">
      <c r="A568"/>
      <c r="B568"/>
      <c r="C568"/>
      <c r="D568"/>
      <c r="E568"/>
    </row>
    <row r="569" spans="1:5" ht="12.75">
      <c r="A569"/>
      <c r="B569"/>
      <c r="C569"/>
      <c r="D569"/>
      <c r="E569"/>
    </row>
    <row r="570" spans="1:5" ht="12.75">
      <c r="A570"/>
      <c r="B570"/>
      <c r="C570"/>
      <c r="D570"/>
      <c r="E570"/>
    </row>
    <row r="571" spans="1:5" ht="12.75">
      <c r="A571"/>
      <c r="B571"/>
      <c r="C571"/>
      <c r="D571"/>
      <c r="E571"/>
    </row>
    <row r="572" spans="1:5" ht="12.75">
      <c r="A572"/>
      <c r="B572"/>
      <c r="C572"/>
      <c r="D572"/>
      <c r="E572"/>
    </row>
    <row r="573" spans="1:5" ht="12.75">
      <c r="A573"/>
      <c r="B573"/>
      <c r="C573"/>
      <c r="D573"/>
      <c r="E573"/>
    </row>
    <row r="574" spans="1:5" ht="12.75">
      <c r="A574"/>
      <c r="B574"/>
      <c r="C574"/>
      <c r="D574"/>
      <c r="E574"/>
    </row>
    <row r="575" spans="1:5" ht="12.75">
      <c r="A575"/>
      <c r="B575"/>
      <c r="C575"/>
      <c r="D575"/>
      <c r="E575"/>
    </row>
    <row r="576" spans="1:5" ht="12.75">
      <c r="A576"/>
      <c r="B576"/>
      <c r="C576"/>
      <c r="D576"/>
      <c r="E576"/>
    </row>
    <row r="577" spans="1:5" ht="12.75">
      <c r="A577"/>
      <c r="B577"/>
      <c r="C577"/>
      <c r="D577"/>
      <c r="E577"/>
    </row>
    <row r="578" spans="1:5" ht="12.75">
      <c r="A578"/>
      <c r="B578"/>
      <c r="C578"/>
      <c r="D578"/>
      <c r="E578"/>
    </row>
    <row r="579" spans="1:5" ht="12.75">
      <c r="A579"/>
      <c r="B579"/>
      <c r="C579"/>
      <c r="D579"/>
      <c r="E579"/>
    </row>
    <row r="580" spans="1:5" ht="12.75">
      <c r="A580"/>
      <c r="B580"/>
      <c r="C580"/>
      <c r="D580"/>
      <c r="E580"/>
    </row>
    <row r="581" spans="1:5" ht="12.75">
      <c r="A581"/>
      <c r="B581"/>
      <c r="C581"/>
      <c r="D581"/>
      <c r="E581"/>
    </row>
    <row r="582" spans="1:5" ht="12.75">
      <c r="A582"/>
      <c r="B582"/>
      <c r="C582"/>
      <c r="D582"/>
      <c r="E582"/>
    </row>
    <row r="583" spans="1:5" ht="12.75">
      <c r="A583"/>
      <c r="B583"/>
      <c r="C583"/>
      <c r="D583"/>
      <c r="E583"/>
    </row>
    <row r="584" spans="1:5" ht="12.75">
      <c r="A584"/>
      <c r="B584"/>
      <c r="C584"/>
      <c r="D584"/>
      <c r="E584"/>
    </row>
    <row r="585" spans="1:5" ht="12.75">
      <c r="A585"/>
      <c r="B585"/>
      <c r="C585"/>
      <c r="D585"/>
      <c r="E585"/>
    </row>
    <row r="586" spans="1:5" ht="12.75">
      <c r="A586"/>
      <c r="B586"/>
      <c r="C586"/>
      <c r="D586"/>
      <c r="E586"/>
    </row>
    <row r="587" spans="1:5" ht="12.75">
      <c r="A587"/>
      <c r="B587"/>
      <c r="C587"/>
      <c r="D587"/>
      <c r="E587"/>
    </row>
    <row r="588" spans="1:5" ht="12.75">
      <c r="A588"/>
      <c r="B588"/>
      <c r="C588"/>
      <c r="D588"/>
      <c r="E588"/>
    </row>
    <row r="589" spans="1:5" ht="12.75">
      <c r="A589"/>
      <c r="B589"/>
      <c r="C589"/>
      <c r="D589"/>
      <c r="E589"/>
    </row>
    <row r="590" spans="1:5" ht="12.75">
      <c r="A590"/>
      <c r="B590"/>
      <c r="C590"/>
      <c r="D590"/>
      <c r="E590"/>
    </row>
    <row r="591" spans="1:5" ht="12.75">
      <c r="A591"/>
      <c r="B591"/>
      <c r="C591"/>
      <c r="D591"/>
      <c r="E591"/>
    </row>
    <row r="592" spans="1:5" ht="12.75">
      <c r="A592"/>
      <c r="B592"/>
      <c r="C592"/>
      <c r="D592"/>
      <c r="E592"/>
    </row>
    <row r="593" spans="1:5" ht="12.75">
      <c r="A593"/>
      <c r="B593"/>
      <c r="C593"/>
      <c r="D593"/>
      <c r="E593"/>
    </row>
    <row r="594" spans="1:5" ht="12.75">
      <c r="A594"/>
      <c r="B594"/>
      <c r="C594"/>
      <c r="D594"/>
      <c r="E594"/>
    </row>
    <row r="595" spans="1:5" ht="12.75">
      <c r="A595"/>
      <c r="B595"/>
      <c r="C595"/>
      <c r="D595"/>
      <c r="E595"/>
    </row>
    <row r="596" spans="1:5" ht="12.75">
      <c r="A596"/>
      <c r="B596"/>
      <c r="C596"/>
      <c r="D596"/>
      <c r="E596"/>
    </row>
    <row r="597" spans="1:5" ht="12.75">
      <c r="A597"/>
      <c r="B597"/>
      <c r="C597"/>
      <c r="D597"/>
      <c r="E597"/>
    </row>
    <row r="598" spans="1:5" ht="12.75">
      <c r="A598"/>
      <c r="B598"/>
      <c r="C598"/>
      <c r="D598"/>
      <c r="E598"/>
    </row>
    <row r="599" spans="1:5" ht="12.75">
      <c r="A599"/>
      <c r="B599"/>
      <c r="C599"/>
      <c r="D599"/>
      <c r="E599"/>
    </row>
    <row r="600" spans="1:5" ht="12.75">
      <c r="A600"/>
      <c r="B600"/>
      <c r="C600"/>
      <c r="D600"/>
      <c r="E600"/>
    </row>
    <row r="601" spans="1:5" ht="12.75">
      <c r="A601"/>
      <c r="B601"/>
      <c r="C601"/>
      <c r="D601"/>
      <c r="E601"/>
    </row>
    <row r="602" spans="1:5" ht="12.75">
      <c r="A602"/>
      <c r="B602"/>
      <c r="C602"/>
      <c r="D602"/>
      <c r="E602"/>
    </row>
    <row r="603" spans="1:5" ht="12.75">
      <c r="A603"/>
      <c r="B603"/>
      <c r="C603"/>
      <c r="D603"/>
      <c r="E603"/>
    </row>
    <row r="604" spans="1:5" ht="12.75">
      <c r="A604"/>
      <c r="B604"/>
      <c r="C604"/>
      <c r="D604"/>
      <c r="E604"/>
    </row>
    <row r="605" spans="1:5" ht="12.75">
      <c r="A605"/>
      <c r="B605"/>
      <c r="C605"/>
      <c r="D605"/>
      <c r="E605"/>
    </row>
    <row r="606" spans="1:5" ht="12.75">
      <c r="A606"/>
      <c r="B606"/>
      <c r="C606"/>
      <c r="D606"/>
      <c r="E606"/>
    </row>
    <row r="607" spans="1:5" ht="12.75">
      <c r="A607"/>
      <c r="B607"/>
      <c r="C607"/>
      <c r="D607"/>
      <c r="E607"/>
    </row>
    <row r="608" spans="1:5" ht="12.75">
      <c r="A608"/>
      <c r="B608"/>
      <c r="C608"/>
      <c r="D608"/>
      <c r="E608"/>
    </row>
    <row r="609" spans="1:5" ht="12.75">
      <c r="A609"/>
      <c r="B609"/>
      <c r="C609"/>
      <c r="D609"/>
      <c r="E609"/>
    </row>
    <row r="610" spans="1:5" ht="12.75">
      <c r="A610"/>
      <c r="B610"/>
      <c r="C610"/>
      <c r="D610"/>
      <c r="E610"/>
    </row>
    <row r="611" spans="1:5" ht="12.75">
      <c r="A611"/>
      <c r="B611"/>
      <c r="C611"/>
      <c r="D611"/>
      <c r="E611"/>
    </row>
    <row r="612" spans="1:5" ht="12.75">
      <c r="A612"/>
      <c r="B612"/>
      <c r="C612"/>
      <c r="D612"/>
      <c r="E612"/>
    </row>
    <row r="613" spans="1:5" ht="12.75">
      <c r="A613"/>
      <c r="B613"/>
      <c r="C613"/>
      <c r="D613"/>
      <c r="E613"/>
    </row>
    <row r="614" spans="1:5" ht="12.75">
      <c r="A614"/>
      <c r="B614"/>
      <c r="C614"/>
      <c r="D614"/>
      <c r="E614"/>
    </row>
    <row r="615" spans="1:5" ht="12.75">
      <c r="A615"/>
      <c r="B615"/>
      <c r="C615"/>
      <c r="D615"/>
      <c r="E615"/>
    </row>
    <row r="616" spans="1:5" ht="12.75">
      <c r="A616"/>
      <c r="B616"/>
      <c r="C616"/>
      <c r="D616"/>
      <c r="E616"/>
    </row>
    <row r="617" spans="1:5" ht="12.75">
      <c r="A617"/>
      <c r="B617"/>
      <c r="C617"/>
      <c r="D617"/>
      <c r="E617"/>
    </row>
    <row r="618" spans="1:5" ht="12.75">
      <c r="A618"/>
      <c r="B618"/>
      <c r="C618"/>
      <c r="D618"/>
      <c r="E618"/>
    </row>
    <row r="619" spans="1:5" ht="12.75">
      <c r="A619"/>
      <c r="B619"/>
      <c r="C619"/>
      <c r="D619"/>
      <c r="E619"/>
    </row>
    <row r="620" spans="1:5" ht="12.75">
      <c r="A620"/>
      <c r="B620"/>
      <c r="C620"/>
      <c r="D620"/>
      <c r="E620"/>
    </row>
    <row r="621" spans="1:5" ht="12.75">
      <c r="A621"/>
      <c r="B621"/>
      <c r="C621"/>
      <c r="D621"/>
      <c r="E621"/>
    </row>
    <row r="622" spans="1:5" ht="12.75">
      <c r="A622"/>
      <c r="B622"/>
      <c r="C622"/>
      <c r="D622"/>
      <c r="E622"/>
    </row>
    <row r="623" spans="1:5" ht="12.75">
      <c r="A623"/>
      <c r="B623"/>
      <c r="C623"/>
      <c r="D623"/>
      <c r="E623"/>
    </row>
    <row r="624" spans="1:5" ht="12.75">
      <c r="A624"/>
      <c r="B624"/>
      <c r="C624"/>
      <c r="D624"/>
      <c r="E624"/>
    </row>
    <row r="625" spans="1:5" ht="12.75">
      <c r="A625"/>
      <c r="B625"/>
      <c r="C625"/>
      <c r="D625"/>
      <c r="E625"/>
    </row>
    <row r="626" spans="1:5" ht="12.75">
      <c r="A626"/>
      <c r="B626"/>
      <c r="C626"/>
      <c r="D626"/>
      <c r="E626"/>
    </row>
    <row r="627" spans="1:5" ht="12.75">
      <c r="A627"/>
      <c r="B627"/>
      <c r="C627"/>
      <c r="D627"/>
      <c r="E627"/>
    </row>
    <row r="628" spans="1:5" ht="12.75">
      <c r="A628"/>
      <c r="B628"/>
      <c r="C628"/>
      <c r="D628"/>
      <c r="E628"/>
    </row>
    <row r="629" spans="1:5" ht="12.75">
      <c r="A629"/>
      <c r="B629"/>
      <c r="C629"/>
      <c r="D629"/>
      <c r="E629"/>
    </row>
    <row r="630" spans="1:5" ht="12.75">
      <c r="A630"/>
      <c r="B630"/>
      <c r="C630"/>
      <c r="D630"/>
      <c r="E630"/>
    </row>
    <row r="631" spans="1:5" ht="12.75">
      <c r="A631"/>
      <c r="B631"/>
      <c r="C631"/>
      <c r="D631"/>
      <c r="E631"/>
    </row>
    <row r="632" spans="1:5" ht="12.75">
      <c r="A632"/>
      <c r="B632"/>
      <c r="C632"/>
      <c r="D632"/>
      <c r="E632"/>
    </row>
    <row r="633" spans="1:5" ht="12.75">
      <c r="A633"/>
      <c r="B633"/>
      <c r="C633"/>
      <c r="D633"/>
      <c r="E633"/>
    </row>
    <row r="634" spans="1:5" ht="12.75">
      <c r="A634"/>
      <c r="B634"/>
      <c r="C634"/>
      <c r="D634"/>
      <c r="E634"/>
    </row>
    <row r="635" spans="1:5" ht="12.75">
      <c r="A635"/>
      <c r="B635"/>
      <c r="C635"/>
      <c r="D635"/>
      <c r="E635"/>
    </row>
    <row r="636" spans="1:5" ht="12.75">
      <c r="A636"/>
      <c r="B636"/>
      <c r="C636"/>
      <c r="D636"/>
      <c r="E636"/>
    </row>
    <row r="637" spans="1:5" ht="12.75">
      <c r="A637"/>
      <c r="B637"/>
      <c r="C637"/>
      <c r="D637"/>
      <c r="E637"/>
    </row>
    <row r="638" spans="1:5" ht="12.75">
      <c r="A638"/>
      <c r="B638"/>
      <c r="C638"/>
      <c r="D638"/>
      <c r="E638"/>
    </row>
    <row r="639" spans="1:5" ht="12.75">
      <c r="A639"/>
      <c r="B639"/>
      <c r="C639"/>
      <c r="D639"/>
      <c r="E639"/>
    </row>
    <row r="640" spans="1:5" ht="12.75">
      <c r="A640"/>
      <c r="B640"/>
      <c r="C640"/>
      <c r="D640"/>
      <c r="E640"/>
    </row>
    <row r="641" spans="1:5" ht="12.75">
      <c r="A641"/>
      <c r="B641"/>
      <c r="C641"/>
      <c r="D641"/>
      <c r="E641"/>
    </row>
    <row r="642" spans="1:5" ht="12.75">
      <c r="A642"/>
      <c r="B642"/>
      <c r="C642"/>
      <c r="D642"/>
      <c r="E642"/>
    </row>
    <row r="643" spans="1:5" ht="12.75">
      <c r="A643"/>
      <c r="B643"/>
      <c r="C643"/>
      <c r="D643"/>
      <c r="E643"/>
    </row>
    <row r="644" spans="1:5" ht="12.75">
      <c r="A644"/>
      <c r="B644"/>
      <c r="C644"/>
      <c r="D644"/>
      <c r="E644"/>
    </row>
    <row r="645" spans="1:5" ht="12.75">
      <c r="A645"/>
      <c r="B645"/>
      <c r="C645"/>
      <c r="D645"/>
      <c r="E645"/>
    </row>
    <row r="646" spans="1:5" ht="12.75">
      <c r="A646"/>
      <c r="B646"/>
      <c r="C646"/>
      <c r="D646"/>
      <c r="E646"/>
    </row>
    <row r="647" spans="1:5" ht="12.75">
      <c r="A647"/>
      <c r="B647"/>
      <c r="C647"/>
      <c r="D647"/>
      <c r="E647"/>
    </row>
    <row r="648" spans="1:5" ht="12.75">
      <c r="A648"/>
      <c r="B648"/>
      <c r="C648"/>
      <c r="D648"/>
      <c r="E648"/>
    </row>
    <row r="649" spans="1:5" ht="12.75">
      <c r="A649"/>
      <c r="B649"/>
      <c r="C649"/>
      <c r="D649"/>
      <c r="E649"/>
    </row>
    <row r="650" spans="1:5" ht="12.75">
      <c r="A650"/>
      <c r="B650"/>
      <c r="C650"/>
      <c r="D650"/>
      <c r="E650"/>
    </row>
    <row r="651" spans="1:5" ht="12.75">
      <c r="A651"/>
      <c r="B651"/>
      <c r="C651"/>
      <c r="D651"/>
      <c r="E651"/>
    </row>
    <row r="652" spans="1:5" ht="12.75">
      <c r="A652"/>
      <c r="B652"/>
      <c r="C652"/>
      <c r="D652"/>
      <c r="E652"/>
    </row>
    <row r="653" spans="1:5" ht="12.75">
      <c r="A653"/>
      <c r="B653"/>
      <c r="C653"/>
      <c r="D653"/>
      <c r="E653"/>
    </row>
    <row r="654" spans="1:5" ht="12.75">
      <c r="A654"/>
      <c r="B654"/>
      <c r="C654"/>
      <c r="D654"/>
      <c r="E654"/>
    </row>
    <row r="655" spans="1:5" ht="12.75">
      <c r="A655"/>
      <c r="B655"/>
      <c r="C655"/>
      <c r="D655"/>
      <c r="E655"/>
    </row>
    <row r="656" spans="1:5" ht="12.75">
      <c r="A656"/>
      <c r="B656"/>
      <c r="C656"/>
      <c r="D656"/>
      <c r="E656"/>
    </row>
    <row r="657" spans="1:5" ht="12.75">
      <c r="A657"/>
      <c r="B657"/>
      <c r="C657"/>
      <c r="D657"/>
      <c r="E657"/>
    </row>
    <row r="658" spans="1:5" ht="12.75">
      <c r="A658"/>
      <c r="B658"/>
      <c r="C658"/>
      <c r="D658"/>
      <c r="E658"/>
    </row>
    <row r="659" spans="1:5" ht="12.75">
      <c r="A659"/>
      <c r="B659"/>
      <c r="C659"/>
      <c r="D659"/>
      <c r="E659"/>
    </row>
    <row r="660" spans="1:5" ht="12.75">
      <c r="A660"/>
      <c r="B660"/>
      <c r="C660"/>
      <c r="D660"/>
      <c r="E660"/>
    </row>
    <row r="661" spans="1:5" ht="12.75">
      <c r="A661"/>
      <c r="B661"/>
      <c r="C661"/>
      <c r="D661"/>
      <c r="E661"/>
    </row>
    <row r="662" spans="1:5" ht="12.75">
      <c r="A662"/>
      <c r="B662"/>
      <c r="C662"/>
      <c r="D662"/>
      <c r="E662"/>
    </row>
    <row r="663" spans="1:5" ht="12.75">
      <c r="A663"/>
      <c r="B663"/>
      <c r="C663"/>
      <c r="D663"/>
      <c r="E663"/>
    </row>
    <row r="664" spans="1:5" ht="12.75">
      <c r="A664"/>
      <c r="B664"/>
      <c r="C664"/>
      <c r="D664"/>
      <c r="E664"/>
    </row>
    <row r="665" spans="1:5" ht="12.75">
      <c r="A665"/>
      <c r="B665"/>
      <c r="C665"/>
      <c r="D665"/>
      <c r="E665"/>
    </row>
    <row r="666" spans="1:5" ht="12.75">
      <c r="A666"/>
      <c r="B666"/>
      <c r="C666"/>
      <c r="D666"/>
      <c r="E666"/>
    </row>
    <row r="667" spans="1:5" ht="12.75">
      <c r="A667"/>
      <c r="B667"/>
      <c r="C667"/>
      <c r="D667"/>
      <c r="E667"/>
    </row>
    <row r="668" spans="1:5" ht="12.75">
      <c r="A668"/>
      <c r="B668"/>
      <c r="C668"/>
      <c r="D668"/>
      <c r="E668"/>
    </row>
    <row r="669" spans="1:5" ht="12.75">
      <c r="A669"/>
      <c r="B669"/>
      <c r="C669"/>
      <c r="D669"/>
      <c r="E669"/>
    </row>
    <row r="670" spans="1:5" ht="12.75">
      <c r="A670"/>
      <c r="B670"/>
      <c r="C670"/>
      <c r="D670"/>
      <c r="E670"/>
    </row>
    <row r="671" spans="1:5" ht="12.75">
      <c r="A671"/>
      <c r="B671"/>
      <c r="C671"/>
      <c r="D671"/>
      <c r="E671"/>
    </row>
    <row r="672" spans="1:5" ht="12.75">
      <c r="A672"/>
      <c r="B672"/>
      <c r="C672"/>
      <c r="D672"/>
      <c r="E672"/>
    </row>
    <row r="673" spans="1:5" ht="12.75">
      <c r="A673"/>
      <c r="B673"/>
      <c r="C673"/>
      <c r="D673"/>
      <c r="E673"/>
    </row>
    <row r="674" spans="1:5" ht="12.75">
      <c r="A674"/>
      <c r="B674"/>
      <c r="C674"/>
      <c r="D674"/>
      <c r="E674"/>
    </row>
    <row r="675" spans="1:5" ht="12.75">
      <c r="A675"/>
      <c r="B675"/>
      <c r="C675"/>
      <c r="D675"/>
      <c r="E675"/>
    </row>
    <row r="676" spans="1:5" ht="12.75">
      <c r="A676"/>
      <c r="B676"/>
      <c r="C676"/>
      <c r="D676"/>
      <c r="E676"/>
    </row>
    <row r="677" spans="1:5" ht="12.75">
      <c r="A677"/>
      <c r="B677"/>
      <c r="C677"/>
      <c r="D677"/>
      <c r="E677"/>
    </row>
    <row r="678" spans="1:5" ht="12.75">
      <c r="A678"/>
      <c r="B678"/>
      <c r="C678"/>
      <c r="D678"/>
      <c r="E678"/>
    </row>
    <row r="679" spans="1:5" ht="12.75">
      <c r="A679"/>
      <c r="B679"/>
      <c r="C679"/>
      <c r="D679"/>
      <c r="E679"/>
    </row>
    <row r="680" spans="1:5" ht="12.75">
      <c r="A680"/>
      <c r="B680"/>
      <c r="C680"/>
      <c r="D680"/>
      <c r="E680"/>
    </row>
    <row r="681" spans="1:5" ht="12.75">
      <c r="A681"/>
      <c r="B681"/>
      <c r="C681"/>
      <c r="D681"/>
      <c r="E681"/>
    </row>
    <row r="682" spans="1:5" ht="12.75">
      <c r="A682"/>
      <c r="B682"/>
      <c r="C682"/>
      <c r="D682"/>
      <c r="E682"/>
    </row>
    <row r="683" spans="1:5" ht="12.75">
      <c r="A683"/>
      <c r="B683"/>
      <c r="C683"/>
      <c r="D683"/>
      <c r="E683"/>
    </row>
    <row r="684" spans="1:5" ht="12.75">
      <c r="A684"/>
      <c r="B684"/>
      <c r="C684"/>
      <c r="D684"/>
      <c r="E684"/>
    </row>
    <row r="685" spans="1:5" ht="12.75">
      <c r="A685"/>
      <c r="B685"/>
      <c r="C685"/>
      <c r="D685"/>
      <c r="E685"/>
    </row>
    <row r="686" spans="1:5" ht="12.75">
      <c r="A686"/>
      <c r="B686"/>
      <c r="C686"/>
      <c r="D686"/>
      <c r="E686"/>
    </row>
    <row r="687" spans="1:5" ht="12.75">
      <c r="A687"/>
      <c r="B687"/>
      <c r="C687"/>
      <c r="D687"/>
      <c r="E687"/>
    </row>
    <row r="688" spans="1:5" ht="12.75">
      <c r="A688"/>
      <c r="B688"/>
      <c r="C688"/>
      <c r="D688"/>
      <c r="E688"/>
    </row>
    <row r="689" spans="1:5" ht="12.75">
      <c r="A689"/>
      <c r="B689"/>
      <c r="C689"/>
      <c r="D689"/>
      <c r="E689"/>
    </row>
    <row r="690" spans="1:5" ht="12.75">
      <c r="A690"/>
      <c r="B690"/>
      <c r="C690"/>
      <c r="D690"/>
      <c r="E690"/>
    </row>
    <row r="691" spans="1:5" ht="12.75">
      <c r="A691"/>
      <c r="B691"/>
      <c r="C691"/>
      <c r="D691"/>
      <c r="E691"/>
    </row>
    <row r="692" spans="1:5" ht="12.75">
      <c r="A692"/>
      <c r="B692"/>
      <c r="C692"/>
      <c r="D692"/>
      <c r="E692"/>
    </row>
    <row r="693" spans="1:5" ht="12.75">
      <c r="A693"/>
      <c r="B693"/>
      <c r="C693"/>
      <c r="D693"/>
      <c r="E693"/>
    </row>
    <row r="694" spans="1:5" ht="12.75">
      <c r="A694"/>
      <c r="B694"/>
      <c r="C694"/>
      <c r="D694"/>
      <c r="E694"/>
    </row>
    <row r="695" spans="1:5" ht="12.75">
      <c r="A695"/>
      <c r="B695"/>
      <c r="C695"/>
      <c r="D695"/>
      <c r="E695"/>
    </row>
    <row r="696" spans="1:5" ht="12.75">
      <c r="A696"/>
      <c r="B696"/>
      <c r="C696"/>
      <c r="D696"/>
      <c r="E696"/>
    </row>
    <row r="697" spans="1:5" ht="12.75">
      <c r="A697"/>
      <c r="B697"/>
      <c r="C697"/>
      <c r="D697"/>
      <c r="E697"/>
    </row>
    <row r="698" spans="1:5" ht="12.75">
      <c r="A698"/>
      <c r="B698"/>
      <c r="C698"/>
      <c r="D698"/>
      <c r="E698"/>
    </row>
    <row r="699" spans="1:5" ht="12.75">
      <c r="A699"/>
      <c r="B699"/>
      <c r="C699"/>
      <c r="D699"/>
      <c r="E699"/>
    </row>
    <row r="700" spans="1:5" ht="12.75">
      <c r="A700"/>
      <c r="B700"/>
      <c r="C700"/>
      <c r="D700"/>
      <c r="E700"/>
    </row>
    <row r="701" spans="1:5" ht="12.75">
      <c r="A701"/>
      <c r="B701"/>
      <c r="C701"/>
      <c r="D701"/>
      <c r="E701"/>
    </row>
    <row r="702" spans="1:5" ht="12.75">
      <c r="A702"/>
      <c r="B702"/>
      <c r="C702"/>
      <c r="D702"/>
      <c r="E702"/>
    </row>
    <row r="703" spans="1:5" ht="12.75">
      <c r="A703"/>
      <c r="B703"/>
      <c r="C703"/>
      <c r="D703"/>
      <c r="E703"/>
    </row>
    <row r="704" spans="1:5" ht="12.75">
      <c r="A704"/>
      <c r="B704"/>
      <c r="C704"/>
      <c r="D704"/>
      <c r="E704"/>
    </row>
    <row r="705" spans="1:5" ht="12.75">
      <c r="A705"/>
      <c r="B705"/>
      <c r="C705"/>
      <c r="D705"/>
      <c r="E705"/>
    </row>
    <row r="706" spans="1:5" ht="12.75">
      <c r="A706"/>
      <c r="B706"/>
      <c r="C706"/>
      <c r="D706"/>
      <c r="E706"/>
    </row>
    <row r="707" spans="1:5" ht="12.75">
      <c r="A707"/>
      <c r="B707"/>
      <c r="C707"/>
      <c r="D707"/>
      <c r="E707"/>
    </row>
    <row r="708" spans="1:5" ht="12.75">
      <c r="A708"/>
      <c r="B708"/>
      <c r="C708"/>
      <c r="D708"/>
      <c r="E708"/>
    </row>
    <row r="709" spans="1:5" ht="12.75">
      <c r="A709"/>
      <c r="B709"/>
      <c r="C709"/>
      <c r="D709"/>
      <c r="E709"/>
    </row>
    <row r="710" spans="1:5" ht="12.75">
      <c r="A710"/>
      <c r="B710"/>
      <c r="C710"/>
      <c r="D710"/>
      <c r="E710"/>
    </row>
    <row r="711" spans="1:5" ht="12.75">
      <c r="A711"/>
      <c r="B711"/>
      <c r="C711"/>
      <c r="D711"/>
      <c r="E711"/>
    </row>
    <row r="712" spans="1:5" ht="12.75">
      <c r="A712"/>
      <c r="B712"/>
      <c r="C712"/>
      <c r="D712"/>
      <c r="E712"/>
    </row>
    <row r="713" spans="1:5" ht="12.75">
      <c r="A713"/>
      <c r="B713"/>
      <c r="C713"/>
      <c r="D713"/>
      <c r="E713"/>
    </row>
    <row r="714" spans="1:5" ht="12.75">
      <c r="A714"/>
      <c r="B714"/>
      <c r="C714"/>
      <c r="D714"/>
      <c r="E714"/>
    </row>
    <row r="715" spans="1:5" ht="12.75">
      <c r="A715"/>
      <c r="B715"/>
      <c r="C715"/>
      <c r="D715"/>
      <c r="E715"/>
    </row>
    <row r="716" spans="1:5" ht="12.75">
      <c r="A716"/>
      <c r="B716"/>
      <c r="C716"/>
      <c r="D716"/>
      <c r="E716"/>
    </row>
    <row r="717" spans="1:5" ht="12.75">
      <c r="A717"/>
      <c r="B717"/>
      <c r="C717"/>
      <c r="D717"/>
      <c r="E717"/>
    </row>
    <row r="718" spans="1:5" ht="12.75">
      <c r="A718"/>
      <c r="B718"/>
      <c r="C718"/>
      <c r="D718"/>
      <c r="E718"/>
    </row>
    <row r="719" spans="1:5" ht="12.75">
      <c r="A719"/>
      <c r="B719"/>
      <c r="C719"/>
      <c r="D719"/>
      <c r="E719"/>
    </row>
    <row r="720" spans="1:5" ht="12.75">
      <c r="A720"/>
      <c r="B720"/>
      <c r="C720"/>
      <c r="D720"/>
      <c r="E720"/>
    </row>
    <row r="721" spans="1:5" ht="12.75">
      <c r="A721"/>
      <c r="B721"/>
      <c r="C721"/>
      <c r="D721"/>
      <c r="E721"/>
    </row>
    <row r="722" spans="1:5" ht="12.75">
      <c r="A722"/>
      <c r="B722"/>
      <c r="C722"/>
      <c r="D722"/>
      <c r="E722"/>
    </row>
    <row r="723" spans="1:5" ht="12.75">
      <c r="A723"/>
      <c r="B723"/>
      <c r="C723"/>
      <c r="D723"/>
      <c r="E723"/>
    </row>
    <row r="724" spans="1:5" ht="12.75">
      <c r="A724"/>
      <c r="B724"/>
      <c r="C724"/>
      <c r="D724"/>
      <c r="E724"/>
    </row>
    <row r="725" spans="1:5" ht="12.75">
      <c r="A725"/>
      <c r="B725"/>
      <c r="C725"/>
      <c r="D725"/>
      <c r="E725"/>
    </row>
    <row r="726" spans="1:5" ht="12.75">
      <c r="A726"/>
      <c r="B726"/>
      <c r="C726"/>
      <c r="D726"/>
      <c r="E726"/>
    </row>
    <row r="727" spans="1:5" ht="12.75">
      <c r="A727"/>
      <c r="B727"/>
      <c r="C727"/>
      <c r="D727"/>
      <c r="E727"/>
    </row>
    <row r="728" spans="1:5" ht="12.75">
      <c r="A728"/>
      <c r="B728"/>
      <c r="C728"/>
      <c r="D728"/>
      <c r="E728"/>
    </row>
    <row r="729" spans="1:5" ht="12.75">
      <c r="A729"/>
      <c r="B729"/>
      <c r="C729"/>
      <c r="D729"/>
      <c r="E729"/>
    </row>
    <row r="730" spans="1:5" ht="12.75">
      <c r="A730"/>
      <c r="B730"/>
      <c r="C730"/>
      <c r="D730"/>
      <c r="E730"/>
    </row>
    <row r="731" spans="1:5" ht="12.75">
      <c r="A731"/>
      <c r="B731"/>
      <c r="C731"/>
      <c r="D731"/>
      <c r="E731"/>
    </row>
    <row r="732" spans="1:5" ht="12.75">
      <c r="A732"/>
      <c r="B732"/>
      <c r="C732"/>
      <c r="D732"/>
      <c r="E732"/>
    </row>
    <row r="733" spans="1:5" ht="12.75">
      <c r="A733"/>
      <c r="B733"/>
      <c r="C733"/>
      <c r="D733"/>
      <c r="E733"/>
    </row>
    <row r="734" spans="1:5" ht="12.75">
      <c r="A734"/>
      <c r="B734"/>
      <c r="C734"/>
      <c r="D734"/>
      <c r="E734"/>
    </row>
    <row r="735" spans="1:5" ht="12.75">
      <c r="A735"/>
      <c r="B735"/>
      <c r="C735"/>
      <c r="D735"/>
      <c r="E735"/>
    </row>
    <row r="736" spans="1:5" ht="12.75">
      <c r="A736"/>
      <c r="B736"/>
      <c r="C736"/>
      <c r="D736"/>
      <c r="E736"/>
    </row>
    <row r="737" spans="1:5" ht="12.75">
      <c r="A737"/>
      <c r="B737"/>
      <c r="C737"/>
      <c r="D737"/>
      <c r="E737"/>
    </row>
    <row r="738" spans="1:5" ht="12.75">
      <c r="A738"/>
      <c r="B738"/>
      <c r="C738"/>
      <c r="D738"/>
      <c r="E738"/>
    </row>
    <row r="739" spans="1:5" ht="12.75">
      <c r="A739"/>
      <c r="B739"/>
      <c r="C739"/>
      <c r="D739"/>
      <c r="E739"/>
    </row>
    <row r="740" spans="1:5" ht="12.75">
      <c r="A740"/>
      <c r="B740"/>
      <c r="C740"/>
      <c r="D740"/>
      <c r="E740"/>
    </row>
    <row r="741" spans="1:5" ht="12.75">
      <c r="A741"/>
      <c r="B741"/>
      <c r="C741"/>
      <c r="D741"/>
      <c r="E741"/>
    </row>
    <row r="742" spans="1:5" ht="12.75">
      <c r="A742"/>
      <c r="B742"/>
      <c r="C742"/>
      <c r="D742"/>
      <c r="E742"/>
    </row>
    <row r="743" spans="1:5" ht="12.75">
      <c r="A743"/>
      <c r="B743"/>
      <c r="C743"/>
      <c r="D743"/>
      <c r="E743"/>
    </row>
    <row r="744" spans="1:5" ht="12.75">
      <c r="A744"/>
      <c r="B744"/>
      <c r="C744"/>
      <c r="D744"/>
      <c r="E744"/>
    </row>
    <row r="745" spans="1:5" ht="12.75">
      <c r="A745"/>
      <c r="B745"/>
      <c r="C745"/>
      <c r="D745"/>
      <c r="E745"/>
    </row>
    <row r="746" spans="1:5" ht="12.75">
      <c r="A746"/>
      <c r="B746"/>
      <c r="C746"/>
      <c r="D746"/>
      <c r="E746"/>
    </row>
    <row r="747" spans="1:5" ht="12.75">
      <c r="A747"/>
      <c r="B747"/>
      <c r="C747"/>
      <c r="D747"/>
      <c r="E747"/>
    </row>
    <row r="748" spans="1:5" ht="12.75">
      <c r="A748"/>
      <c r="B748"/>
      <c r="C748"/>
      <c r="D748"/>
      <c r="E748"/>
    </row>
    <row r="749" spans="1:5" ht="12.75">
      <c r="A749"/>
      <c r="B749"/>
      <c r="C749"/>
      <c r="D749"/>
      <c r="E749"/>
    </row>
    <row r="750" spans="1:5" ht="12.75">
      <c r="A750"/>
      <c r="B750"/>
      <c r="C750"/>
      <c r="D750"/>
      <c r="E750"/>
    </row>
    <row r="751" spans="1:5" ht="12.75">
      <c r="A751"/>
      <c r="B751"/>
      <c r="C751"/>
      <c r="D751"/>
      <c r="E751"/>
    </row>
    <row r="752" spans="1:5" ht="12.75">
      <c r="A752"/>
      <c r="B752"/>
      <c r="C752"/>
      <c r="D752"/>
      <c r="E752"/>
    </row>
    <row r="753" spans="1:5" ht="12.75">
      <c r="A753"/>
      <c r="B753"/>
      <c r="C753"/>
      <c r="D753"/>
      <c r="E753"/>
    </row>
    <row r="754" spans="1:5" ht="12.75">
      <c r="A754"/>
      <c r="B754"/>
      <c r="C754"/>
      <c r="D754"/>
      <c r="E754"/>
    </row>
    <row r="755" spans="1:5" ht="12.75">
      <c r="A755"/>
      <c r="B755"/>
      <c r="C755"/>
      <c r="D755"/>
      <c r="E755"/>
    </row>
    <row r="756" spans="1:5" ht="12.75">
      <c r="A756"/>
      <c r="B756"/>
      <c r="C756"/>
      <c r="D756"/>
      <c r="E756"/>
    </row>
    <row r="757" spans="1:5" ht="12.75">
      <c r="A757"/>
      <c r="B757"/>
      <c r="C757"/>
      <c r="D757"/>
      <c r="E757"/>
    </row>
    <row r="758" spans="1:5" ht="12.75">
      <c r="A758"/>
      <c r="B758"/>
      <c r="C758"/>
      <c r="D758"/>
      <c r="E758"/>
    </row>
    <row r="759" spans="1:5" ht="12.75">
      <c r="A759"/>
      <c r="B759"/>
      <c r="C759"/>
      <c r="D759"/>
      <c r="E759"/>
    </row>
    <row r="760" spans="1:5" ht="12.75">
      <c r="A760"/>
      <c r="B760"/>
      <c r="C760"/>
      <c r="D760"/>
      <c r="E760"/>
    </row>
    <row r="761" spans="1:5" ht="12.75">
      <c r="A761"/>
      <c r="B761"/>
      <c r="C761"/>
      <c r="D761"/>
      <c r="E761"/>
    </row>
    <row r="762" spans="1:5" ht="12.75">
      <c r="A762"/>
      <c r="B762"/>
      <c r="C762"/>
      <c r="D762"/>
      <c r="E762"/>
    </row>
    <row r="763" spans="1:5" ht="12.75">
      <c r="A763"/>
      <c r="B763"/>
      <c r="C763"/>
      <c r="D763"/>
      <c r="E763"/>
    </row>
    <row r="764" spans="1:5" ht="12.75">
      <c r="A764"/>
      <c r="B764"/>
      <c r="C764"/>
      <c r="D764"/>
      <c r="E764"/>
    </row>
    <row r="765" spans="1:5" ht="12.75">
      <c r="A765"/>
      <c r="B765"/>
      <c r="C765"/>
      <c r="D765"/>
      <c r="E765"/>
    </row>
    <row r="766" spans="1:5" ht="12.75">
      <c r="A766"/>
      <c r="B766"/>
      <c r="C766"/>
      <c r="D766"/>
      <c r="E766"/>
    </row>
    <row r="767" spans="1:5" ht="12.75">
      <c r="A767"/>
      <c r="B767"/>
      <c r="C767"/>
      <c r="D767"/>
      <c r="E767"/>
    </row>
    <row r="768" spans="1:5" ht="12.75">
      <c r="A768"/>
      <c r="B768"/>
      <c r="C768"/>
      <c r="D768"/>
      <c r="E768"/>
    </row>
    <row r="769" spans="1:5" ht="12.75">
      <c r="A769"/>
      <c r="B769"/>
      <c r="C769"/>
      <c r="D769"/>
      <c r="E769"/>
    </row>
    <row r="770" spans="1:5" ht="12.75">
      <c r="A770"/>
      <c r="B770"/>
      <c r="C770"/>
      <c r="D770"/>
      <c r="E770"/>
    </row>
    <row r="771" spans="1:5" ht="12.75">
      <c r="A771"/>
      <c r="B771"/>
      <c r="C771"/>
      <c r="D771"/>
      <c r="E771"/>
    </row>
    <row r="772" spans="1:5" ht="12.75">
      <c r="A772"/>
      <c r="B772"/>
      <c r="C772"/>
      <c r="D772"/>
      <c r="E772"/>
    </row>
    <row r="773" spans="1:5" ht="12.75">
      <c r="A773"/>
      <c r="B773"/>
      <c r="C773"/>
      <c r="D773"/>
      <c r="E773"/>
    </row>
    <row r="774" spans="1:5" ht="12.75">
      <c r="A774"/>
      <c r="B774"/>
      <c r="C774"/>
      <c r="D774"/>
      <c r="E774"/>
    </row>
    <row r="775" spans="1:5" ht="12.75">
      <c r="A775"/>
      <c r="B775"/>
      <c r="C775"/>
      <c r="D775"/>
      <c r="E775"/>
    </row>
    <row r="776" spans="1:5" ht="12.75">
      <c r="A776"/>
      <c r="B776"/>
      <c r="C776"/>
      <c r="D776"/>
      <c r="E776"/>
    </row>
    <row r="777" spans="1:5" ht="12.75">
      <c r="A777"/>
      <c r="B777"/>
      <c r="C777"/>
      <c r="D777"/>
      <c r="E777"/>
    </row>
    <row r="778" spans="1:5" ht="12.75">
      <c r="A778"/>
      <c r="B778"/>
      <c r="C778"/>
      <c r="D778"/>
      <c r="E778"/>
    </row>
    <row r="779" spans="1:5" ht="12.75">
      <c r="A779"/>
      <c r="B779"/>
      <c r="C779"/>
      <c r="D779"/>
      <c r="E779"/>
    </row>
    <row r="780" spans="1:5" ht="12.75">
      <c r="A780"/>
      <c r="B780"/>
      <c r="C780"/>
      <c r="D780"/>
      <c r="E780"/>
    </row>
    <row r="781" spans="1:5" ht="12.75">
      <c r="A781"/>
      <c r="B781"/>
      <c r="C781"/>
      <c r="D781"/>
      <c r="E781"/>
    </row>
    <row r="782" spans="1:5" ht="12.75">
      <c r="A782"/>
      <c r="B782"/>
      <c r="C782"/>
      <c r="D782"/>
      <c r="E782"/>
    </row>
    <row r="783" spans="1:5" ht="12.75">
      <c r="A783"/>
      <c r="B783"/>
      <c r="C783"/>
      <c r="D783"/>
      <c r="E783"/>
    </row>
    <row r="784" spans="1:5" ht="12.75">
      <c r="A784"/>
      <c r="B784"/>
      <c r="C784"/>
      <c r="D784"/>
      <c r="E784"/>
    </row>
    <row r="785" spans="1:5" ht="12.75">
      <c r="A785"/>
      <c r="B785"/>
      <c r="C785"/>
      <c r="D785"/>
      <c r="E785"/>
    </row>
    <row r="786" spans="1:5" ht="12.75">
      <c r="A786"/>
      <c r="B786"/>
      <c r="C786"/>
      <c r="D786"/>
      <c r="E786"/>
    </row>
    <row r="787" spans="1:5" ht="12.75">
      <c r="A787"/>
      <c r="B787"/>
      <c r="C787"/>
      <c r="D787"/>
      <c r="E787"/>
    </row>
    <row r="788" spans="1:5" ht="12.75">
      <c r="A788"/>
      <c r="B788"/>
      <c r="C788"/>
      <c r="D788"/>
      <c r="E788"/>
    </row>
    <row r="789" spans="1:5" ht="12.75">
      <c r="A789"/>
      <c r="B789"/>
      <c r="C789"/>
      <c r="D789"/>
      <c r="E789"/>
    </row>
    <row r="790" spans="1:5" ht="12.75">
      <c r="A790"/>
      <c r="B790"/>
      <c r="C790"/>
      <c r="D790"/>
      <c r="E790"/>
    </row>
    <row r="791" spans="1:5" ht="12.75">
      <c r="A791"/>
      <c r="B791"/>
      <c r="C791"/>
      <c r="D791"/>
      <c r="E791"/>
    </row>
    <row r="792" spans="1:5" ht="12.75">
      <c r="A792"/>
      <c r="B792"/>
      <c r="C792"/>
      <c r="D792"/>
      <c r="E792"/>
    </row>
    <row r="793" spans="1:5" ht="12.75">
      <c r="A793"/>
      <c r="B793"/>
      <c r="C793"/>
      <c r="D793"/>
      <c r="E793"/>
    </row>
    <row r="794" spans="1:5" ht="12.75">
      <c r="A794"/>
      <c r="B794"/>
      <c r="C794"/>
      <c r="D794"/>
      <c r="E794"/>
    </row>
    <row r="795" spans="1:5" ht="12.75">
      <c r="A795"/>
      <c r="B795"/>
      <c r="C795"/>
      <c r="D795"/>
      <c r="E795"/>
    </row>
    <row r="796" spans="1:5" ht="12.75">
      <c r="A796"/>
      <c r="B796"/>
      <c r="C796"/>
      <c r="D796"/>
      <c r="E796"/>
    </row>
    <row r="797" spans="1:5" ht="12.75">
      <c r="A797"/>
      <c r="B797"/>
      <c r="C797"/>
      <c r="D797"/>
      <c r="E797"/>
    </row>
    <row r="798" spans="1:5" ht="12.75">
      <c r="A798"/>
      <c r="B798"/>
      <c r="C798"/>
      <c r="D798"/>
      <c r="E798"/>
    </row>
    <row r="799" spans="1:5" ht="12.75">
      <c r="A799"/>
      <c r="B799"/>
      <c r="C799"/>
      <c r="D799"/>
      <c r="E799"/>
    </row>
    <row r="800" spans="1:5" ht="12.75">
      <c r="A800"/>
      <c r="B800"/>
      <c r="C800"/>
      <c r="D800"/>
      <c r="E800"/>
    </row>
    <row r="801" spans="1:5" ht="12.75">
      <c r="A801"/>
      <c r="B801"/>
      <c r="C801"/>
      <c r="D801"/>
      <c r="E801"/>
    </row>
    <row r="802" spans="1:5" ht="12.75">
      <c r="A802"/>
      <c r="B802"/>
      <c r="C802"/>
      <c r="D802"/>
      <c r="E802"/>
    </row>
    <row r="803" spans="1:5" ht="12.75">
      <c r="A803"/>
      <c r="B803"/>
      <c r="C803"/>
      <c r="D803"/>
      <c r="E803"/>
    </row>
    <row r="804" spans="1:5" ht="12.75">
      <c r="A804"/>
      <c r="B804"/>
      <c r="C804"/>
      <c r="D804"/>
      <c r="E804"/>
    </row>
    <row r="805" spans="1:5" ht="12.75">
      <c r="A805"/>
      <c r="B805"/>
      <c r="C805"/>
      <c r="D805"/>
      <c r="E805"/>
    </row>
    <row r="806" spans="1:5" ht="12.75">
      <c r="A806"/>
      <c r="B806"/>
      <c r="C806"/>
      <c r="D806"/>
      <c r="E806"/>
    </row>
    <row r="807" spans="1:5" ht="12.75">
      <c r="A807"/>
      <c r="B807"/>
      <c r="C807"/>
      <c r="D807"/>
      <c r="E807"/>
    </row>
    <row r="808" spans="1:5" ht="12.75">
      <c r="A808"/>
      <c r="B808"/>
      <c r="C808"/>
      <c r="D808"/>
      <c r="E808"/>
    </row>
    <row r="809" spans="1:5" ht="12.75">
      <c r="A809"/>
      <c r="B809"/>
      <c r="C809"/>
      <c r="D809"/>
      <c r="E809"/>
    </row>
    <row r="810" spans="1:5" ht="12.75">
      <c r="A810"/>
      <c r="B810"/>
      <c r="C810"/>
      <c r="D810"/>
      <c r="E810"/>
    </row>
    <row r="811" spans="1:5" ht="12.75">
      <c r="A811"/>
      <c r="B811"/>
      <c r="C811"/>
      <c r="D811"/>
      <c r="E811"/>
    </row>
    <row r="812" spans="1:5" ht="12.75">
      <c r="A812"/>
      <c r="B812"/>
      <c r="C812"/>
      <c r="D812"/>
      <c r="E812"/>
    </row>
    <row r="813" spans="1:5" ht="12.75">
      <c r="A813"/>
      <c r="B813"/>
      <c r="C813"/>
      <c r="D813"/>
      <c r="E813"/>
    </row>
    <row r="814" spans="1:5" ht="12.75">
      <c r="A814"/>
      <c r="B814"/>
      <c r="C814"/>
      <c r="D814"/>
      <c r="E814"/>
    </row>
    <row r="815" spans="1:5" ht="12.75">
      <c r="A815"/>
      <c r="B815"/>
      <c r="C815"/>
      <c r="D815"/>
      <c r="E815"/>
    </row>
    <row r="816" spans="1:5" ht="12.75">
      <c r="A816"/>
      <c r="B816"/>
      <c r="C816"/>
      <c r="D816"/>
      <c r="E816"/>
    </row>
    <row r="817" spans="1:5" ht="12.75">
      <c r="A817"/>
      <c r="B817"/>
      <c r="C817"/>
      <c r="D817"/>
      <c r="E817"/>
    </row>
    <row r="818" spans="1:5" ht="12.75">
      <c r="A818"/>
      <c r="B818"/>
      <c r="C818"/>
      <c r="D818"/>
      <c r="E818"/>
    </row>
    <row r="819" spans="1:5" ht="12.75">
      <c r="A819"/>
      <c r="B819"/>
      <c r="C819"/>
      <c r="D819"/>
      <c r="E819"/>
    </row>
    <row r="820" spans="1:5" ht="12.75">
      <c r="A820"/>
      <c r="B820"/>
      <c r="C820"/>
      <c r="D820"/>
      <c r="E820"/>
    </row>
    <row r="821" spans="1:5" ht="12.75">
      <c r="A821"/>
      <c r="B821"/>
      <c r="C821"/>
      <c r="D821"/>
      <c r="E821"/>
    </row>
    <row r="822" spans="1:5" ht="12.75">
      <c r="A822"/>
      <c r="B822"/>
      <c r="C822"/>
      <c r="D822"/>
      <c r="E822"/>
    </row>
    <row r="823" spans="1:5" ht="12.75">
      <c r="A823"/>
      <c r="B823"/>
      <c r="C823"/>
      <c r="D823"/>
      <c r="E823"/>
    </row>
    <row r="824" spans="1:5" ht="12.75">
      <c r="A824"/>
      <c r="B824"/>
      <c r="C824"/>
      <c r="D824"/>
      <c r="E824"/>
    </row>
    <row r="825" spans="1:5" ht="12.75">
      <c r="A825"/>
      <c r="B825"/>
      <c r="C825"/>
      <c r="D825"/>
      <c r="E825"/>
    </row>
    <row r="826" spans="1:5" ht="12.75">
      <c r="A826"/>
      <c r="B826"/>
      <c r="C826"/>
      <c r="D826"/>
      <c r="E826"/>
    </row>
    <row r="827" spans="1:5" ht="12.75">
      <c r="A827"/>
      <c r="B827"/>
      <c r="C827"/>
      <c r="D827"/>
      <c r="E827"/>
    </row>
    <row r="828" spans="1:5" ht="12.75">
      <c r="A828"/>
      <c r="B828"/>
      <c r="C828"/>
      <c r="D828"/>
      <c r="E828"/>
    </row>
    <row r="829" spans="1:5" ht="12.75">
      <c r="A829"/>
      <c r="B829"/>
      <c r="C829"/>
      <c r="D829"/>
      <c r="E829"/>
    </row>
    <row r="830" spans="1:5" ht="12.75">
      <c r="A830"/>
      <c r="B830"/>
      <c r="C830"/>
      <c r="D830"/>
      <c r="E830"/>
    </row>
    <row r="831" spans="1:5" ht="12.75">
      <c r="A831"/>
      <c r="B831"/>
      <c r="C831"/>
      <c r="D831"/>
      <c r="E831"/>
    </row>
    <row r="832" spans="1:5" ht="12.75">
      <c r="A832"/>
      <c r="B832"/>
      <c r="C832"/>
      <c r="D832"/>
      <c r="E832"/>
    </row>
    <row r="833" spans="1:5" ht="12.75">
      <c r="A833"/>
      <c r="B833"/>
      <c r="C833"/>
      <c r="D833"/>
      <c r="E833"/>
    </row>
    <row r="834" spans="1:5" ht="12.75">
      <c r="A834"/>
      <c r="B834"/>
      <c r="C834"/>
      <c r="D834"/>
      <c r="E834"/>
    </row>
    <row r="835" spans="1:5" ht="12.75">
      <c r="A835"/>
      <c r="B835"/>
      <c r="C835"/>
      <c r="D835"/>
      <c r="E835"/>
    </row>
    <row r="836" spans="1:5" ht="12.75">
      <c r="A836"/>
      <c r="B836"/>
      <c r="C836"/>
      <c r="D836"/>
      <c r="E836"/>
    </row>
    <row r="837" spans="1:5" ht="12.75">
      <c r="A837"/>
      <c r="B837"/>
      <c r="C837"/>
      <c r="D837"/>
      <c r="E837"/>
    </row>
    <row r="838" spans="1:5" ht="12.75">
      <c r="A838"/>
      <c r="B838"/>
      <c r="C838"/>
      <c r="D838"/>
      <c r="E838"/>
    </row>
    <row r="839" spans="1:5" ht="12.75">
      <c r="A839"/>
      <c r="B839"/>
      <c r="C839"/>
      <c r="D839"/>
      <c r="E839"/>
    </row>
    <row r="840" spans="1:5" ht="12.75">
      <c r="A840"/>
      <c r="B840"/>
      <c r="C840"/>
      <c r="D840"/>
      <c r="E840"/>
    </row>
    <row r="841" spans="1:5" ht="12.75">
      <c r="A841"/>
      <c r="B841"/>
      <c r="C841"/>
      <c r="D841"/>
      <c r="E841"/>
    </row>
    <row r="842" spans="1:5" ht="12.75">
      <c r="A842"/>
      <c r="B842"/>
      <c r="C842"/>
      <c r="D842"/>
      <c r="E842"/>
    </row>
    <row r="843" spans="1:5" ht="12.75">
      <c r="A843"/>
      <c r="B843"/>
      <c r="C843"/>
      <c r="D843"/>
      <c r="E843"/>
    </row>
    <row r="844" spans="1:5" ht="12.75">
      <c r="A844"/>
      <c r="B844"/>
      <c r="C844"/>
      <c r="D844"/>
      <c r="E844"/>
    </row>
    <row r="845" spans="1:5" ht="12.75">
      <c r="A845"/>
      <c r="B845"/>
      <c r="C845"/>
      <c r="D845"/>
      <c r="E845"/>
    </row>
    <row r="846" spans="1:5" ht="12.75">
      <c r="A846"/>
      <c r="B846"/>
      <c r="C846"/>
      <c r="D846"/>
      <c r="E846"/>
    </row>
    <row r="847" spans="1:5" ht="12.75">
      <c r="A847"/>
      <c r="B847"/>
      <c r="C847"/>
      <c r="D847"/>
      <c r="E847"/>
    </row>
    <row r="848" spans="1:5" ht="12.75">
      <c r="A848"/>
      <c r="B848"/>
      <c r="C848"/>
      <c r="D848"/>
      <c r="E848"/>
    </row>
    <row r="849" spans="1:5" ht="12.75">
      <c r="A849"/>
      <c r="B849"/>
      <c r="C849"/>
      <c r="D849"/>
      <c r="E849"/>
    </row>
    <row r="850" spans="1:5" ht="12.75">
      <c r="A850"/>
      <c r="B850"/>
      <c r="C850"/>
      <c r="D850"/>
      <c r="E850"/>
    </row>
    <row r="851" spans="1:5" ht="12.75">
      <c r="A851"/>
      <c r="B851"/>
      <c r="C851"/>
      <c r="D851"/>
      <c r="E851"/>
    </row>
    <row r="852" spans="1:5" ht="12.75">
      <c r="A852"/>
      <c r="B852"/>
      <c r="C852"/>
      <c r="D852"/>
      <c r="E852"/>
    </row>
    <row r="853" spans="1:5" ht="12.75">
      <c r="A853"/>
      <c r="B853"/>
      <c r="C853"/>
      <c r="D853"/>
      <c r="E853"/>
    </row>
    <row r="854" spans="1:5" ht="12.75">
      <c r="A854"/>
      <c r="B854"/>
      <c r="C854"/>
      <c r="D854"/>
      <c r="E854"/>
    </row>
    <row r="855" spans="1:5" ht="12.75">
      <c r="A855"/>
      <c r="B855"/>
      <c r="C855"/>
      <c r="D855"/>
      <c r="E855"/>
    </row>
    <row r="856" spans="1:5" ht="12.75">
      <c r="A856"/>
      <c r="B856"/>
      <c r="C856"/>
      <c r="D856"/>
      <c r="E856"/>
    </row>
    <row r="857" spans="1:5" ht="12.75">
      <c r="A857"/>
      <c r="B857"/>
      <c r="C857"/>
      <c r="D857"/>
      <c r="E857"/>
    </row>
    <row r="858" spans="1:5" ht="12.75">
      <c r="A858"/>
      <c r="B858"/>
      <c r="C858"/>
      <c r="D858"/>
      <c r="E858"/>
    </row>
    <row r="859" spans="1:5" ht="12.75">
      <c r="A859"/>
      <c r="B859"/>
      <c r="C859"/>
      <c r="D859"/>
      <c r="E859"/>
    </row>
    <row r="860" spans="1:5" ht="12.75">
      <c r="A860"/>
      <c r="B860"/>
      <c r="C860"/>
      <c r="D860"/>
      <c r="E860"/>
    </row>
    <row r="861" spans="1:5" ht="12.75">
      <c r="A861"/>
      <c r="B861"/>
      <c r="C861"/>
      <c r="D861"/>
      <c r="E861"/>
    </row>
    <row r="862" spans="1:5" ht="12.75">
      <c r="A862"/>
      <c r="B862"/>
      <c r="C862"/>
      <c r="D862"/>
      <c r="E862"/>
    </row>
    <row r="863" spans="1:5" ht="12.75">
      <c r="A863"/>
      <c r="B863"/>
      <c r="C863"/>
      <c r="D863"/>
      <c r="E863"/>
    </row>
    <row r="864" spans="1:5" ht="12.75">
      <c r="A864"/>
      <c r="B864"/>
      <c r="C864"/>
      <c r="D864"/>
      <c r="E864"/>
    </row>
    <row r="865" spans="1:5" ht="12.75">
      <c r="A865"/>
      <c r="B865"/>
      <c r="C865"/>
      <c r="D865"/>
      <c r="E865"/>
    </row>
    <row r="866" spans="1:5" ht="12.75">
      <c r="A866"/>
      <c r="B866"/>
      <c r="C866"/>
      <c r="D866"/>
      <c r="E866"/>
    </row>
    <row r="867" spans="1:5" ht="12.75">
      <c r="A867"/>
      <c r="B867"/>
      <c r="C867"/>
      <c r="D867"/>
      <c r="E867"/>
    </row>
    <row r="868" spans="1:5" ht="12.75">
      <c r="A868"/>
      <c r="B868"/>
      <c r="C868"/>
      <c r="D868"/>
      <c r="E868"/>
    </row>
    <row r="869" spans="1:5" ht="12.75">
      <c r="A869"/>
      <c r="B869"/>
      <c r="C869"/>
      <c r="D869"/>
      <c r="E869"/>
    </row>
    <row r="870" spans="1:5" ht="12.75">
      <c r="A870"/>
      <c r="B870"/>
      <c r="C870"/>
      <c r="D870"/>
      <c r="E870"/>
    </row>
    <row r="871" spans="1:5" ht="12.75">
      <c r="A871"/>
      <c r="B871"/>
      <c r="C871"/>
      <c r="D871"/>
      <c r="E871"/>
    </row>
    <row r="872" spans="1:5" ht="12.75">
      <c r="A872"/>
      <c r="B872"/>
      <c r="C872"/>
      <c r="D872"/>
      <c r="E872"/>
    </row>
    <row r="873" spans="1:5" ht="12.75">
      <c r="A873"/>
      <c r="B873"/>
      <c r="C873"/>
      <c r="D873"/>
      <c r="E873"/>
    </row>
    <row r="874" spans="1:5" ht="12.75">
      <c r="A874"/>
      <c r="B874"/>
      <c r="C874"/>
      <c r="D874"/>
      <c r="E874"/>
    </row>
    <row r="875" spans="1:5" ht="12.75">
      <c r="A875"/>
      <c r="B875"/>
      <c r="C875"/>
      <c r="D875"/>
      <c r="E875"/>
    </row>
    <row r="876" spans="1:5" ht="12.75">
      <c r="A876"/>
      <c r="B876"/>
      <c r="C876"/>
      <c r="D876"/>
      <c r="E876"/>
    </row>
    <row r="877" spans="1:5" ht="12.75">
      <c r="A877"/>
      <c r="B877"/>
      <c r="C877"/>
      <c r="D877"/>
      <c r="E877"/>
    </row>
    <row r="878" spans="1:5" ht="12.75">
      <c r="A878"/>
      <c r="B878"/>
      <c r="C878"/>
      <c r="D878"/>
      <c r="E878"/>
    </row>
    <row r="879" spans="1:5" ht="12.75">
      <c r="A879"/>
      <c r="B879"/>
      <c r="C879"/>
      <c r="D879"/>
      <c r="E879"/>
    </row>
    <row r="880" spans="1:5" ht="12.75">
      <c r="A880"/>
      <c r="B880"/>
      <c r="C880"/>
      <c r="D880"/>
      <c r="E880"/>
    </row>
    <row r="881" spans="1:5" ht="12.75">
      <c r="A881"/>
      <c r="B881"/>
      <c r="C881"/>
      <c r="D881"/>
      <c r="E881"/>
    </row>
    <row r="882" spans="1:5" ht="12.75">
      <c r="A882"/>
      <c r="B882"/>
      <c r="C882"/>
      <c r="D882"/>
      <c r="E882"/>
    </row>
    <row r="883" spans="1:5" ht="12.75">
      <c r="A883"/>
      <c r="B883"/>
      <c r="C883"/>
      <c r="D883"/>
      <c r="E883"/>
    </row>
    <row r="884" spans="1:5" ht="12.75">
      <c r="A884"/>
      <c r="B884"/>
      <c r="C884"/>
      <c r="D884"/>
      <c r="E884"/>
    </row>
    <row r="885" spans="1:5" ht="12.75">
      <c r="A885"/>
      <c r="B885"/>
      <c r="C885"/>
      <c r="D885"/>
      <c r="E885"/>
    </row>
    <row r="886" spans="1:5" ht="12.75">
      <c r="A886"/>
      <c r="B886"/>
      <c r="C886"/>
      <c r="D886"/>
      <c r="E886"/>
    </row>
    <row r="887" spans="1:5" ht="12.75">
      <c r="A887"/>
      <c r="B887"/>
      <c r="C887"/>
      <c r="D887"/>
      <c r="E887"/>
    </row>
    <row r="888" spans="1:5" ht="12.75">
      <c r="A888"/>
      <c r="B888"/>
      <c r="C888"/>
      <c r="D888"/>
      <c r="E888"/>
    </row>
    <row r="889" spans="1:5" ht="12.75">
      <c r="A889"/>
      <c r="B889"/>
      <c r="C889"/>
      <c r="D889"/>
      <c r="E889"/>
    </row>
    <row r="890" spans="1:5" ht="12.75">
      <c r="A890"/>
      <c r="B890"/>
      <c r="C890"/>
      <c r="D890"/>
      <c r="E890"/>
    </row>
    <row r="891" spans="1:5" ht="12.75">
      <c r="A891"/>
      <c r="B891"/>
      <c r="C891"/>
      <c r="D891"/>
      <c r="E891"/>
    </row>
    <row r="892" spans="1:5" ht="12.75">
      <c r="A892"/>
      <c r="B892"/>
      <c r="C892"/>
      <c r="D892"/>
      <c r="E892"/>
    </row>
    <row r="893" spans="1:5" ht="12.75">
      <c r="A893"/>
      <c r="B893"/>
      <c r="C893"/>
      <c r="D893"/>
      <c r="E893"/>
    </row>
    <row r="894" spans="1:5" ht="12.75">
      <c r="A894"/>
      <c r="B894"/>
      <c r="C894"/>
      <c r="D894"/>
      <c r="E894"/>
    </row>
    <row r="895" spans="1:5" ht="12.75">
      <c r="A895"/>
      <c r="B895"/>
      <c r="C895"/>
      <c r="D895"/>
      <c r="E895"/>
    </row>
    <row r="896" spans="1:5" ht="12.75">
      <c r="A896"/>
      <c r="B896"/>
      <c r="C896"/>
      <c r="D896"/>
      <c r="E896"/>
    </row>
    <row r="897" spans="1:5" ht="12.75">
      <c r="A897"/>
      <c r="B897"/>
      <c r="C897"/>
      <c r="D897"/>
      <c r="E897"/>
    </row>
    <row r="898" spans="1:5" ht="12.75">
      <c r="A898"/>
      <c r="B898"/>
      <c r="C898"/>
      <c r="D898"/>
      <c r="E898"/>
    </row>
    <row r="899" spans="1:5" ht="12.75">
      <c r="A899"/>
      <c r="B899"/>
      <c r="C899"/>
      <c r="D899"/>
      <c r="E899"/>
    </row>
    <row r="900" spans="1:5" ht="12.75">
      <c r="A900"/>
      <c r="B900"/>
      <c r="C900"/>
      <c r="D900"/>
      <c r="E900"/>
    </row>
    <row r="901" spans="1:5" ht="12.75">
      <c r="A901"/>
      <c r="B901"/>
      <c r="C901"/>
      <c r="D901"/>
      <c r="E901"/>
    </row>
    <row r="902" spans="1:5" ht="12.75">
      <c r="A902"/>
      <c r="B902"/>
      <c r="C902"/>
      <c r="D902"/>
      <c r="E902"/>
    </row>
    <row r="903" spans="1:5" ht="12.75">
      <c r="A903"/>
      <c r="B903"/>
      <c r="C903"/>
      <c r="D903"/>
      <c r="E903"/>
    </row>
    <row r="904" spans="1:5" ht="12.75">
      <c r="A904"/>
      <c r="B904"/>
      <c r="C904"/>
      <c r="D904"/>
      <c r="E904"/>
    </row>
    <row r="905" spans="1:5" ht="12.75">
      <c r="A905"/>
      <c r="B905"/>
      <c r="C905"/>
      <c r="D905"/>
      <c r="E905"/>
    </row>
    <row r="906" spans="1:5" ht="12.75">
      <c r="A906"/>
      <c r="B906"/>
      <c r="C906"/>
      <c r="D906"/>
      <c r="E906"/>
    </row>
    <row r="907" spans="1:5" ht="12.75">
      <c r="A907"/>
      <c r="B907"/>
      <c r="C907"/>
      <c r="D907"/>
      <c r="E907"/>
    </row>
    <row r="908" spans="1:5" ht="12.75">
      <c r="A908"/>
      <c r="B908"/>
      <c r="C908"/>
      <c r="D908"/>
      <c r="E908"/>
    </row>
    <row r="909" spans="1:5" ht="12.75">
      <c r="A909"/>
      <c r="B909"/>
      <c r="C909"/>
      <c r="D909"/>
      <c r="E909"/>
    </row>
    <row r="910" spans="1:5" ht="12.75">
      <c r="A910"/>
      <c r="B910"/>
      <c r="C910"/>
      <c r="D910"/>
      <c r="E910"/>
    </row>
    <row r="911" spans="1:5" ht="12.75">
      <c r="A911"/>
      <c r="B911"/>
      <c r="C911"/>
      <c r="D911"/>
      <c r="E911"/>
    </row>
    <row r="912" spans="1:5" ht="12.75">
      <c r="A912"/>
      <c r="B912"/>
      <c r="C912"/>
      <c r="D912"/>
      <c r="E912"/>
    </row>
    <row r="913" spans="1:5" ht="12.75">
      <c r="A913"/>
      <c r="B913"/>
      <c r="C913"/>
      <c r="D913"/>
      <c r="E913"/>
    </row>
    <row r="914" spans="1:5" ht="12.75">
      <c r="A914"/>
      <c r="B914"/>
      <c r="C914"/>
      <c r="D914"/>
      <c r="E914"/>
    </row>
    <row r="915" spans="1:5" ht="12.75">
      <c r="A915"/>
      <c r="B915"/>
      <c r="C915"/>
      <c r="D915"/>
      <c r="E915"/>
    </row>
    <row r="916" spans="1:5" ht="12.75">
      <c r="A916"/>
      <c r="B916"/>
      <c r="C916"/>
      <c r="D916"/>
      <c r="E916"/>
    </row>
    <row r="917" spans="1:5" ht="12.75">
      <c r="A917"/>
      <c r="B917"/>
      <c r="C917"/>
      <c r="D917"/>
      <c r="E917"/>
    </row>
    <row r="918" spans="1:5" ht="12.75">
      <c r="A918"/>
      <c r="B918"/>
      <c r="C918"/>
      <c r="D918"/>
      <c r="E918"/>
    </row>
    <row r="919" spans="1:5" ht="12.75">
      <c r="A919"/>
      <c r="B919"/>
      <c r="C919"/>
      <c r="D919"/>
      <c r="E919"/>
    </row>
    <row r="920" spans="1:5" ht="12.75">
      <c r="A920"/>
      <c r="B920"/>
      <c r="C920"/>
      <c r="D920"/>
      <c r="E920"/>
    </row>
    <row r="921" spans="1:5" ht="12.75">
      <c r="A921"/>
      <c r="B921"/>
      <c r="C921"/>
      <c r="D921"/>
      <c r="E921"/>
    </row>
    <row r="922" spans="1:5" ht="12.75">
      <c r="A922"/>
      <c r="B922"/>
      <c r="C922"/>
      <c r="D922"/>
      <c r="E922"/>
    </row>
    <row r="923" spans="1:5" ht="12.75">
      <c r="A923"/>
      <c r="B923"/>
      <c r="C923"/>
      <c r="D923"/>
      <c r="E923"/>
    </row>
    <row r="924" spans="1:5" ht="12.75">
      <c r="A924"/>
      <c r="B924"/>
      <c r="C924"/>
      <c r="D924"/>
      <c r="E924"/>
    </row>
    <row r="925" spans="1:5" ht="12.75">
      <c r="A925"/>
      <c r="B925"/>
      <c r="C925"/>
      <c r="D925"/>
      <c r="E925"/>
    </row>
    <row r="926" spans="1:5" ht="12.75">
      <c r="A926"/>
      <c r="B926"/>
      <c r="C926"/>
      <c r="D926"/>
      <c r="E926"/>
    </row>
    <row r="927" spans="1:5" ht="12.75">
      <c r="A927"/>
      <c r="B927"/>
      <c r="C927"/>
      <c r="D927"/>
      <c r="E927"/>
    </row>
    <row r="928" spans="1:5" ht="12.75">
      <c r="A928"/>
      <c r="B928"/>
      <c r="C928"/>
      <c r="D928"/>
      <c r="E928"/>
    </row>
    <row r="929" spans="1:5" ht="12.75">
      <c r="A929"/>
      <c r="B929"/>
      <c r="C929"/>
      <c r="D929"/>
      <c r="E929"/>
    </row>
    <row r="930" spans="1:5" ht="12.75">
      <c r="A930"/>
      <c r="B930"/>
      <c r="C930"/>
      <c r="D930"/>
      <c r="E930"/>
    </row>
    <row r="931" spans="1:5" ht="12.75">
      <c r="A931"/>
      <c r="B931"/>
      <c r="C931"/>
      <c r="D931"/>
      <c r="E931"/>
    </row>
    <row r="932" spans="1:5" ht="12.75">
      <c r="A932"/>
      <c r="B932"/>
      <c r="C932"/>
      <c r="D932"/>
      <c r="E932"/>
    </row>
    <row r="933" spans="1:5" ht="12.75">
      <c r="A933"/>
      <c r="B933"/>
      <c r="C933"/>
      <c r="D933"/>
      <c r="E933"/>
    </row>
    <row r="934" spans="1:5" ht="12.75">
      <c r="A934"/>
      <c r="B934"/>
      <c r="C934"/>
      <c r="D934"/>
      <c r="E934"/>
    </row>
    <row r="935" spans="1:5" ht="12.75">
      <c r="A935"/>
      <c r="B935"/>
      <c r="C935"/>
      <c r="D935"/>
      <c r="E935"/>
    </row>
    <row r="936" spans="1:5" ht="12.75">
      <c r="A936"/>
      <c r="B936"/>
      <c r="C936"/>
      <c r="D936"/>
      <c r="E936"/>
    </row>
    <row r="937" spans="1:5" ht="12.75">
      <c r="A937"/>
      <c r="B937"/>
      <c r="C937"/>
      <c r="D937"/>
      <c r="E937"/>
    </row>
    <row r="938" spans="1:5" ht="12.75">
      <c r="A938"/>
      <c r="B938"/>
      <c r="C938"/>
      <c r="D938"/>
      <c r="E938"/>
    </row>
    <row r="939" spans="1:5" ht="12.75">
      <c r="A939"/>
      <c r="B939"/>
      <c r="C939"/>
      <c r="D939"/>
      <c r="E939"/>
    </row>
    <row r="940" spans="1:5" ht="12.75">
      <c r="A940"/>
      <c r="B940"/>
      <c r="C940"/>
      <c r="D940"/>
      <c r="E940"/>
    </row>
    <row r="941" spans="1:5" ht="12.75">
      <c r="A941"/>
      <c r="B941"/>
      <c r="C941"/>
      <c r="D941"/>
      <c r="E941"/>
    </row>
    <row r="942" spans="1:5" ht="12.75">
      <c r="A942"/>
      <c r="B942"/>
      <c r="C942"/>
      <c r="D942"/>
      <c r="E942"/>
    </row>
    <row r="943" spans="1:5" ht="12.75">
      <c r="A943"/>
      <c r="B943"/>
      <c r="C943"/>
      <c r="D943"/>
      <c r="E943"/>
    </row>
    <row r="944" spans="1:5" ht="12.75">
      <c r="A944"/>
      <c r="B944"/>
      <c r="C944"/>
      <c r="D944"/>
      <c r="E944"/>
    </row>
    <row r="945" spans="1:5" ht="12.75">
      <c r="A945"/>
      <c r="B945"/>
      <c r="C945"/>
      <c r="D945"/>
      <c r="E945"/>
    </row>
    <row r="946" spans="1:5" ht="12.75">
      <c r="A946"/>
      <c r="B946"/>
      <c r="C946"/>
      <c r="D946"/>
      <c r="E946"/>
    </row>
    <row r="947" spans="1:5" ht="12.75">
      <c r="A947"/>
      <c r="B947"/>
      <c r="C947"/>
      <c r="D947"/>
      <c r="E947"/>
    </row>
    <row r="948" spans="1:5" ht="12.75">
      <c r="A948"/>
      <c r="B948"/>
      <c r="C948"/>
      <c r="D948"/>
      <c r="E948"/>
    </row>
    <row r="949" spans="1:5" ht="12.75">
      <c r="A949"/>
      <c r="B949"/>
      <c r="C949"/>
      <c r="D949"/>
      <c r="E949"/>
    </row>
    <row r="950" spans="1:5" ht="12.75">
      <c r="A950"/>
      <c r="B950"/>
      <c r="C950"/>
      <c r="D950"/>
      <c r="E950"/>
    </row>
    <row r="951" spans="1:5" ht="12.75">
      <c r="A951"/>
      <c r="B951"/>
      <c r="C951"/>
      <c r="D951"/>
      <c r="E951"/>
    </row>
    <row r="952" spans="1:5" ht="12.75">
      <c r="A952"/>
      <c r="B952"/>
      <c r="C952"/>
      <c r="D952"/>
      <c r="E952"/>
    </row>
    <row r="953" spans="1:5" ht="12.75">
      <c r="A953"/>
      <c r="B953"/>
      <c r="C953"/>
      <c r="D953"/>
      <c r="E953"/>
    </row>
    <row r="954" spans="1:5" ht="12.75">
      <c r="A954"/>
      <c r="B954"/>
      <c r="C954"/>
      <c r="D954"/>
      <c r="E954"/>
    </row>
    <row r="955" spans="1:5" ht="12.75">
      <c r="A955"/>
      <c r="B955"/>
      <c r="C955"/>
      <c r="D955"/>
      <c r="E955"/>
    </row>
    <row r="956" spans="1:5" ht="12.75">
      <c r="A956"/>
      <c r="B956"/>
      <c r="C956"/>
      <c r="D956"/>
      <c r="E956"/>
    </row>
    <row r="957" spans="1:5" ht="12.75">
      <c r="A957"/>
      <c r="B957"/>
      <c r="C957"/>
      <c r="D957"/>
      <c r="E957"/>
    </row>
    <row r="958" spans="1:5" ht="12.75">
      <c r="A958"/>
      <c r="B958"/>
      <c r="C958"/>
      <c r="D958"/>
      <c r="E958"/>
    </row>
    <row r="959" spans="1:5" ht="12.75">
      <c r="A959"/>
      <c r="B959"/>
      <c r="C959"/>
      <c r="D959"/>
      <c r="E959"/>
    </row>
    <row r="960" spans="1:5" ht="12.75">
      <c r="A960"/>
      <c r="B960"/>
      <c r="C960"/>
      <c r="D960"/>
      <c r="E960"/>
    </row>
    <row r="961" spans="1:5" ht="12.75">
      <c r="A961"/>
      <c r="B961"/>
      <c r="C961"/>
      <c r="D961"/>
      <c r="E961"/>
    </row>
    <row r="962" spans="1:5" ht="12.75">
      <c r="A962"/>
      <c r="B962"/>
      <c r="C962"/>
      <c r="D962"/>
      <c r="E962"/>
    </row>
    <row r="963" spans="1:5" ht="12.75">
      <c r="A963"/>
      <c r="B963"/>
      <c r="C963"/>
      <c r="D963"/>
      <c r="E963"/>
    </row>
    <row r="964" spans="1:5" ht="12.75">
      <c r="A964"/>
      <c r="B964"/>
      <c r="C964"/>
      <c r="D964"/>
      <c r="E964"/>
    </row>
    <row r="965" spans="1:5" ht="12.75">
      <c r="A965"/>
      <c r="B965"/>
      <c r="C965"/>
      <c r="D965"/>
      <c r="E965"/>
    </row>
    <row r="966" spans="1:5" ht="12.75">
      <c r="A966"/>
      <c r="B966"/>
      <c r="C966"/>
      <c r="D966"/>
      <c r="E966"/>
    </row>
    <row r="967" spans="1:5" ht="12.75">
      <c r="A967"/>
      <c r="B967"/>
      <c r="C967"/>
      <c r="D967"/>
      <c r="E967"/>
    </row>
    <row r="968" spans="1:5" ht="12.75">
      <c r="A968"/>
      <c r="B968"/>
      <c r="C968"/>
      <c r="D968"/>
      <c r="E968"/>
    </row>
    <row r="969" spans="1:5" ht="12.75">
      <c r="A969"/>
      <c r="B969"/>
      <c r="C969"/>
      <c r="D969"/>
      <c r="E969"/>
    </row>
    <row r="970" spans="1:5" ht="12.75">
      <c r="A970"/>
      <c r="B970"/>
      <c r="C970"/>
      <c r="D970"/>
      <c r="E970"/>
    </row>
    <row r="971" spans="1:5" ht="12.75">
      <c r="A971"/>
      <c r="B971"/>
      <c r="C971"/>
      <c r="D971"/>
      <c r="E971"/>
    </row>
    <row r="972" spans="1:5" ht="12.75">
      <c r="A972"/>
      <c r="B972"/>
      <c r="C972"/>
      <c r="D972"/>
      <c r="E972"/>
    </row>
    <row r="973" spans="1:5" ht="12.75">
      <c r="A973"/>
      <c r="B973"/>
      <c r="C973"/>
      <c r="D973"/>
      <c r="E973"/>
    </row>
    <row r="974" spans="1:5" ht="12.75">
      <c r="A974"/>
      <c r="B974"/>
      <c r="C974"/>
      <c r="D974"/>
      <c r="E974"/>
    </row>
    <row r="975" spans="1:5" ht="12.75">
      <c r="A975"/>
      <c r="B975"/>
      <c r="C975"/>
      <c r="D975"/>
      <c r="E975"/>
    </row>
    <row r="976" spans="1:5" ht="12.75">
      <c r="A976"/>
      <c r="B976"/>
      <c r="C976"/>
      <c r="D976"/>
      <c r="E976"/>
    </row>
    <row r="977" spans="1:5" ht="12.75">
      <c r="A977"/>
      <c r="B977"/>
      <c r="C977"/>
      <c r="D977"/>
      <c r="E977"/>
    </row>
    <row r="978" spans="1:5" ht="12.75">
      <c r="A978"/>
      <c r="B978"/>
      <c r="C978"/>
      <c r="D978"/>
      <c r="E978"/>
    </row>
    <row r="979" spans="1:5" ht="12.75">
      <c r="A979"/>
      <c r="B979"/>
      <c r="C979"/>
      <c r="D979"/>
      <c r="E979"/>
    </row>
    <row r="980" spans="1:5" ht="12.75">
      <c r="A980"/>
      <c r="B980"/>
      <c r="C980"/>
      <c r="D980"/>
      <c r="E980"/>
    </row>
    <row r="981" spans="1:5" ht="12.75">
      <c r="A981"/>
      <c r="B981"/>
      <c r="C981"/>
      <c r="D981"/>
      <c r="E981"/>
    </row>
    <row r="982" spans="1:5" ht="12.75">
      <c r="A982"/>
      <c r="B982"/>
      <c r="C982"/>
      <c r="D982"/>
      <c r="E982"/>
    </row>
    <row r="983" spans="1:5" ht="12.75">
      <c r="A983"/>
      <c r="B983"/>
      <c r="C983"/>
      <c r="D983"/>
      <c r="E983"/>
    </row>
    <row r="984" spans="1:5" ht="12.75">
      <c r="A984"/>
      <c r="B984"/>
      <c r="C984"/>
      <c r="D984"/>
      <c r="E984"/>
    </row>
    <row r="985" spans="1:5" ht="12.75">
      <c r="A985"/>
      <c r="B985"/>
      <c r="C985"/>
      <c r="D985"/>
      <c r="E985"/>
    </row>
    <row r="986" spans="1:5" ht="12.75">
      <c r="A986"/>
      <c r="B986"/>
      <c r="C986"/>
      <c r="D986"/>
      <c r="E986"/>
    </row>
    <row r="987" spans="1:5" ht="12.75">
      <c r="A987"/>
      <c r="B987"/>
      <c r="C987"/>
      <c r="D987"/>
      <c r="E987"/>
    </row>
    <row r="988" spans="1:5" ht="12.75">
      <c r="A988"/>
      <c r="B988"/>
      <c r="C988"/>
      <c r="D988"/>
      <c r="E988"/>
    </row>
    <row r="989" spans="1:5" ht="12.75">
      <c r="A989"/>
      <c r="B989"/>
      <c r="C989"/>
      <c r="D989"/>
      <c r="E989"/>
    </row>
    <row r="990" spans="1:5" ht="12.75">
      <c r="A990"/>
      <c r="B990"/>
      <c r="C990"/>
      <c r="D990"/>
      <c r="E990"/>
    </row>
    <row r="991" spans="1:5" ht="12.75">
      <c r="A991"/>
      <c r="B991"/>
      <c r="C991"/>
      <c r="D991"/>
      <c r="E991"/>
    </row>
    <row r="992" spans="1:5" ht="12.75">
      <c r="A992"/>
      <c r="B992"/>
      <c r="C992"/>
      <c r="D992"/>
      <c r="E992"/>
    </row>
    <row r="993" spans="1:5" ht="12.75">
      <c r="A993"/>
      <c r="B993"/>
      <c r="C993"/>
      <c r="D993"/>
      <c r="E993"/>
    </row>
    <row r="994" spans="1:5" ht="12.75">
      <c r="A994"/>
      <c r="B994"/>
      <c r="C994"/>
      <c r="D994"/>
      <c r="E994"/>
    </row>
    <row r="995" spans="1:5" ht="12.75">
      <c r="A995"/>
      <c r="B995"/>
      <c r="C995"/>
      <c r="D995"/>
      <c r="E995"/>
    </row>
    <row r="996" spans="1:5" ht="12.75">
      <c r="A996"/>
      <c r="B996"/>
      <c r="C996"/>
      <c r="D996"/>
      <c r="E996"/>
    </row>
    <row r="997" spans="1:5" ht="12.75">
      <c r="A997"/>
      <c r="B997"/>
      <c r="C997"/>
      <c r="D997"/>
      <c r="E997"/>
    </row>
    <row r="998" spans="1:5" ht="12.75">
      <c r="A998"/>
      <c r="B998"/>
      <c r="C998"/>
      <c r="D998"/>
      <c r="E998"/>
    </row>
    <row r="999" spans="1:5" ht="12.75">
      <c r="A999"/>
      <c r="B999"/>
      <c r="C999"/>
      <c r="D999"/>
      <c r="E999"/>
    </row>
    <row r="1000" spans="1:5" ht="12.75">
      <c r="A1000"/>
      <c r="B1000"/>
      <c r="C1000"/>
      <c r="D1000"/>
      <c r="E1000"/>
    </row>
    <row r="1001" spans="1:5" ht="12.75">
      <c r="A1001"/>
      <c r="B1001"/>
      <c r="C1001"/>
      <c r="D1001"/>
      <c r="E1001"/>
    </row>
    <row r="1002" spans="1:5" ht="12.75">
      <c r="A1002"/>
      <c r="B1002"/>
      <c r="C1002"/>
      <c r="D1002"/>
      <c r="E1002"/>
    </row>
  </sheetData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M601"/>
  <sheetViews>
    <sheetView tabSelected="1" workbookViewId="0" topLeftCell="A1">
      <pane ySplit="1" topLeftCell="A2" activePane="bottomLeft" state="frozen"/>
      <selection pane="bottomLeft" activeCell="A4" sqref="A4"/>
    </sheetView>
  </sheetViews>
  <sheetFormatPr defaultColWidth="9.125" defaultRowHeight="12.75"/>
  <cols>
    <col min="1" max="1" width="9.125" style="189" customWidth="1"/>
    <col min="2" max="2" width="9.125" style="181" customWidth="1"/>
    <col min="3" max="3" width="9.125" style="192" customWidth="1"/>
    <col min="4" max="8" width="9.125" style="189" customWidth="1"/>
    <col min="9" max="10" width="9.125" style="181" customWidth="1"/>
    <col min="11" max="11" width="14.75390625" style="181" bestFit="1" customWidth="1"/>
    <col min="12" max="16384" width="9.125" style="181" customWidth="1"/>
  </cols>
  <sheetData>
    <row r="1" spans="1:8" ht="12">
      <c r="A1" s="187" t="s">
        <v>2</v>
      </c>
      <c r="B1" s="182" t="s">
        <v>176</v>
      </c>
      <c r="C1" s="191" t="s">
        <v>258</v>
      </c>
      <c r="D1" s="187" t="s">
        <v>261</v>
      </c>
      <c r="E1" s="187" t="s">
        <v>268</v>
      </c>
      <c r="F1" s="187" t="s">
        <v>197</v>
      </c>
      <c r="G1" s="187" t="s">
        <v>259</v>
      </c>
      <c r="H1" s="187" t="s">
        <v>262</v>
      </c>
    </row>
    <row r="2" spans="1:13" ht="12.75">
      <c r="A2" s="188" t="str">
        <f>IF(tab2!D2="","",tab2!D2)</f>
        <v>0009125</v>
      </c>
      <c r="B2" s="181">
        <f>IF($A2="","",INDEX('VÝPOČET UHR'!$W:$W,MATCH($A2,'VÝPOČET UHR'!$A:$A,0),))</f>
        <v>196.18</v>
      </c>
      <c r="C2" s="192" t="str">
        <f aca="true" t="shared" si="0" ref="C2">IF($J2="","",CONCATENATE(K2,".",L2,".",M2))</f>
        <v>7.1.2015</v>
      </c>
      <c r="D2" s="190"/>
      <c r="E2" s="189" t="str">
        <f>IF(A2="","",HLAVIČKA!$C$4)</f>
        <v>SUKLS151813/2014</v>
      </c>
      <c r="F2" s="189" t="str">
        <f>IF($A2="","",IF(INDEX('VÝPOČET UHR'!$AA:$AA,MATCH($A2,'VÝPOČET UHR'!$A:$A,0))="","",INDEX('VÝPOČET UHR'!$AA:$AA,MATCH($A2,'VÝPOČET UHR'!$A:$A,0))))</f>
        <v/>
      </c>
      <c r="G2" s="189" t="str">
        <f>IF($A2="","",IF(INDEX('VÝPOČET UHR'!$Z:$Z,MATCH($A2,'VÝPOČET UHR'!$A:$A,0))="","",INDEX('VÝPOČET UHR'!$Z:$Z,MATCH($A2,'VÝPOČET UHR'!$A:$A,0))))</f>
        <v/>
      </c>
      <c r="H2" s="190"/>
      <c r="J2" s="181">
        <f>IF($A2="","",INDEX('VÝPOČET UHR'!$G:$G,MATCH($A2,'VÝPOČET UHR'!$A:$A,0),))</f>
        <v>42011</v>
      </c>
      <c r="K2" s="181">
        <f aca="true" t="shared" si="1" ref="K2:K66">IF(J2="","",DAY(J2))</f>
        <v>7</v>
      </c>
      <c r="L2" s="181">
        <f aca="true" t="shared" si="2" ref="L2">IF(J2="","",MONTH(J2))</f>
        <v>1</v>
      </c>
      <c r="M2" s="181">
        <f aca="true" t="shared" si="3" ref="M2">IF(J2="","",YEAR(J2))</f>
        <v>2015</v>
      </c>
    </row>
    <row r="3" spans="1:13" ht="12.75">
      <c r="A3" s="188" t="str">
        <f>IF(tab2!D3="","",tab2!D3)</f>
        <v/>
      </c>
      <c r="B3" s="181" t="str">
        <f>IF($A3="","",INDEX('VÝPOČET UHR'!$W:$W,MATCH($A3,'VÝPOČET UHR'!$A:$A,0),))</f>
        <v/>
      </c>
      <c r="C3" s="192" t="str">
        <f aca="true" t="shared" si="4" ref="C3:C66">IF($J3="","",CONCATENATE(K3,".",L3,".",M3))</f>
        <v/>
      </c>
      <c r="D3" s="190"/>
      <c r="E3" s="189" t="str">
        <f>IF(A3="","",HLAVIČKA!$C$4)</f>
        <v/>
      </c>
      <c r="F3" s="189" t="str">
        <f>IF($A3="","",IF(INDEX('VÝPOČET UHR'!$AA:$AA,MATCH($A3,'VÝPOČET UHR'!$A:$A,0))="","",INDEX('VÝPOČET UHR'!$AA:$AA,MATCH($A3,'VÝPOČET UHR'!$A:$A,0))))</f>
        <v/>
      </c>
      <c r="G3" s="189" t="str">
        <f>IF($A3="","",IF(INDEX('VÝPOČET UHR'!$Z:$Z,MATCH($A3,'VÝPOČET UHR'!$A:$A,0))="","",INDEX('VÝPOČET UHR'!$Z:$Z,MATCH($A3,'VÝPOČET UHR'!$A:$A,0))))</f>
        <v/>
      </c>
      <c r="H3" s="190"/>
      <c r="J3" s="181" t="str">
        <f>IF($A3="","",INDEX('VÝPOČET UHR'!$G:$G,MATCH($A3,'VÝPOČET UHR'!$A:$A,0),))</f>
        <v/>
      </c>
      <c r="K3" s="181" t="str">
        <f t="shared" si="1"/>
        <v/>
      </c>
      <c r="L3" s="181" t="str">
        <f aca="true" t="shared" si="5" ref="L3:L66">IF(J3="","",MONTH(J3))</f>
        <v/>
      </c>
      <c r="M3" s="181" t="str">
        <f aca="true" t="shared" si="6" ref="M3:M66">IF(J3="","",YEAR(J3))</f>
        <v/>
      </c>
    </row>
    <row r="4" spans="1:13" ht="12.75">
      <c r="A4" s="188" t="str">
        <f>IF(tab2!D4="","",tab2!D4)</f>
        <v/>
      </c>
      <c r="B4" s="181" t="str">
        <f>IF($A4="","",INDEX('VÝPOČET UHR'!$W:$W,MATCH($A4,'VÝPOČET UHR'!$A:$A,0),))</f>
        <v/>
      </c>
      <c r="C4" s="192" t="str">
        <f t="shared" si="4"/>
        <v/>
      </c>
      <c r="D4" s="190"/>
      <c r="E4" s="189" t="str">
        <f>IF(A4="","",HLAVIČKA!$C$4)</f>
        <v/>
      </c>
      <c r="F4" s="189" t="str">
        <f>IF($A4="","",IF(INDEX('VÝPOČET UHR'!$AA:$AA,MATCH($A4,'VÝPOČET UHR'!$A:$A,0))="","",INDEX('VÝPOČET UHR'!$AA:$AA,MATCH($A4,'VÝPOČET UHR'!$A:$A,0))))</f>
        <v/>
      </c>
      <c r="G4" s="189" t="str">
        <f>IF($A4="","",IF(INDEX('VÝPOČET UHR'!$Z:$Z,MATCH($A4,'VÝPOČET UHR'!$A:$A,0))="","",INDEX('VÝPOČET UHR'!$Z:$Z,MATCH($A4,'VÝPOČET UHR'!$A:$A,0))))</f>
        <v/>
      </c>
      <c r="H4" s="190"/>
      <c r="J4" s="181" t="str">
        <f>IF($A4="","",INDEX('VÝPOČET UHR'!$G:$G,MATCH($A4,'VÝPOČET UHR'!$A:$A,0),))</f>
        <v/>
      </c>
      <c r="K4" s="181" t="str">
        <f t="shared" si="1"/>
        <v/>
      </c>
      <c r="L4" s="181" t="str">
        <f t="shared" si="5"/>
        <v/>
      </c>
      <c r="M4" s="181" t="str">
        <f t="shared" si="6"/>
        <v/>
      </c>
    </row>
    <row r="5" spans="1:13" ht="12.75">
      <c r="A5" s="188" t="str">
        <f>IF(tab2!D5="","",tab2!D5)</f>
        <v/>
      </c>
      <c r="B5" s="181" t="str">
        <f>IF($A5="","",INDEX('VÝPOČET UHR'!$W:$W,MATCH($A5,'VÝPOČET UHR'!$A:$A,0),))</f>
        <v/>
      </c>
      <c r="C5" s="192" t="str">
        <f t="shared" si="4"/>
        <v/>
      </c>
      <c r="D5" s="190"/>
      <c r="E5" s="189" t="str">
        <f>IF(A5="","",HLAVIČKA!$C$4)</f>
        <v/>
      </c>
      <c r="F5" s="189" t="str">
        <f>IF($A5="","",IF(INDEX('VÝPOČET UHR'!$AA:$AA,MATCH($A5,'VÝPOČET UHR'!$A:$A,0))="","",INDEX('VÝPOČET UHR'!$AA:$AA,MATCH($A5,'VÝPOČET UHR'!$A:$A,0))))</f>
        <v/>
      </c>
      <c r="G5" s="189" t="str">
        <f>IF($A5="","",IF(INDEX('VÝPOČET UHR'!$Z:$Z,MATCH($A5,'VÝPOČET UHR'!$A:$A,0))="","",INDEX('VÝPOČET UHR'!$Z:$Z,MATCH($A5,'VÝPOČET UHR'!$A:$A,0))))</f>
        <v/>
      </c>
      <c r="H5" s="190"/>
      <c r="J5" s="181" t="str">
        <f>IF($A5="","",INDEX('VÝPOČET UHR'!$G:$G,MATCH($A5,'VÝPOČET UHR'!$A:$A,0),))</f>
        <v/>
      </c>
      <c r="K5" s="181" t="str">
        <f t="shared" si="1"/>
        <v/>
      </c>
      <c r="L5" s="181" t="str">
        <f t="shared" si="5"/>
        <v/>
      </c>
      <c r="M5" s="181" t="str">
        <f t="shared" si="6"/>
        <v/>
      </c>
    </row>
    <row r="6" spans="1:13" ht="12.75">
      <c r="A6" s="188" t="str">
        <f>IF(tab2!D6="","",tab2!D6)</f>
        <v/>
      </c>
      <c r="B6" s="181" t="str">
        <f>IF($A6="","",INDEX('VÝPOČET UHR'!$W:$W,MATCH($A6,'VÝPOČET UHR'!$A:$A,0),))</f>
        <v/>
      </c>
      <c r="C6" s="192" t="str">
        <f t="shared" si="4"/>
        <v/>
      </c>
      <c r="D6" s="190"/>
      <c r="E6" s="189" t="str">
        <f>IF(A6="","",HLAVIČKA!$C$4)</f>
        <v/>
      </c>
      <c r="F6" s="189" t="str">
        <f>IF($A6="","",IF(INDEX('VÝPOČET UHR'!$AA:$AA,MATCH($A6,'VÝPOČET UHR'!$A:$A,0))="","",INDEX('VÝPOČET UHR'!$AA:$AA,MATCH($A6,'VÝPOČET UHR'!$A:$A,0))))</f>
        <v/>
      </c>
      <c r="G6" s="189" t="str">
        <f>IF($A6="","",IF(INDEX('VÝPOČET UHR'!$Z:$Z,MATCH($A6,'VÝPOČET UHR'!$A:$A,0))="","",INDEX('VÝPOČET UHR'!$Z:$Z,MATCH($A6,'VÝPOČET UHR'!$A:$A,0))))</f>
        <v/>
      </c>
      <c r="H6" s="190"/>
      <c r="J6" s="181" t="str">
        <f>IF($A6="","",INDEX('VÝPOČET UHR'!$G:$G,MATCH($A6,'VÝPOČET UHR'!$A:$A,0),))</f>
        <v/>
      </c>
      <c r="K6" s="181" t="str">
        <f t="shared" si="1"/>
        <v/>
      </c>
      <c r="L6" s="181" t="str">
        <f t="shared" si="5"/>
        <v/>
      </c>
      <c r="M6" s="181" t="str">
        <f t="shared" si="6"/>
        <v/>
      </c>
    </row>
    <row r="7" spans="1:13" ht="12.75">
      <c r="A7" s="188" t="str">
        <f>IF(tab2!D7="","",tab2!D7)</f>
        <v/>
      </c>
      <c r="B7" s="181" t="str">
        <f>IF($A7="","",INDEX('VÝPOČET UHR'!$W:$W,MATCH($A7,'VÝPOČET UHR'!$A:$A,0),))</f>
        <v/>
      </c>
      <c r="C7" s="192" t="str">
        <f t="shared" si="4"/>
        <v/>
      </c>
      <c r="D7" s="190"/>
      <c r="E7" s="189" t="str">
        <f>IF(A7="","",HLAVIČKA!$C$4)</f>
        <v/>
      </c>
      <c r="F7" s="189" t="str">
        <f>IF($A7="","",IF(INDEX('VÝPOČET UHR'!$AA:$AA,MATCH($A7,'VÝPOČET UHR'!$A:$A,0))="","",INDEX('VÝPOČET UHR'!$AA:$AA,MATCH($A7,'VÝPOČET UHR'!$A:$A,0))))</f>
        <v/>
      </c>
      <c r="G7" s="189" t="str">
        <f>IF($A7="","",IF(INDEX('VÝPOČET UHR'!$Z:$Z,MATCH($A7,'VÝPOČET UHR'!$A:$A,0))="","",INDEX('VÝPOČET UHR'!$Z:$Z,MATCH($A7,'VÝPOČET UHR'!$A:$A,0))))</f>
        <v/>
      </c>
      <c r="H7" s="190"/>
      <c r="J7" s="181" t="str">
        <f>IF($A7="","",INDEX('VÝPOČET UHR'!$G:$G,MATCH($A7,'VÝPOČET UHR'!$A:$A,0),))</f>
        <v/>
      </c>
      <c r="K7" s="181" t="str">
        <f t="shared" si="1"/>
        <v/>
      </c>
      <c r="L7" s="181" t="str">
        <f t="shared" si="5"/>
        <v/>
      </c>
      <c r="M7" s="181" t="str">
        <f t="shared" si="6"/>
        <v/>
      </c>
    </row>
    <row r="8" spans="1:13" ht="12.75">
      <c r="A8" s="188" t="str">
        <f>IF(tab2!D8="","",tab2!D8)</f>
        <v/>
      </c>
      <c r="B8" s="181" t="str">
        <f>IF($A8="","",INDEX('VÝPOČET UHR'!$W:$W,MATCH($A8,'VÝPOČET UHR'!$A:$A,0),))</f>
        <v/>
      </c>
      <c r="C8" s="192" t="str">
        <f t="shared" si="4"/>
        <v/>
      </c>
      <c r="D8" s="190"/>
      <c r="E8" s="189" t="str">
        <f>IF(A8="","",HLAVIČKA!$C$4)</f>
        <v/>
      </c>
      <c r="F8" s="189" t="str">
        <f>IF($A8="","",IF(INDEX('VÝPOČET UHR'!$AA:$AA,MATCH($A8,'VÝPOČET UHR'!$A:$A,0))="","",INDEX('VÝPOČET UHR'!$AA:$AA,MATCH($A8,'VÝPOČET UHR'!$A:$A,0))))</f>
        <v/>
      </c>
      <c r="G8" s="189" t="str">
        <f>IF($A8="","",IF(INDEX('VÝPOČET UHR'!$Z:$Z,MATCH($A8,'VÝPOČET UHR'!$A:$A,0))="","",INDEX('VÝPOČET UHR'!$Z:$Z,MATCH($A8,'VÝPOČET UHR'!$A:$A,0))))</f>
        <v/>
      </c>
      <c r="H8" s="190"/>
      <c r="J8" s="181" t="str">
        <f>IF($A8="","",INDEX('VÝPOČET UHR'!$G:$G,MATCH($A8,'VÝPOČET UHR'!$A:$A,0),))</f>
        <v/>
      </c>
      <c r="K8" s="181" t="str">
        <f t="shared" si="1"/>
        <v/>
      </c>
      <c r="L8" s="181" t="str">
        <f t="shared" si="5"/>
        <v/>
      </c>
      <c r="M8" s="181" t="str">
        <f t="shared" si="6"/>
        <v/>
      </c>
    </row>
    <row r="9" spans="1:13" ht="12.75">
      <c r="A9" s="188" t="str">
        <f>IF(tab2!D9="","",tab2!D9)</f>
        <v/>
      </c>
      <c r="B9" s="181" t="str">
        <f>IF($A9="","",INDEX('VÝPOČET UHR'!$W:$W,MATCH($A9,'VÝPOČET UHR'!$A:$A,0),))</f>
        <v/>
      </c>
      <c r="C9" s="192" t="str">
        <f t="shared" si="4"/>
        <v/>
      </c>
      <c r="D9" s="190"/>
      <c r="E9" s="189" t="str">
        <f>IF(A9="","",HLAVIČKA!$C$4)</f>
        <v/>
      </c>
      <c r="F9" s="189" t="str">
        <f>IF($A9="","",IF(INDEX('VÝPOČET UHR'!$AA:$AA,MATCH($A9,'VÝPOČET UHR'!$A:$A,0))="","",INDEX('VÝPOČET UHR'!$AA:$AA,MATCH($A9,'VÝPOČET UHR'!$A:$A,0))))</f>
        <v/>
      </c>
      <c r="G9" s="189" t="str">
        <f>IF($A9="","",IF(INDEX('VÝPOČET UHR'!$Z:$Z,MATCH($A9,'VÝPOČET UHR'!$A:$A,0))="","",INDEX('VÝPOČET UHR'!$Z:$Z,MATCH($A9,'VÝPOČET UHR'!$A:$A,0))))</f>
        <v/>
      </c>
      <c r="H9" s="190"/>
      <c r="J9" s="181" t="str">
        <f>IF($A9="","",INDEX('VÝPOČET UHR'!$G:$G,MATCH($A9,'VÝPOČET UHR'!$A:$A,0),))</f>
        <v/>
      </c>
      <c r="K9" s="181" t="str">
        <f t="shared" si="1"/>
        <v/>
      </c>
      <c r="L9" s="181" t="str">
        <f t="shared" si="5"/>
        <v/>
      </c>
      <c r="M9" s="181" t="str">
        <f t="shared" si="6"/>
        <v/>
      </c>
    </row>
    <row r="10" spans="1:13" ht="12.75">
      <c r="A10" s="188" t="str">
        <f>IF(tab2!D10="","",tab2!D10)</f>
        <v/>
      </c>
      <c r="B10" s="181" t="str">
        <f>IF($A10="","",INDEX('VÝPOČET UHR'!$W:$W,MATCH($A10,'VÝPOČET UHR'!$A:$A,0),))</f>
        <v/>
      </c>
      <c r="C10" s="192" t="str">
        <f t="shared" si="4"/>
        <v/>
      </c>
      <c r="D10" s="190"/>
      <c r="E10" s="189" t="str">
        <f>IF(A10="","",HLAVIČKA!$C$4)</f>
        <v/>
      </c>
      <c r="F10" s="189" t="str">
        <f>IF($A10="","",IF(INDEX('VÝPOČET UHR'!$AA:$AA,MATCH($A10,'VÝPOČET UHR'!$A:$A,0))="","",INDEX('VÝPOČET UHR'!$AA:$AA,MATCH($A10,'VÝPOČET UHR'!$A:$A,0))))</f>
        <v/>
      </c>
      <c r="G10" s="189" t="str">
        <f>IF($A10="","",IF(INDEX('VÝPOČET UHR'!$Z:$Z,MATCH($A10,'VÝPOČET UHR'!$A:$A,0))="","",INDEX('VÝPOČET UHR'!$Z:$Z,MATCH($A10,'VÝPOČET UHR'!$A:$A,0))))</f>
        <v/>
      </c>
      <c r="H10" s="190"/>
      <c r="J10" s="181" t="str">
        <f>IF($A10="","",INDEX('VÝPOČET UHR'!$G:$G,MATCH($A10,'VÝPOČET UHR'!$A:$A,0),))</f>
        <v/>
      </c>
      <c r="K10" s="181" t="str">
        <f t="shared" si="1"/>
        <v/>
      </c>
      <c r="L10" s="181" t="str">
        <f t="shared" si="5"/>
        <v/>
      </c>
      <c r="M10" s="181" t="str">
        <f t="shared" si="6"/>
        <v/>
      </c>
    </row>
    <row r="11" spans="1:13" ht="12.75">
      <c r="A11" s="188" t="str">
        <f>IF(tab2!D11="","",tab2!D11)</f>
        <v/>
      </c>
      <c r="B11" s="181" t="str">
        <f>IF($A11="","",INDEX('VÝPOČET UHR'!$W:$W,MATCH($A11,'VÝPOČET UHR'!$A:$A,0),))</f>
        <v/>
      </c>
      <c r="C11" s="192" t="str">
        <f t="shared" si="4"/>
        <v/>
      </c>
      <c r="D11" s="190"/>
      <c r="E11" s="189" t="str">
        <f>IF(A11="","",HLAVIČKA!$C$4)</f>
        <v/>
      </c>
      <c r="F11" s="189" t="str">
        <f>IF($A11="","",IF(INDEX('VÝPOČET UHR'!$AA:$AA,MATCH($A11,'VÝPOČET UHR'!$A:$A,0))="","",INDEX('VÝPOČET UHR'!$AA:$AA,MATCH($A11,'VÝPOČET UHR'!$A:$A,0))))</f>
        <v/>
      </c>
      <c r="G11" s="189" t="str">
        <f>IF($A11="","",IF(INDEX('VÝPOČET UHR'!$Z:$Z,MATCH($A11,'VÝPOČET UHR'!$A:$A,0))="","",INDEX('VÝPOČET UHR'!$Z:$Z,MATCH($A11,'VÝPOČET UHR'!$A:$A,0))))</f>
        <v/>
      </c>
      <c r="H11" s="190"/>
      <c r="J11" s="181" t="str">
        <f>IF($A11="","",INDEX('VÝPOČET UHR'!$G:$G,MATCH($A11,'VÝPOČET UHR'!$A:$A,0),))</f>
        <v/>
      </c>
      <c r="K11" s="181" t="str">
        <f t="shared" si="1"/>
        <v/>
      </c>
      <c r="L11" s="181" t="str">
        <f t="shared" si="5"/>
        <v/>
      </c>
      <c r="M11" s="181" t="str">
        <f t="shared" si="6"/>
        <v/>
      </c>
    </row>
    <row r="12" spans="1:13" ht="12.75">
      <c r="A12" s="188" t="str">
        <f>IF(tab2!D12="","",tab2!D12)</f>
        <v/>
      </c>
      <c r="B12" s="181" t="str">
        <f>IF($A12="","",INDEX('VÝPOČET UHR'!$W:$W,MATCH($A12,'VÝPOČET UHR'!$A:$A,0),))</f>
        <v/>
      </c>
      <c r="C12" s="192" t="str">
        <f t="shared" si="4"/>
        <v/>
      </c>
      <c r="D12" s="190"/>
      <c r="E12" s="189" t="str">
        <f>IF(A12="","",HLAVIČKA!$C$4)</f>
        <v/>
      </c>
      <c r="F12" s="189" t="str">
        <f>IF($A12="","",IF(INDEX('VÝPOČET UHR'!$AA:$AA,MATCH($A12,'VÝPOČET UHR'!$A:$A,0))="","",INDEX('VÝPOČET UHR'!$AA:$AA,MATCH($A12,'VÝPOČET UHR'!$A:$A,0))))</f>
        <v/>
      </c>
      <c r="G12" s="189" t="str">
        <f>IF($A12="","",IF(INDEX('VÝPOČET UHR'!$Z:$Z,MATCH($A12,'VÝPOČET UHR'!$A:$A,0))="","",INDEX('VÝPOČET UHR'!$Z:$Z,MATCH($A12,'VÝPOČET UHR'!$A:$A,0))))</f>
        <v/>
      </c>
      <c r="H12" s="190"/>
      <c r="J12" s="181" t="str">
        <f>IF($A12="","",INDEX('VÝPOČET UHR'!$G:$G,MATCH($A12,'VÝPOČET UHR'!$A:$A,0),))</f>
        <v/>
      </c>
      <c r="K12" s="181" t="str">
        <f t="shared" si="1"/>
        <v/>
      </c>
      <c r="L12" s="181" t="str">
        <f t="shared" si="5"/>
        <v/>
      </c>
      <c r="M12" s="181" t="str">
        <f t="shared" si="6"/>
        <v/>
      </c>
    </row>
    <row r="13" spans="1:13" ht="12.75">
      <c r="A13" s="188" t="str">
        <f>IF(tab2!D13="","",tab2!D13)</f>
        <v/>
      </c>
      <c r="B13" s="181" t="str">
        <f>IF($A13="","",INDEX('VÝPOČET UHR'!$W:$W,MATCH($A13,'VÝPOČET UHR'!$A:$A,0),))</f>
        <v/>
      </c>
      <c r="C13" s="192" t="str">
        <f t="shared" si="4"/>
        <v/>
      </c>
      <c r="D13" s="190"/>
      <c r="E13" s="189" t="str">
        <f>IF(A13="","",HLAVIČKA!$C$4)</f>
        <v/>
      </c>
      <c r="F13" s="189" t="str">
        <f>IF($A13="","",IF(INDEX('VÝPOČET UHR'!$AA:$AA,MATCH($A13,'VÝPOČET UHR'!$A:$A,0))="","",INDEX('VÝPOČET UHR'!$AA:$AA,MATCH($A13,'VÝPOČET UHR'!$A:$A,0))))</f>
        <v/>
      </c>
      <c r="G13" s="189" t="str">
        <f>IF($A13="","",IF(INDEX('VÝPOČET UHR'!$Z:$Z,MATCH($A13,'VÝPOČET UHR'!$A:$A,0))="","",INDEX('VÝPOČET UHR'!$Z:$Z,MATCH($A13,'VÝPOČET UHR'!$A:$A,0))))</f>
        <v/>
      </c>
      <c r="H13" s="190"/>
      <c r="J13" s="181" t="str">
        <f>IF($A13="","",INDEX('VÝPOČET UHR'!$G:$G,MATCH($A13,'VÝPOČET UHR'!$A:$A,0),))</f>
        <v/>
      </c>
      <c r="K13" s="181" t="str">
        <f t="shared" si="1"/>
        <v/>
      </c>
      <c r="L13" s="181" t="str">
        <f t="shared" si="5"/>
        <v/>
      </c>
      <c r="M13" s="181" t="str">
        <f t="shared" si="6"/>
        <v/>
      </c>
    </row>
    <row r="14" spans="1:13" ht="12.75">
      <c r="A14" s="188" t="str">
        <f>IF(tab2!D14="","",tab2!D14)</f>
        <v/>
      </c>
      <c r="B14" s="181" t="str">
        <f>IF($A14="","",INDEX('VÝPOČET UHR'!$W:$W,MATCH($A14,'VÝPOČET UHR'!$A:$A,0),))</f>
        <v/>
      </c>
      <c r="C14" s="192" t="str">
        <f t="shared" si="4"/>
        <v/>
      </c>
      <c r="D14" s="190"/>
      <c r="E14" s="189" t="str">
        <f>IF(A14="","",HLAVIČKA!$C$4)</f>
        <v/>
      </c>
      <c r="F14" s="189" t="str">
        <f>IF($A14="","",IF(INDEX('VÝPOČET UHR'!$AA:$AA,MATCH($A14,'VÝPOČET UHR'!$A:$A,0))="","",INDEX('VÝPOČET UHR'!$AA:$AA,MATCH($A14,'VÝPOČET UHR'!$A:$A,0))))</f>
        <v/>
      </c>
      <c r="G14" s="189" t="str">
        <f>IF($A14="","",IF(INDEX('VÝPOČET UHR'!$Z:$Z,MATCH($A14,'VÝPOČET UHR'!$A:$A,0))="","",INDEX('VÝPOČET UHR'!$Z:$Z,MATCH($A14,'VÝPOČET UHR'!$A:$A,0))))</f>
        <v/>
      </c>
      <c r="H14" s="190"/>
      <c r="J14" s="181" t="str">
        <f>IF($A14="","",INDEX('VÝPOČET UHR'!$G:$G,MATCH($A14,'VÝPOČET UHR'!$A:$A,0),))</f>
        <v/>
      </c>
      <c r="K14" s="181" t="str">
        <f t="shared" si="1"/>
        <v/>
      </c>
      <c r="L14" s="181" t="str">
        <f t="shared" si="5"/>
        <v/>
      </c>
      <c r="M14" s="181" t="str">
        <f t="shared" si="6"/>
        <v/>
      </c>
    </row>
    <row r="15" spans="1:13" ht="12.75">
      <c r="A15" s="188" t="str">
        <f>IF(tab2!D15="","",tab2!D15)</f>
        <v/>
      </c>
      <c r="B15" s="181" t="str">
        <f>IF($A15="","",INDEX('VÝPOČET UHR'!$W:$W,MATCH($A15,'VÝPOČET UHR'!$A:$A,0),))</f>
        <v/>
      </c>
      <c r="C15" s="192" t="str">
        <f t="shared" si="4"/>
        <v/>
      </c>
      <c r="D15" s="190"/>
      <c r="E15" s="189" t="str">
        <f>IF(A15="","",HLAVIČKA!$C$4)</f>
        <v/>
      </c>
      <c r="F15" s="189" t="str">
        <f>IF($A15="","",IF(INDEX('VÝPOČET UHR'!$AA:$AA,MATCH($A15,'VÝPOČET UHR'!$A:$A,0))="","",INDEX('VÝPOČET UHR'!$AA:$AA,MATCH($A15,'VÝPOČET UHR'!$A:$A,0))))</f>
        <v/>
      </c>
      <c r="G15" s="189" t="str">
        <f>IF($A15="","",IF(INDEX('VÝPOČET UHR'!$Z:$Z,MATCH($A15,'VÝPOČET UHR'!$A:$A,0))="","",INDEX('VÝPOČET UHR'!$Z:$Z,MATCH($A15,'VÝPOČET UHR'!$A:$A,0))))</f>
        <v/>
      </c>
      <c r="H15" s="190"/>
      <c r="J15" s="181" t="str">
        <f>IF($A15="","",INDEX('VÝPOČET UHR'!$G:$G,MATCH($A15,'VÝPOČET UHR'!$A:$A,0),))</f>
        <v/>
      </c>
      <c r="K15" s="181" t="str">
        <f t="shared" si="1"/>
        <v/>
      </c>
      <c r="L15" s="181" t="str">
        <f t="shared" si="5"/>
        <v/>
      </c>
      <c r="M15" s="181" t="str">
        <f t="shared" si="6"/>
        <v/>
      </c>
    </row>
    <row r="16" spans="1:13" ht="12.75">
      <c r="A16" s="188" t="str">
        <f>IF(tab2!D16="","",tab2!D16)</f>
        <v/>
      </c>
      <c r="B16" s="181" t="str">
        <f>IF($A16="","",INDEX('VÝPOČET UHR'!$W:$W,MATCH($A16,'VÝPOČET UHR'!$A:$A,0),))</f>
        <v/>
      </c>
      <c r="C16" s="192" t="str">
        <f t="shared" si="4"/>
        <v/>
      </c>
      <c r="D16" s="190"/>
      <c r="E16" s="189" t="str">
        <f>IF(A16="","",HLAVIČKA!$C$4)</f>
        <v/>
      </c>
      <c r="F16" s="189" t="str">
        <f>IF($A16="","",IF(INDEX('VÝPOČET UHR'!$AA:$AA,MATCH($A16,'VÝPOČET UHR'!$A:$A,0))="","",INDEX('VÝPOČET UHR'!$AA:$AA,MATCH($A16,'VÝPOČET UHR'!$A:$A,0))))</f>
        <v/>
      </c>
      <c r="G16" s="189" t="str">
        <f>IF($A16="","",IF(INDEX('VÝPOČET UHR'!$Z:$Z,MATCH($A16,'VÝPOČET UHR'!$A:$A,0))="","",INDEX('VÝPOČET UHR'!$Z:$Z,MATCH($A16,'VÝPOČET UHR'!$A:$A,0))))</f>
        <v/>
      </c>
      <c r="H16" s="190"/>
      <c r="J16" s="181" t="str">
        <f>IF($A16="","",INDEX('VÝPOČET UHR'!$G:$G,MATCH($A16,'VÝPOČET UHR'!$A:$A,0),))</f>
        <v/>
      </c>
      <c r="K16" s="181" t="str">
        <f t="shared" si="1"/>
        <v/>
      </c>
      <c r="L16" s="181" t="str">
        <f t="shared" si="5"/>
        <v/>
      </c>
      <c r="M16" s="181" t="str">
        <f t="shared" si="6"/>
        <v/>
      </c>
    </row>
    <row r="17" spans="1:13" ht="12.75">
      <c r="A17" s="188" t="str">
        <f>IF(tab2!D17="","",tab2!D17)</f>
        <v/>
      </c>
      <c r="B17" s="181" t="str">
        <f>IF($A17="","",INDEX('VÝPOČET UHR'!$W:$W,MATCH($A17,'VÝPOČET UHR'!$A:$A,0),))</f>
        <v/>
      </c>
      <c r="C17" s="192" t="str">
        <f t="shared" si="4"/>
        <v/>
      </c>
      <c r="D17" s="190"/>
      <c r="E17" s="189" t="str">
        <f>IF(A17="","",HLAVIČKA!$C$4)</f>
        <v/>
      </c>
      <c r="F17" s="189" t="str">
        <f>IF($A17="","",IF(INDEX('VÝPOČET UHR'!$AA:$AA,MATCH($A17,'VÝPOČET UHR'!$A:$A,0))="","",INDEX('VÝPOČET UHR'!$AA:$AA,MATCH($A17,'VÝPOČET UHR'!$A:$A,0))))</f>
        <v/>
      </c>
      <c r="G17" s="189" t="str">
        <f>IF($A17="","",IF(INDEX('VÝPOČET UHR'!$Z:$Z,MATCH($A17,'VÝPOČET UHR'!$A:$A,0))="","",INDEX('VÝPOČET UHR'!$Z:$Z,MATCH($A17,'VÝPOČET UHR'!$A:$A,0))))</f>
        <v/>
      </c>
      <c r="H17" s="190"/>
      <c r="J17" s="181" t="str">
        <f>IF($A17="","",INDEX('VÝPOČET UHR'!$G:$G,MATCH($A17,'VÝPOČET UHR'!$A:$A,0),))</f>
        <v/>
      </c>
      <c r="K17" s="181" t="str">
        <f t="shared" si="1"/>
        <v/>
      </c>
      <c r="L17" s="181" t="str">
        <f t="shared" si="5"/>
        <v/>
      </c>
      <c r="M17" s="181" t="str">
        <f t="shared" si="6"/>
        <v/>
      </c>
    </row>
    <row r="18" spans="1:13" ht="12.75">
      <c r="A18" s="188" t="str">
        <f>IF(tab2!D18="","",tab2!D18)</f>
        <v/>
      </c>
      <c r="B18" s="181" t="str">
        <f>IF($A18="","",INDEX('VÝPOČET UHR'!$W:$W,MATCH($A18,'VÝPOČET UHR'!$A:$A,0),))</f>
        <v/>
      </c>
      <c r="C18" s="192" t="str">
        <f t="shared" si="4"/>
        <v/>
      </c>
      <c r="D18" s="190"/>
      <c r="E18" s="189" t="str">
        <f>IF(A18="","",HLAVIČKA!$C$4)</f>
        <v/>
      </c>
      <c r="F18" s="189" t="str">
        <f>IF($A18="","",IF(INDEX('VÝPOČET UHR'!$AA:$AA,MATCH($A18,'VÝPOČET UHR'!$A:$A,0))="","",INDEX('VÝPOČET UHR'!$AA:$AA,MATCH($A18,'VÝPOČET UHR'!$A:$A,0))))</f>
        <v/>
      </c>
      <c r="G18" s="189" t="str">
        <f>IF($A18="","",IF(INDEX('VÝPOČET UHR'!$Z:$Z,MATCH($A18,'VÝPOČET UHR'!$A:$A,0))="","",INDEX('VÝPOČET UHR'!$Z:$Z,MATCH($A18,'VÝPOČET UHR'!$A:$A,0))))</f>
        <v/>
      </c>
      <c r="H18" s="190"/>
      <c r="J18" s="181" t="str">
        <f>IF($A18="","",INDEX('VÝPOČET UHR'!$G:$G,MATCH($A18,'VÝPOČET UHR'!$A:$A,0),))</f>
        <v/>
      </c>
      <c r="K18" s="181" t="str">
        <f t="shared" si="1"/>
        <v/>
      </c>
      <c r="L18" s="181" t="str">
        <f t="shared" si="5"/>
        <v/>
      </c>
      <c r="M18" s="181" t="str">
        <f t="shared" si="6"/>
        <v/>
      </c>
    </row>
    <row r="19" spans="1:13" ht="12.75">
      <c r="A19" s="188" t="str">
        <f>IF(tab2!D19="","",tab2!D19)</f>
        <v/>
      </c>
      <c r="B19" s="181" t="str">
        <f>IF($A19="","",INDEX('VÝPOČET UHR'!$W:$W,MATCH($A19,'VÝPOČET UHR'!$A:$A,0),))</f>
        <v/>
      </c>
      <c r="C19" s="192" t="str">
        <f t="shared" si="4"/>
        <v/>
      </c>
      <c r="D19" s="190"/>
      <c r="E19" s="189" t="str">
        <f>IF(A19="","",HLAVIČKA!$C$4)</f>
        <v/>
      </c>
      <c r="F19" s="189" t="str">
        <f>IF($A19="","",IF(INDEX('VÝPOČET UHR'!$AA:$AA,MATCH($A19,'VÝPOČET UHR'!$A:$A,0))="","",INDEX('VÝPOČET UHR'!$AA:$AA,MATCH($A19,'VÝPOČET UHR'!$A:$A,0))))</f>
        <v/>
      </c>
      <c r="G19" s="189" t="str">
        <f>IF($A19="","",IF(INDEX('VÝPOČET UHR'!$Z:$Z,MATCH($A19,'VÝPOČET UHR'!$A:$A,0))="","",INDEX('VÝPOČET UHR'!$Z:$Z,MATCH($A19,'VÝPOČET UHR'!$A:$A,0))))</f>
        <v/>
      </c>
      <c r="H19" s="190"/>
      <c r="J19" s="181" t="str">
        <f>IF($A19="","",INDEX('VÝPOČET UHR'!$G:$G,MATCH($A19,'VÝPOČET UHR'!$A:$A,0),))</f>
        <v/>
      </c>
      <c r="K19" s="181" t="str">
        <f t="shared" si="1"/>
        <v/>
      </c>
      <c r="L19" s="181" t="str">
        <f t="shared" si="5"/>
        <v/>
      </c>
      <c r="M19" s="181" t="str">
        <f t="shared" si="6"/>
        <v/>
      </c>
    </row>
    <row r="20" spans="1:13" ht="12.75">
      <c r="A20" s="188" t="str">
        <f>IF(tab2!D20="","",tab2!D20)</f>
        <v/>
      </c>
      <c r="B20" s="181" t="str">
        <f>IF($A20="","",INDEX('VÝPOČET UHR'!$W:$W,MATCH($A20,'VÝPOČET UHR'!$A:$A,0),))</f>
        <v/>
      </c>
      <c r="C20" s="192" t="str">
        <f t="shared" si="4"/>
        <v/>
      </c>
      <c r="D20" s="190"/>
      <c r="E20" s="189" t="str">
        <f>IF(A20="","",HLAVIČKA!$C$4)</f>
        <v/>
      </c>
      <c r="F20" s="189" t="str">
        <f>IF($A20="","",IF(INDEX('VÝPOČET UHR'!$AA:$AA,MATCH($A20,'VÝPOČET UHR'!$A:$A,0))="","",INDEX('VÝPOČET UHR'!$AA:$AA,MATCH($A20,'VÝPOČET UHR'!$A:$A,0))))</f>
        <v/>
      </c>
      <c r="G20" s="189" t="str">
        <f>IF($A20="","",IF(INDEX('VÝPOČET UHR'!$Z:$Z,MATCH($A20,'VÝPOČET UHR'!$A:$A,0))="","",INDEX('VÝPOČET UHR'!$Z:$Z,MATCH($A20,'VÝPOČET UHR'!$A:$A,0))))</f>
        <v/>
      </c>
      <c r="H20" s="190"/>
      <c r="J20" s="181" t="str">
        <f>IF($A20="","",INDEX('VÝPOČET UHR'!$G:$G,MATCH($A20,'VÝPOČET UHR'!$A:$A,0),))</f>
        <v/>
      </c>
      <c r="K20" s="181" t="str">
        <f t="shared" si="1"/>
        <v/>
      </c>
      <c r="L20" s="181" t="str">
        <f t="shared" si="5"/>
        <v/>
      </c>
      <c r="M20" s="181" t="str">
        <f t="shared" si="6"/>
        <v/>
      </c>
    </row>
    <row r="21" spans="1:13" ht="12.75">
      <c r="A21" s="188" t="str">
        <f>IF(tab2!D21="","",tab2!D21)</f>
        <v/>
      </c>
      <c r="B21" s="181" t="str">
        <f>IF($A21="","",INDEX('VÝPOČET UHR'!$W:$W,MATCH($A21,'VÝPOČET UHR'!$A:$A,0),))</f>
        <v/>
      </c>
      <c r="C21" s="192" t="str">
        <f t="shared" si="4"/>
        <v/>
      </c>
      <c r="D21" s="190"/>
      <c r="E21" s="189" t="str">
        <f>IF(A21="","",HLAVIČKA!$C$4)</f>
        <v/>
      </c>
      <c r="F21" s="189" t="str">
        <f>IF($A21="","",IF(INDEX('VÝPOČET UHR'!$AA:$AA,MATCH($A21,'VÝPOČET UHR'!$A:$A,0))="","",INDEX('VÝPOČET UHR'!$AA:$AA,MATCH($A21,'VÝPOČET UHR'!$A:$A,0))))</f>
        <v/>
      </c>
      <c r="G21" s="189" t="str">
        <f>IF($A21="","",IF(INDEX('VÝPOČET UHR'!$Z:$Z,MATCH($A21,'VÝPOČET UHR'!$A:$A,0))="","",INDEX('VÝPOČET UHR'!$Z:$Z,MATCH($A21,'VÝPOČET UHR'!$A:$A,0))))</f>
        <v/>
      </c>
      <c r="H21" s="190"/>
      <c r="J21" s="181" t="str">
        <f>IF($A21="","",INDEX('VÝPOČET UHR'!$G:$G,MATCH($A21,'VÝPOČET UHR'!$A:$A,0),))</f>
        <v/>
      </c>
      <c r="K21" s="181" t="str">
        <f t="shared" si="1"/>
        <v/>
      </c>
      <c r="L21" s="181" t="str">
        <f t="shared" si="5"/>
        <v/>
      </c>
      <c r="M21" s="181" t="str">
        <f t="shared" si="6"/>
        <v/>
      </c>
    </row>
    <row r="22" spans="1:13" ht="12.75">
      <c r="A22" s="188" t="str">
        <f>IF(tab2!D22="","",tab2!D22)</f>
        <v/>
      </c>
      <c r="B22" s="181" t="str">
        <f>IF($A22="","",INDEX('VÝPOČET UHR'!$W:$W,MATCH($A22,'VÝPOČET UHR'!$A:$A,0),))</f>
        <v/>
      </c>
      <c r="C22" s="192" t="str">
        <f t="shared" si="4"/>
        <v/>
      </c>
      <c r="D22" s="190"/>
      <c r="E22" s="189" t="str">
        <f>IF(A22="","",HLAVIČKA!$C$4)</f>
        <v/>
      </c>
      <c r="F22" s="189" t="str">
        <f>IF($A22="","",IF(INDEX('VÝPOČET UHR'!$AA:$AA,MATCH($A22,'VÝPOČET UHR'!$A:$A,0))="","",INDEX('VÝPOČET UHR'!$AA:$AA,MATCH($A22,'VÝPOČET UHR'!$A:$A,0))))</f>
        <v/>
      </c>
      <c r="G22" s="189" t="str">
        <f>IF($A22="","",IF(INDEX('VÝPOČET UHR'!$Z:$Z,MATCH($A22,'VÝPOČET UHR'!$A:$A,0))="","",INDEX('VÝPOČET UHR'!$Z:$Z,MATCH($A22,'VÝPOČET UHR'!$A:$A,0))))</f>
        <v/>
      </c>
      <c r="H22" s="190"/>
      <c r="J22" s="181" t="str">
        <f>IF($A22="","",INDEX('VÝPOČET UHR'!$G:$G,MATCH($A22,'VÝPOČET UHR'!$A:$A,0),))</f>
        <v/>
      </c>
      <c r="K22" s="181" t="str">
        <f t="shared" si="1"/>
        <v/>
      </c>
      <c r="L22" s="181" t="str">
        <f t="shared" si="5"/>
        <v/>
      </c>
      <c r="M22" s="181" t="str">
        <f t="shared" si="6"/>
        <v/>
      </c>
    </row>
    <row r="23" spans="1:13" ht="12.75">
      <c r="A23" s="188" t="str">
        <f>IF(tab2!D23="","",tab2!D23)</f>
        <v/>
      </c>
      <c r="B23" s="181" t="str">
        <f>IF($A23="","",INDEX('VÝPOČET UHR'!$W:$W,MATCH($A23,'VÝPOČET UHR'!$A:$A,0),))</f>
        <v/>
      </c>
      <c r="C23" s="192" t="str">
        <f t="shared" si="4"/>
        <v/>
      </c>
      <c r="D23" s="190"/>
      <c r="E23" s="189" t="str">
        <f>IF(A23="","",HLAVIČKA!$C$4)</f>
        <v/>
      </c>
      <c r="F23" s="189" t="str">
        <f>IF($A23="","",IF(INDEX('VÝPOČET UHR'!$AA:$AA,MATCH($A23,'VÝPOČET UHR'!$A:$A,0))="","",INDEX('VÝPOČET UHR'!$AA:$AA,MATCH($A23,'VÝPOČET UHR'!$A:$A,0))))</f>
        <v/>
      </c>
      <c r="G23" s="189" t="str">
        <f>IF($A23="","",IF(INDEX('VÝPOČET UHR'!$Z:$Z,MATCH($A23,'VÝPOČET UHR'!$A:$A,0))="","",INDEX('VÝPOČET UHR'!$Z:$Z,MATCH($A23,'VÝPOČET UHR'!$A:$A,0))))</f>
        <v/>
      </c>
      <c r="H23" s="190"/>
      <c r="J23" s="181" t="str">
        <f>IF($A23="","",INDEX('VÝPOČET UHR'!$G:$G,MATCH($A23,'VÝPOČET UHR'!$A:$A,0),))</f>
        <v/>
      </c>
      <c r="K23" s="181" t="str">
        <f t="shared" si="1"/>
        <v/>
      </c>
      <c r="L23" s="181" t="str">
        <f t="shared" si="5"/>
        <v/>
      </c>
      <c r="M23" s="181" t="str">
        <f t="shared" si="6"/>
        <v/>
      </c>
    </row>
    <row r="24" spans="1:13" ht="12.75">
      <c r="A24" s="188" t="str">
        <f>IF(tab2!D24="","",tab2!D24)</f>
        <v/>
      </c>
      <c r="B24" s="181" t="str">
        <f>IF($A24="","",INDEX('VÝPOČET UHR'!$W:$W,MATCH($A24,'VÝPOČET UHR'!$A:$A,0),))</f>
        <v/>
      </c>
      <c r="C24" s="192" t="str">
        <f t="shared" si="4"/>
        <v/>
      </c>
      <c r="D24" s="190"/>
      <c r="E24" s="189" t="str">
        <f>IF(A24="","",HLAVIČKA!$C$4)</f>
        <v/>
      </c>
      <c r="F24" s="189" t="str">
        <f>IF($A24="","",IF(INDEX('VÝPOČET UHR'!$AA:$AA,MATCH($A24,'VÝPOČET UHR'!$A:$A,0))="","",INDEX('VÝPOČET UHR'!$AA:$AA,MATCH($A24,'VÝPOČET UHR'!$A:$A,0))))</f>
        <v/>
      </c>
      <c r="G24" s="189" t="str">
        <f>IF($A24="","",IF(INDEX('VÝPOČET UHR'!$Z:$Z,MATCH($A24,'VÝPOČET UHR'!$A:$A,0))="","",INDEX('VÝPOČET UHR'!$Z:$Z,MATCH($A24,'VÝPOČET UHR'!$A:$A,0))))</f>
        <v/>
      </c>
      <c r="H24" s="190"/>
      <c r="J24" s="181" t="str">
        <f>IF($A24="","",INDEX('VÝPOČET UHR'!$G:$G,MATCH($A24,'VÝPOČET UHR'!$A:$A,0),))</f>
        <v/>
      </c>
      <c r="K24" s="181" t="str">
        <f t="shared" si="1"/>
        <v/>
      </c>
      <c r="L24" s="181" t="str">
        <f t="shared" si="5"/>
        <v/>
      </c>
      <c r="M24" s="181" t="str">
        <f t="shared" si="6"/>
        <v/>
      </c>
    </row>
    <row r="25" spans="1:13" ht="12.75">
      <c r="A25" s="188" t="str">
        <f>IF(tab2!D25="","",tab2!D25)</f>
        <v/>
      </c>
      <c r="B25" s="181" t="str">
        <f>IF($A25="","",INDEX('VÝPOČET UHR'!$W:$W,MATCH($A25,'VÝPOČET UHR'!$A:$A,0),))</f>
        <v/>
      </c>
      <c r="C25" s="192" t="str">
        <f t="shared" si="4"/>
        <v/>
      </c>
      <c r="D25" s="190"/>
      <c r="E25" s="189" t="str">
        <f>IF(A25="","",HLAVIČKA!$C$4)</f>
        <v/>
      </c>
      <c r="F25" s="189" t="str">
        <f>IF($A25="","",IF(INDEX('VÝPOČET UHR'!$AA:$AA,MATCH($A25,'VÝPOČET UHR'!$A:$A,0))="","",INDEX('VÝPOČET UHR'!$AA:$AA,MATCH($A25,'VÝPOČET UHR'!$A:$A,0))))</f>
        <v/>
      </c>
      <c r="G25" s="189" t="str">
        <f>IF($A25="","",IF(INDEX('VÝPOČET UHR'!$Z:$Z,MATCH($A25,'VÝPOČET UHR'!$A:$A,0))="","",INDEX('VÝPOČET UHR'!$Z:$Z,MATCH($A25,'VÝPOČET UHR'!$A:$A,0))))</f>
        <v/>
      </c>
      <c r="H25" s="190"/>
      <c r="J25" s="181" t="str">
        <f>IF($A25="","",INDEX('VÝPOČET UHR'!$G:$G,MATCH($A25,'VÝPOČET UHR'!$A:$A,0),))</f>
        <v/>
      </c>
      <c r="K25" s="181" t="str">
        <f t="shared" si="1"/>
        <v/>
      </c>
      <c r="L25" s="181" t="str">
        <f t="shared" si="5"/>
        <v/>
      </c>
      <c r="M25" s="181" t="str">
        <f t="shared" si="6"/>
        <v/>
      </c>
    </row>
    <row r="26" spans="1:13" ht="12.75">
      <c r="A26" s="188" t="str">
        <f>IF(tab2!D26="","",tab2!D26)</f>
        <v/>
      </c>
      <c r="B26" s="181" t="str">
        <f>IF($A26="","",INDEX('VÝPOČET UHR'!$W:$W,MATCH($A26,'VÝPOČET UHR'!$A:$A,0),))</f>
        <v/>
      </c>
      <c r="C26" s="192" t="str">
        <f t="shared" si="4"/>
        <v/>
      </c>
      <c r="D26" s="190"/>
      <c r="E26" s="189" t="str">
        <f>IF(A26="","",HLAVIČKA!$C$4)</f>
        <v/>
      </c>
      <c r="F26" s="189" t="str">
        <f>IF($A26="","",IF(INDEX('VÝPOČET UHR'!$AA:$AA,MATCH($A26,'VÝPOČET UHR'!$A:$A,0))="","",INDEX('VÝPOČET UHR'!$AA:$AA,MATCH($A26,'VÝPOČET UHR'!$A:$A,0))))</f>
        <v/>
      </c>
      <c r="G26" s="189" t="str">
        <f>IF($A26="","",IF(INDEX('VÝPOČET UHR'!$Z:$Z,MATCH($A26,'VÝPOČET UHR'!$A:$A,0))="","",INDEX('VÝPOČET UHR'!$Z:$Z,MATCH($A26,'VÝPOČET UHR'!$A:$A,0))))</f>
        <v/>
      </c>
      <c r="H26" s="190"/>
      <c r="J26" s="181" t="str">
        <f>IF($A26="","",INDEX('VÝPOČET UHR'!$G:$G,MATCH($A26,'VÝPOČET UHR'!$A:$A,0),))</f>
        <v/>
      </c>
      <c r="K26" s="181" t="str">
        <f t="shared" si="1"/>
        <v/>
      </c>
      <c r="L26" s="181" t="str">
        <f t="shared" si="5"/>
        <v/>
      </c>
      <c r="M26" s="181" t="str">
        <f t="shared" si="6"/>
        <v/>
      </c>
    </row>
    <row r="27" spans="1:13" ht="12.75">
      <c r="A27" s="188" t="str">
        <f>IF(tab2!D27="","",tab2!D27)</f>
        <v/>
      </c>
      <c r="B27" s="181" t="str">
        <f>IF($A27="","",INDEX('VÝPOČET UHR'!$W:$W,MATCH($A27,'VÝPOČET UHR'!$A:$A,0),))</f>
        <v/>
      </c>
      <c r="C27" s="192" t="str">
        <f t="shared" si="4"/>
        <v/>
      </c>
      <c r="D27" s="190"/>
      <c r="E27" s="189" t="str">
        <f>IF(A27="","",HLAVIČKA!$C$4)</f>
        <v/>
      </c>
      <c r="F27" s="189" t="str">
        <f>IF($A27="","",IF(INDEX('VÝPOČET UHR'!$AA:$AA,MATCH($A27,'VÝPOČET UHR'!$A:$A,0))="","",INDEX('VÝPOČET UHR'!$AA:$AA,MATCH($A27,'VÝPOČET UHR'!$A:$A,0))))</f>
        <v/>
      </c>
      <c r="G27" s="189" t="str">
        <f>IF($A27="","",IF(INDEX('VÝPOČET UHR'!$Z:$Z,MATCH($A27,'VÝPOČET UHR'!$A:$A,0))="","",INDEX('VÝPOČET UHR'!$Z:$Z,MATCH($A27,'VÝPOČET UHR'!$A:$A,0))))</f>
        <v/>
      </c>
      <c r="H27" s="190"/>
      <c r="J27" s="181" t="str">
        <f>IF($A27="","",INDEX('VÝPOČET UHR'!$G:$G,MATCH($A27,'VÝPOČET UHR'!$A:$A,0),))</f>
        <v/>
      </c>
      <c r="K27" s="181" t="str">
        <f t="shared" si="1"/>
        <v/>
      </c>
      <c r="L27" s="181" t="str">
        <f t="shared" si="5"/>
        <v/>
      </c>
      <c r="M27" s="181" t="str">
        <f t="shared" si="6"/>
        <v/>
      </c>
    </row>
    <row r="28" spans="1:13" ht="12.75">
      <c r="A28" s="188" t="str">
        <f>IF(tab2!D28="","",tab2!D28)</f>
        <v/>
      </c>
      <c r="B28" s="181" t="str">
        <f>IF($A28="","",INDEX('VÝPOČET UHR'!$W:$W,MATCH($A28,'VÝPOČET UHR'!$A:$A,0),))</f>
        <v/>
      </c>
      <c r="C28" s="192" t="str">
        <f t="shared" si="4"/>
        <v/>
      </c>
      <c r="D28" s="190"/>
      <c r="E28" s="189" t="str">
        <f>IF(A28="","",HLAVIČKA!$C$4)</f>
        <v/>
      </c>
      <c r="F28" s="189" t="str">
        <f>IF($A28="","",IF(INDEX('VÝPOČET UHR'!$AA:$AA,MATCH($A28,'VÝPOČET UHR'!$A:$A,0))="","",INDEX('VÝPOČET UHR'!$AA:$AA,MATCH($A28,'VÝPOČET UHR'!$A:$A,0))))</f>
        <v/>
      </c>
      <c r="G28" s="189" t="str">
        <f>IF($A28="","",IF(INDEX('VÝPOČET UHR'!$Z:$Z,MATCH($A28,'VÝPOČET UHR'!$A:$A,0))="","",INDEX('VÝPOČET UHR'!$Z:$Z,MATCH($A28,'VÝPOČET UHR'!$A:$A,0))))</f>
        <v/>
      </c>
      <c r="H28" s="190"/>
      <c r="J28" s="181" t="str">
        <f>IF($A28="","",INDEX('VÝPOČET UHR'!$G:$G,MATCH($A28,'VÝPOČET UHR'!$A:$A,0),))</f>
        <v/>
      </c>
      <c r="K28" s="181" t="str">
        <f t="shared" si="1"/>
        <v/>
      </c>
      <c r="L28" s="181" t="str">
        <f t="shared" si="5"/>
        <v/>
      </c>
      <c r="M28" s="181" t="str">
        <f t="shared" si="6"/>
        <v/>
      </c>
    </row>
    <row r="29" spans="1:13" ht="12.75">
      <c r="A29" s="188" t="str">
        <f>IF(tab2!D29="","",tab2!D29)</f>
        <v/>
      </c>
      <c r="B29" s="181" t="str">
        <f>IF($A29="","",INDEX('VÝPOČET UHR'!$W:$W,MATCH($A29,'VÝPOČET UHR'!$A:$A,0),))</f>
        <v/>
      </c>
      <c r="C29" s="192" t="str">
        <f t="shared" si="4"/>
        <v/>
      </c>
      <c r="D29" s="190"/>
      <c r="E29" s="189" t="str">
        <f>IF(A29="","",HLAVIČKA!$C$4)</f>
        <v/>
      </c>
      <c r="F29" s="189" t="str">
        <f>IF($A29="","",IF(INDEX('VÝPOČET UHR'!$AA:$AA,MATCH($A29,'VÝPOČET UHR'!$A:$A,0))="","",INDEX('VÝPOČET UHR'!$AA:$AA,MATCH($A29,'VÝPOČET UHR'!$A:$A,0))))</f>
        <v/>
      </c>
      <c r="G29" s="189" t="str">
        <f>IF($A29="","",IF(INDEX('VÝPOČET UHR'!$Z:$Z,MATCH($A29,'VÝPOČET UHR'!$A:$A,0))="","",INDEX('VÝPOČET UHR'!$Z:$Z,MATCH($A29,'VÝPOČET UHR'!$A:$A,0))))</f>
        <v/>
      </c>
      <c r="H29" s="190"/>
      <c r="J29" s="181" t="str">
        <f>IF($A29="","",INDEX('VÝPOČET UHR'!$G:$G,MATCH($A29,'VÝPOČET UHR'!$A:$A,0),))</f>
        <v/>
      </c>
      <c r="K29" s="181" t="str">
        <f t="shared" si="1"/>
        <v/>
      </c>
      <c r="L29" s="181" t="str">
        <f t="shared" si="5"/>
        <v/>
      </c>
      <c r="M29" s="181" t="str">
        <f t="shared" si="6"/>
        <v/>
      </c>
    </row>
    <row r="30" spans="1:13" ht="12.75">
      <c r="A30" s="188" t="str">
        <f>IF(tab2!D30="","",tab2!D30)</f>
        <v/>
      </c>
      <c r="B30" s="181" t="str">
        <f>IF($A30="","",INDEX('VÝPOČET UHR'!$W:$W,MATCH($A30,'VÝPOČET UHR'!$A:$A,0),))</f>
        <v/>
      </c>
      <c r="C30" s="192" t="str">
        <f t="shared" si="4"/>
        <v/>
      </c>
      <c r="D30" s="190"/>
      <c r="E30" s="189" t="str">
        <f>IF(A30="","",HLAVIČKA!$C$4)</f>
        <v/>
      </c>
      <c r="F30" s="189" t="str">
        <f>IF($A30="","",IF(INDEX('VÝPOČET UHR'!$AA:$AA,MATCH($A30,'VÝPOČET UHR'!$A:$A,0))="","",INDEX('VÝPOČET UHR'!$AA:$AA,MATCH($A30,'VÝPOČET UHR'!$A:$A,0))))</f>
        <v/>
      </c>
      <c r="G30" s="189" t="str">
        <f>IF($A30="","",IF(INDEX('VÝPOČET UHR'!$Z:$Z,MATCH($A30,'VÝPOČET UHR'!$A:$A,0))="","",INDEX('VÝPOČET UHR'!$Z:$Z,MATCH($A30,'VÝPOČET UHR'!$A:$A,0))))</f>
        <v/>
      </c>
      <c r="H30" s="190"/>
      <c r="J30" s="181" t="str">
        <f>IF($A30="","",INDEX('VÝPOČET UHR'!$G:$G,MATCH($A30,'VÝPOČET UHR'!$A:$A,0),))</f>
        <v/>
      </c>
      <c r="K30" s="181" t="str">
        <f t="shared" si="1"/>
        <v/>
      </c>
      <c r="L30" s="181" t="str">
        <f t="shared" si="5"/>
        <v/>
      </c>
      <c r="M30" s="181" t="str">
        <f t="shared" si="6"/>
        <v/>
      </c>
    </row>
    <row r="31" spans="1:13" ht="12.75">
      <c r="A31" s="188" t="str">
        <f>IF(tab2!D31="","",tab2!D31)</f>
        <v/>
      </c>
      <c r="B31" s="181" t="str">
        <f>IF($A31="","",INDEX('VÝPOČET UHR'!$W:$W,MATCH($A31,'VÝPOČET UHR'!$A:$A,0),))</f>
        <v/>
      </c>
      <c r="C31" s="192" t="str">
        <f t="shared" si="4"/>
        <v/>
      </c>
      <c r="D31" s="190"/>
      <c r="E31" s="189" t="str">
        <f>IF(A31="","",HLAVIČKA!$C$4)</f>
        <v/>
      </c>
      <c r="F31" s="189" t="str">
        <f>IF($A31="","",IF(INDEX('VÝPOČET UHR'!$AA:$AA,MATCH($A31,'VÝPOČET UHR'!$A:$A,0))="","",INDEX('VÝPOČET UHR'!$AA:$AA,MATCH($A31,'VÝPOČET UHR'!$A:$A,0))))</f>
        <v/>
      </c>
      <c r="G31" s="189" t="str">
        <f>IF($A31="","",IF(INDEX('VÝPOČET UHR'!$Z:$Z,MATCH($A31,'VÝPOČET UHR'!$A:$A,0))="","",INDEX('VÝPOČET UHR'!$Z:$Z,MATCH($A31,'VÝPOČET UHR'!$A:$A,0))))</f>
        <v/>
      </c>
      <c r="H31" s="190"/>
      <c r="J31" s="181" t="str">
        <f>IF($A31="","",INDEX('VÝPOČET UHR'!$G:$G,MATCH($A31,'VÝPOČET UHR'!$A:$A,0),))</f>
        <v/>
      </c>
      <c r="K31" s="181" t="str">
        <f t="shared" si="1"/>
        <v/>
      </c>
      <c r="L31" s="181" t="str">
        <f t="shared" si="5"/>
        <v/>
      </c>
      <c r="M31" s="181" t="str">
        <f t="shared" si="6"/>
        <v/>
      </c>
    </row>
    <row r="32" spans="1:13" ht="12.75">
      <c r="A32" s="188" t="str">
        <f>IF(tab2!D32="","",tab2!D32)</f>
        <v/>
      </c>
      <c r="B32" s="181" t="str">
        <f>IF($A32="","",INDEX('VÝPOČET UHR'!$W:$W,MATCH($A32,'VÝPOČET UHR'!$A:$A,0),))</f>
        <v/>
      </c>
      <c r="C32" s="192" t="str">
        <f t="shared" si="4"/>
        <v/>
      </c>
      <c r="D32" s="190"/>
      <c r="E32" s="189" t="str">
        <f>IF(A32="","",HLAVIČKA!$C$4)</f>
        <v/>
      </c>
      <c r="F32" s="189" t="str">
        <f>IF($A32="","",IF(INDEX('VÝPOČET UHR'!$AA:$AA,MATCH($A32,'VÝPOČET UHR'!$A:$A,0))="","",INDEX('VÝPOČET UHR'!$AA:$AA,MATCH($A32,'VÝPOČET UHR'!$A:$A,0))))</f>
        <v/>
      </c>
      <c r="G32" s="189" t="str">
        <f>IF($A32="","",IF(INDEX('VÝPOČET UHR'!$Z:$Z,MATCH($A32,'VÝPOČET UHR'!$A:$A,0))="","",INDEX('VÝPOČET UHR'!$Z:$Z,MATCH($A32,'VÝPOČET UHR'!$A:$A,0))))</f>
        <v/>
      </c>
      <c r="H32" s="190"/>
      <c r="J32" s="181" t="str">
        <f>IF($A32="","",INDEX('VÝPOČET UHR'!$G:$G,MATCH($A32,'VÝPOČET UHR'!$A:$A,0),))</f>
        <v/>
      </c>
      <c r="K32" s="181" t="str">
        <f t="shared" si="1"/>
        <v/>
      </c>
      <c r="L32" s="181" t="str">
        <f t="shared" si="5"/>
        <v/>
      </c>
      <c r="M32" s="181" t="str">
        <f t="shared" si="6"/>
        <v/>
      </c>
    </row>
    <row r="33" spans="1:13" ht="12.75">
      <c r="A33" s="188" t="str">
        <f>IF(tab2!D33="","",tab2!D33)</f>
        <v/>
      </c>
      <c r="B33" s="181" t="str">
        <f>IF($A33="","",INDEX('VÝPOČET UHR'!$W:$W,MATCH($A33,'VÝPOČET UHR'!$A:$A,0),))</f>
        <v/>
      </c>
      <c r="C33" s="192" t="str">
        <f t="shared" si="4"/>
        <v/>
      </c>
      <c r="D33" s="190"/>
      <c r="E33" s="189" t="str">
        <f>IF(A33="","",HLAVIČKA!$C$4)</f>
        <v/>
      </c>
      <c r="F33" s="189" t="str">
        <f>IF($A33="","",IF(INDEX('VÝPOČET UHR'!$AA:$AA,MATCH($A33,'VÝPOČET UHR'!$A:$A,0))="","",INDEX('VÝPOČET UHR'!$AA:$AA,MATCH($A33,'VÝPOČET UHR'!$A:$A,0))))</f>
        <v/>
      </c>
      <c r="G33" s="189" t="str">
        <f>IF($A33="","",IF(INDEX('VÝPOČET UHR'!$Z:$Z,MATCH($A33,'VÝPOČET UHR'!$A:$A,0))="","",INDEX('VÝPOČET UHR'!$Z:$Z,MATCH($A33,'VÝPOČET UHR'!$A:$A,0))))</f>
        <v/>
      </c>
      <c r="H33" s="190"/>
      <c r="J33" s="181" t="str">
        <f>IF($A33="","",INDEX('VÝPOČET UHR'!$G:$G,MATCH($A33,'VÝPOČET UHR'!$A:$A,0),))</f>
        <v/>
      </c>
      <c r="K33" s="181" t="str">
        <f t="shared" si="1"/>
        <v/>
      </c>
      <c r="L33" s="181" t="str">
        <f t="shared" si="5"/>
        <v/>
      </c>
      <c r="M33" s="181" t="str">
        <f t="shared" si="6"/>
        <v/>
      </c>
    </row>
    <row r="34" spans="1:13" ht="12.75">
      <c r="A34" s="188" t="str">
        <f>IF(tab2!D34="","",tab2!D34)</f>
        <v/>
      </c>
      <c r="B34" s="181" t="str">
        <f>IF($A34="","",INDEX('VÝPOČET UHR'!$W:$W,MATCH($A34,'VÝPOČET UHR'!$A:$A,0),))</f>
        <v/>
      </c>
      <c r="C34" s="192" t="str">
        <f t="shared" si="4"/>
        <v/>
      </c>
      <c r="D34" s="190"/>
      <c r="E34" s="189" t="str">
        <f>IF(A34="","",HLAVIČKA!$C$4)</f>
        <v/>
      </c>
      <c r="F34" s="189" t="str">
        <f>IF($A34="","",IF(INDEX('VÝPOČET UHR'!$AA:$AA,MATCH($A34,'VÝPOČET UHR'!$A:$A,0))="","",INDEX('VÝPOČET UHR'!$AA:$AA,MATCH($A34,'VÝPOČET UHR'!$A:$A,0))))</f>
        <v/>
      </c>
      <c r="G34" s="189" t="str">
        <f>IF($A34="","",IF(INDEX('VÝPOČET UHR'!$Z:$Z,MATCH($A34,'VÝPOČET UHR'!$A:$A,0))="","",INDEX('VÝPOČET UHR'!$Z:$Z,MATCH($A34,'VÝPOČET UHR'!$A:$A,0))))</f>
        <v/>
      </c>
      <c r="H34" s="190"/>
      <c r="J34" s="181" t="str">
        <f>IF($A34="","",INDEX('VÝPOČET UHR'!$G:$G,MATCH($A34,'VÝPOČET UHR'!$A:$A,0),))</f>
        <v/>
      </c>
      <c r="K34" s="181" t="str">
        <f t="shared" si="1"/>
        <v/>
      </c>
      <c r="L34" s="181" t="str">
        <f t="shared" si="5"/>
        <v/>
      </c>
      <c r="M34" s="181" t="str">
        <f t="shared" si="6"/>
        <v/>
      </c>
    </row>
    <row r="35" spans="1:13" ht="12.75">
      <c r="A35" s="188" t="str">
        <f>IF(tab2!D35="","",tab2!D35)</f>
        <v/>
      </c>
      <c r="B35" s="181" t="str">
        <f>IF($A35="","",INDEX('VÝPOČET UHR'!$W:$W,MATCH($A35,'VÝPOČET UHR'!$A:$A,0),))</f>
        <v/>
      </c>
      <c r="C35" s="192" t="str">
        <f t="shared" si="4"/>
        <v/>
      </c>
      <c r="D35" s="190"/>
      <c r="E35" s="189" t="str">
        <f>IF(A35="","",HLAVIČKA!$C$4)</f>
        <v/>
      </c>
      <c r="F35" s="189" t="str">
        <f>IF($A35="","",IF(INDEX('VÝPOČET UHR'!$AA:$AA,MATCH($A35,'VÝPOČET UHR'!$A:$A,0))="","",INDEX('VÝPOČET UHR'!$AA:$AA,MATCH($A35,'VÝPOČET UHR'!$A:$A,0))))</f>
        <v/>
      </c>
      <c r="G35" s="189" t="str">
        <f>IF($A35="","",IF(INDEX('VÝPOČET UHR'!$Z:$Z,MATCH($A35,'VÝPOČET UHR'!$A:$A,0))="","",INDEX('VÝPOČET UHR'!$Z:$Z,MATCH($A35,'VÝPOČET UHR'!$A:$A,0))))</f>
        <v/>
      </c>
      <c r="H35" s="190"/>
      <c r="J35" s="181" t="str">
        <f>IF($A35="","",INDEX('VÝPOČET UHR'!$G:$G,MATCH($A35,'VÝPOČET UHR'!$A:$A,0),))</f>
        <v/>
      </c>
      <c r="K35" s="181" t="str">
        <f t="shared" si="1"/>
        <v/>
      </c>
      <c r="L35" s="181" t="str">
        <f t="shared" si="5"/>
        <v/>
      </c>
      <c r="M35" s="181" t="str">
        <f t="shared" si="6"/>
        <v/>
      </c>
    </row>
    <row r="36" spans="1:13" ht="12.75">
      <c r="A36" s="188" t="str">
        <f>IF(tab2!D36="","",tab2!D36)</f>
        <v/>
      </c>
      <c r="B36" s="181" t="str">
        <f>IF($A36="","",INDEX('VÝPOČET UHR'!$W:$W,MATCH($A36,'VÝPOČET UHR'!$A:$A,0),))</f>
        <v/>
      </c>
      <c r="C36" s="192" t="str">
        <f t="shared" si="4"/>
        <v/>
      </c>
      <c r="D36" s="190"/>
      <c r="E36" s="189" t="str">
        <f>IF(A36="","",HLAVIČKA!$C$4)</f>
        <v/>
      </c>
      <c r="F36" s="189" t="str">
        <f>IF($A36="","",IF(INDEX('VÝPOČET UHR'!$AA:$AA,MATCH($A36,'VÝPOČET UHR'!$A:$A,0))="","",INDEX('VÝPOČET UHR'!$AA:$AA,MATCH($A36,'VÝPOČET UHR'!$A:$A,0))))</f>
        <v/>
      </c>
      <c r="G36" s="189" t="str">
        <f>IF($A36="","",IF(INDEX('VÝPOČET UHR'!$Z:$Z,MATCH($A36,'VÝPOČET UHR'!$A:$A,0))="","",INDEX('VÝPOČET UHR'!$Z:$Z,MATCH($A36,'VÝPOČET UHR'!$A:$A,0))))</f>
        <v/>
      </c>
      <c r="H36" s="190"/>
      <c r="J36" s="181" t="str">
        <f>IF($A36="","",INDEX('VÝPOČET UHR'!$G:$G,MATCH($A36,'VÝPOČET UHR'!$A:$A,0),))</f>
        <v/>
      </c>
      <c r="K36" s="181" t="str">
        <f t="shared" si="1"/>
        <v/>
      </c>
      <c r="L36" s="181" t="str">
        <f t="shared" si="5"/>
        <v/>
      </c>
      <c r="M36" s="181" t="str">
        <f t="shared" si="6"/>
        <v/>
      </c>
    </row>
    <row r="37" spans="1:13" ht="12.75">
      <c r="A37" s="188" t="str">
        <f>IF(tab2!D37="","",tab2!D37)</f>
        <v/>
      </c>
      <c r="B37" s="181" t="str">
        <f>IF($A37="","",INDEX('VÝPOČET UHR'!$W:$W,MATCH($A37,'VÝPOČET UHR'!$A:$A,0),))</f>
        <v/>
      </c>
      <c r="C37" s="192" t="str">
        <f t="shared" si="4"/>
        <v/>
      </c>
      <c r="D37" s="190"/>
      <c r="E37" s="189" t="str">
        <f>IF(A37="","",HLAVIČKA!$C$4)</f>
        <v/>
      </c>
      <c r="F37" s="189" t="str">
        <f>IF($A37="","",IF(INDEX('VÝPOČET UHR'!$AA:$AA,MATCH($A37,'VÝPOČET UHR'!$A:$A,0))="","",INDEX('VÝPOČET UHR'!$AA:$AA,MATCH($A37,'VÝPOČET UHR'!$A:$A,0))))</f>
        <v/>
      </c>
      <c r="G37" s="189" t="str">
        <f>IF($A37="","",IF(INDEX('VÝPOČET UHR'!$Z:$Z,MATCH($A37,'VÝPOČET UHR'!$A:$A,0))="","",INDEX('VÝPOČET UHR'!$Z:$Z,MATCH($A37,'VÝPOČET UHR'!$A:$A,0))))</f>
        <v/>
      </c>
      <c r="H37" s="190"/>
      <c r="J37" s="181" t="str">
        <f>IF($A37="","",INDEX('VÝPOČET UHR'!$G:$G,MATCH($A37,'VÝPOČET UHR'!$A:$A,0),))</f>
        <v/>
      </c>
      <c r="K37" s="181" t="str">
        <f t="shared" si="1"/>
        <v/>
      </c>
      <c r="L37" s="181" t="str">
        <f t="shared" si="5"/>
        <v/>
      </c>
      <c r="M37" s="181" t="str">
        <f t="shared" si="6"/>
        <v/>
      </c>
    </row>
    <row r="38" spans="1:13" ht="12.75">
      <c r="A38" s="188" t="str">
        <f>IF(tab2!D38="","",tab2!D38)</f>
        <v/>
      </c>
      <c r="B38" s="181" t="str">
        <f>IF($A38="","",INDEX('VÝPOČET UHR'!$W:$W,MATCH($A38,'VÝPOČET UHR'!$A:$A,0),))</f>
        <v/>
      </c>
      <c r="C38" s="192" t="str">
        <f t="shared" si="4"/>
        <v/>
      </c>
      <c r="D38" s="190"/>
      <c r="E38" s="189" t="str">
        <f>IF(A38="","",HLAVIČKA!$C$4)</f>
        <v/>
      </c>
      <c r="F38" s="189" t="str">
        <f>IF($A38="","",IF(INDEX('VÝPOČET UHR'!$AA:$AA,MATCH($A38,'VÝPOČET UHR'!$A:$A,0))="","",INDEX('VÝPOČET UHR'!$AA:$AA,MATCH($A38,'VÝPOČET UHR'!$A:$A,0))))</f>
        <v/>
      </c>
      <c r="G38" s="189" t="str">
        <f>IF($A38="","",IF(INDEX('VÝPOČET UHR'!$Z:$Z,MATCH($A38,'VÝPOČET UHR'!$A:$A,0))="","",INDEX('VÝPOČET UHR'!$Z:$Z,MATCH($A38,'VÝPOČET UHR'!$A:$A,0))))</f>
        <v/>
      </c>
      <c r="H38" s="190"/>
      <c r="J38" s="181" t="str">
        <f>IF($A38="","",INDEX('VÝPOČET UHR'!$G:$G,MATCH($A38,'VÝPOČET UHR'!$A:$A,0),))</f>
        <v/>
      </c>
      <c r="K38" s="181" t="str">
        <f t="shared" si="1"/>
        <v/>
      </c>
      <c r="L38" s="181" t="str">
        <f t="shared" si="5"/>
        <v/>
      </c>
      <c r="M38" s="181" t="str">
        <f t="shared" si="6"/>
        <v/>
      </c>
    </row>
    <row r="39" spans="1:13" ht="12.75">
      <c r="A39" s="188" t="str">
        <f>IF(tab2!D39="","",tab2!D39)</f>
        <v/>
      </c>
      <c r="B39" s="181" t="str">
        <f>IF($A39="","",INDEX('VÝPOČET UHR'!$W:$W,MATCH($A39,'VÝPOČET UHR'!$A:$A,0),))</f>
        <v/>
      </c>
      <c r="C39" s="192" t="str">
        <f t="shared" si="4"/>
        <v/>
      </c>
      <c r="D39" s="190"/>
      <c r="E39" s="189" t="str">
        <f>IF(A39="","",HLAVIČKA!$C$4)</f>
        <v/>
      </c>
      <c r="F39" s="189" t="str">
        <f>IF($A39="","",IF(INDEX('VÝPOČET UHR'!$AA:$AA,MATCH($A39,'VÝPOČET UHR'!$A:$A,0))="","",INDEX('VÝPOČET UHR'!$AA:$AA,MATCH($A39,'VÝPOČET UHR'!$A:$A,0))))</f>
        <v/>
      </c>
      <c r="G39" s="189" t="str">
        <f>IF($A39="","",IF(INDEX('VÝPOČET UHR'!$Z:$Z,MATCH($A39,'VÝPOČET UHR'!$A:$A,0))="","",INDEX('VÝPOČET UHR'!$Z:$Z,MATCH($A39,'VÝPOČET UHR'!$A:$A,0))))</f>
        <v/>
      </c>
      <c r="H39" s="190"/>
      <c r="J39" s="181" t="str">
        <f>IF($A39="","",INDEX('VÝPOČET UHR'!$G:$G,MATCH($A39,'VÝPOČET UHR'!$A:$A,0),))</f>
        <v/>
      </c>
      <c r="K39" s="181" t="str">
        <f t="shared" si="1"/>
        <v/>
      </c>
      <c r="L39" s="181" t="str">
        <f t="shared" si="5"/>
        <v/>
      </c>
      <c r="M39" s="181" t="str">
        <f t="shared" si="6"/>
        <v/>
      </c>
    </row>
    <row r="40" spans="1:13" ht="12.75">
      <c r="A40" s="188" t="str">
        <f>IF(tab2!D40="","",tab2!D40)</f>
        <v/>
      </c>
      <c r="B40" s="181" t="str">
        <f>IF($A40="","",INDEX('VÝPOČET UHR'!$W:$W,MATCH($A40,'VÝPOČET UHR'!$A:$A,0),))</f>
        <v/>
      </c>
      <c r="C40" s="192" t="str">
        <f t="shared" si="4"/>
        <v/>
      </c>
      <c r="D40" s="190"/>
      <c r="E40" s="189" t="str">
        <f>IF(A40="","",HLAVIČKA!$C$4)</f>
        <v/>
      </c>
      <c r="F40" s="189" t="str">
        <f>IF($A40="","",IF(INDEX('VÝPOČET UHR'!$AA:$AA,MATCH($A40,'VÝPOČET UHR'!$A:$A,0))="","",INDEX('VÝPOČET UHR'!$AA:$AA,MATCH($A40,'VÝPOČET UHR'!$A:$A,0))))</f>
        <v/>
      </c>
      <c r="G40" s="189" t="str">
        <f>IF($A40="","",IF(INDEX('VÝPOČET UHR'!$Z:$Z,MATCH($A40,'VÝPOČET UHR'!$A:$A,0))="","",INDEX('VÝPOČET UHR'!$Z:$Z,MATCH($A40,'VÝPOČET UHR'!$A:$A,0))))</f>
        <v/>
      </c>
      <c r="H40" s="190"/>
      <c r="J40" s="181" t="str">
        <f>IF($A40="","",INDEX('VÝPOČET UHR'!$G:$G,MATCH($A40,'VÝPOČET UHR'!$A:$A,0),))</f>
        <v/>
      </c>
      <c r="K40" s="181" t="str">
        <f t="shared" si="1"/>
        <v/>
      </c>
      <c r="L40" s="181" t="str">
        <f t="shared" si="5"/>
        <v/>
      </c>
      <c r="M40" s="181" t="str">
        <f t="shared" si="6"/>
        <v/>
      </c>
    </row>
    <row r="41" spans="1:13" ht="12.75">
      <c r="A41" s="188" t="str">
        <f>IF(tab2!D41="","",tab2!D41)</f>
        <v/>
      </c>
      <c r="B41" s="181" t="str">
        <f>IF($A41="","",INDEX('VÝPOČET UHR'!$W:$W,MATCH($A41,'VÝPOČET UHR'!$A:$A,0),))</f>
        <v/>
      </c>
      <c r="C41" s="192" t="str">
        <f t="shared" si="4"/>
        <v/>
      </c>
      <c r="D41" s="190"/>
      <c r="E41" s="189" t="str">
        <f>IF(A41="","",HLAVIČKA!$C$4)</f>
        <v/>
      </c>
      <c r="F41" s="189" t="str">
        <f>IF($A41="","",IF(INDEX('VÝPOČET UHR'!$AA:$AA,MATCH($A41,'VÝPOČET UHR'!$A:$A,0))="","",INDEX('VÝPOČET UHR'!$AA:$AA,MATCH($A41,'VÝPOČET UHR'!$A:$A,0))))</f>
        <v/>
      </c>
      <c r="G41" s="189" t="str">
        <f>IF($A41="","",IF(INDEX('VÝPOČET UHR'!$Z:$Z,MATCH($A41,'VÝPOČET UHR'!$A:$A,0))="","",INDEX('VÝPOČET UHR'!$Z:$Z,MATCH($A41,'VÝPOČET UHR'!$A:$A,0))))</f>
        <v/>
      </c>
      <c r="H41" s="190"/>
      <c r="J41" s="181" t="str">
        <f>IF($A41="","",INDEX('VÝPOČET UHR'!$G:$G,MATCH($A41,'VÝPOČET UHR'!$A:$A,0),))</f>
        <v/>
      </c>
      <c r="K41" s="181" t="str">
        <f t="shared" si="1"/>
        <v/>
      </c>
      <c r="L41" s="181" t="str">
        <f t="shared" si="5"/>
        <v/>
      </c>
      <c r="M41" s="181" t="str">
        <f t="shared" si="6"/>
        <v/>
      </c>
    </row>
    <row r="42" spans="1:13" ht="12.75">
      <c r="A42" s="188" t="str">
        <f>IF(tab2!D42="","",tab2!D42)</f>
        <v/>
      </c>
      <c r="B42" s="181" t="str">
        <f>IF($A42="","",INDEX('VÝPOČET UHR'!$W:$W,MATCH($A42,'VÝPOČET UHR'!$A:$A,0),))</f>
        <v/>
      </c>
      <c r="C42" s="192" t="str">
        <f t="shared" si="4"/>
        <v/>
      </c>
      <c r="D42" s="190"/>
      <c r="E42" s="189" t="str">
        <f>IF(A42="","",HLAVIČKA!$C$4)</f>
        <v/>
      </c>
      <c r="F42" s="189" t="str">
        <f>IF($A42="","",IF(INDEX('VÝPOČET UHR'!$AA:$AA,MATCH($A42,'VÝPOČET UHR'!$A:$A,0))="","",INDEX('VÝPOČET UHR'!$AA:$AA,MATCH($A42,'VÝPOČET UHR'!$A:$A,0))))</f>
        <v/>
      </c>
      <c r="G42" s="189" t="str">
        <f>IF($A42="","",IF(INDEX('VÝPOČET UHR'!$Z:$Z,MATCH($A42,'VÝPOČET UHR'!$A:$A,0))="","",INDEX('VÝPOČET UHR'!$Z:$Z,MATCH($A42,'VÝPOČET UHR'!$A:$A,0))))</f>
        <v/>
      </c>
      <c r="H42" s="190"/>
      <c r="J42" s="181" t="str">
        <f>IF($A42="","",INDEX('VÝPOČET UHR'!$G:$G,MATCH($A42,'VÝPOČET UHR'!$A:$A,0),))</f>
        <v/>
      </c>
      <c r="K42" s="181" t="str">
        <f t="shared" si="1"/>
        <v/>
      </c>
      <c r="L42" s="181" t="str">
        <f t="shared" si="5"/>
        <v/>
      </c>
      <c r="M42" s="181" t="str">
        <f t="shared" si="6"/>
        <v/>
      </c>
    </row>
    <row r="43" spans="1:13" ht="12.75">
      <c r="A43" s="188" t="str">
        <f>IF(tab2!D43="","",tab2!D43)</f>
        <v/>
      </c>
      <c r="B43" s="181" t="str">
        <f>IF($A43="","",INDEX('VÝPOČET UHR'!$W:$W,MATCH($A43,'VÝPOČET UHR'!$A:$A,0),))</f>
        <v/>
      </c>
      <c r="C43" s="192" t="str">
        <f t="shared" si="4"/>
        <v/>
      </c>
      <c r="D43" s="190"/>
      <c r="E43" s="189" t="str">
        <f>IF(A43="","",HLAVIČKA!$C$4)</f>
        <v/>
      </c>
      <c r="F43" s="189" t="str">
        <f>IF($A43="","",IF(INDEX('VÝPOČET UHR'!$AA:$AA,MATCH($A43,'VÝPOČET UHR'!$A:$A,0))="","",INDEX('VÝPOČET UHR'!$AA:$AA,MATCH($A43,'VÝPOČET UHR'!$A:$A,0))))</f>
        <v/>
      </c>
      <c r="G43" s="189" t="str">
        <f>IF($A43="","",IF(INDEX('VÝPOČET UHR'!$Z:$Z,MATCH($A43,'VÝPOČET UHR'!$A:$A,0))="","",INDEX('VÝPOČET UHR'!$Z:$Z,MATCH($A43,'VÝPOČET UHR'!$A:$A,0))))</f>
        <v/>
      </c>
      <c r="H43" s="190"/>
      <c r="J43" s="181" t="str">
        <f>IF($A43="","",INDEX('VÝPOČET UHR'!$G:$G,MATCH($A43,'VÝPOČET UHR'!$A:$A,0),))</f>
        <v/>
      </c>
      <c r="K43" s="181" t="str">
        <f t="shared" si="1"/>
        <v/>
      </c>
      <c r="L43" s="181" t="str">
        <f t="shared" si="5"/>
        <v/>
      </c>
      <c r="M43" s="181" t="str">
        <f t="shared" si="6"/>
        <v/>
      </c>
    </row>
    <row r="44" spans="1:13" ht="12.75">
      <c r="A44" s="188" t="str">
        <f>IF(tab2!D44="","",tab2!D44)</f>
        <v/>
      </c>
      <c r="B44" s="181" t="str">
        <f>IF($A44="","",INDEX('VÝPOČET UHR'!$W:$W,MATCH($A44,'VÝPOČET UHR'!$A:$A,0),))</f>
        <v/>
      </c>
      <c r="C44" s="192" t="str">
        <f t="shared" si="4"/>
        <v/>
      </c>
      <c r="D44" s="190"/>
      <c r="E44" s="189" t="str">
        <f>IF(A44="","",HLAVIČKA!$C$4)</f>
        <v/>
      </c>
      <c r="F44" s="189" t="str">
        <f>IF($A44="","",IF(INDEX('VÝPOČET UHR'!$AA:$AA,MATCH($A44,'VÝPOČET UHR'!$A:$A,0))="","",INDEX('VÝPOČET UHR'!$AA:$AA,MATCH($A44,'VÝPOČET UHR'!$A:$A,0))))</f>
        <v/>
      </c>
      <c r="G44" s="189" t="str">
        <f>IF($A44="","",IF(INDEX('VÝPOČET UHR'!$Z:$Z,MATCH($A44,'VÝPOČET UHR'!$A:$A,0))="","",INDEX('VÝPOČET UHR'!$Z:$Z,MATCH($A44,'VÝPOČET UHR'!$A:$A,0))))</f>
        <v/>
      </c>
      <c r="H44" s="190"/>
      <c r="J44" s="181" t="str">
        <f>IF($A44="","",INDEX('VÝPOČET UHR'!$G:$G,MATCH($A44,'VÝPOČET UHR'!$A:$A,0),))</f>
        <v/>
      </c>
      <c r="K44" s="181" t="str">
        <f t="shared" si="1"/>
        <v/>
      </c>
      <c r="L44" s="181" t="str">
        <f t="shared" si="5"/>
        <v/>
      </c>
      <c r="M44" s="181" t="str">
        <f t="shared" si="6"/>
        <v/>
      </c>
    </row>
    <row r="45" spans="1:13" ht="12.75">
      <c r="A45" s="188" t="str">
        <f>IF(tab2!D45="","",tab2!D45)</f>
        <v/>
      </c>
      <c r="B45" s="181" t="str">
        <f>IF($A45="","",INDEX('VÝPOČET UHR'!$W:$W,MATCH($A45,'VÝPOČET UHR'!$A:$A,0),))</f>
        <v/>
      </c>
      <c r="C45" s="192" t="str">
        <f t="shared" si="4"/>
        <v/>
      </c>
      <c r="D45" s="190"/>
      <c r="E45" s="189" t="str">
        <f>IF(A45="","",HLAVIČKA!$C$4)</f>
        <v/>
      </c>
      <c r="F45" s="189" t="str">
        <f>IF($A45="","",IF(INDEX('VÝPOČET UHR'!$AA:$AA,MATCH($A45,'VÝPOČET UHR'!$A:$A,0))="","",INDEX('VÝPOČET UHR'!$AA:$AA,MATCH($A45,'VÝPOČET UHR'!$A:$A,0))))</f>
        <v/>
      </c>
      <c r="G45" s="189" t="str">
        <f>IF($A45="","",IF(INDEX('VÝPOČET UHR'!$Z:$Z,MATCH($A45,'VÝPOČET UHR'!$A:$A,0))="","",INDEX('VÝPOČET UHR'!$Z:$Z,MATCH($A45,'VÝPOČET UHR'!$A:$A,0))))</f>
        <v/>
      </c>
      <c r="H45" s="190"/>
      <c r="J45" s="181" t="str">
        <f>IF($A45="","",INDEX('VÝPOČET UHR'!$G:$G,MATCH($A45,'VÝPOČET UHR'!$A:$A,0),))</f>
        <v/>
      </c>
      <c r="K45" s="181" t="str">
        <f t="shared" si="1"/>
        <v/>
      </c>
      <c r="L45" s="181" t="str">
        <f t="shared" si="5"/>
        <v/>
      </c>
      <c r="M45" s="181" t="str">
        <f t="shared" si="6"/>
        <v/>
      </c>
    </row>
    <row r="46" spans="1:13" ht="12.75">
      <c r="A46" s="188" t="str">
        <f>IF(tab2!D46="","",tab2!D46)</f>
        <v/>
      </c>
      <c r="B46" s="181" t="str">
        <f>IF($A46="","",INDEX('VÝPOČET UHR'!$W:$W,MATCH($A46,'VÝPOČET UHR'!$A:$A,0),))</f>
        <v/>
      </c>
      <c r="C46" s="192" t="str">
        <f t="shared" si="4"/>
        <v/>
      </c>
      <c r="D46" s="190"/>
      <c r="E46" s="189" t="str">
        <f>IF(A46="","",HLAVIČKA!$C$4)</f>
        <v/>
      </c>
      <c r="F46" s="189" t="str">
        <f>IF($A46="","",IF(INDEX('VÝPOČET UHR'!$AA:$AA,MATCH($A46,'VÝPOČET UHR'!$A:$A,0))="","",INDEX('VÝPOČET UHR'!$AA:$AA,MATCH($A46,'VÝPOČET UHR'!$A:$A,0))))</f>
        <v/>
      </c>
      <c r="G46" s="189" t="str">
        <f>IF($A46="","",IF(INDEX('VÝPOČET UHR'!$Z:$Z,MATCH($A46,'VÝPOČET UHR'!$A:$A,0))="","",INDEX('VÝPOČET UHR'!$Z:$Z,MATCH($A46,'VÝPOČET UHR'!$A:$A,0))))</f>
        <v/>
      </c>
      <c r="H46" s="190"/>
      <c r="J46" s="181" t="str">
        <f>IF($A46="","",INDEX('VÝPOČET UHR'!$G:$G,MATCH($A46,'VÝPOČET UHR'!$A:$A,0),))</f>
        <v/>
      </c>
      <c r="K46" s="181" t="str">
        <f t="shared" si="1"/>
        <v/>
      </c>
      <c r="L46" s="181" t="str">
        <f t="shared" si="5"/>
        <v/>
      </c>
      <c r="M46" s="181" t="str">
        <f t="shared" si="6"/>
        <v/>
      </c>
    </row>
    <row r="47" spans="1:13" ht="12.75">
      <c r="A47" s="188" t="str">
        <f>IF(tab2!D47="","",tab2!D47)</f>
        <v/>
      </c>
      <c r="B47" s="181" t="str">
        <f>IF($A47="","",INDEX('VÝPOČET UHR'!$W:$W,MATCH($A47,'VÝPOČET UHR'!$A:$A,0),))</f>
        <v/>
      </c>
      <c r="C47" s="192" t="str">
        <f t="shared" si="4"/>
        <v/>
      </c>
      <c r="D47" s="190"/>
      <c r="E47" s="189" t="str">
        <f>IF(A47="","",HLAVIČKA!$C$4)</f>
        <v/>
      </c>
      <c r="F47" s="189" t="str">
        <f>IF($A47="","",IF(INDEX('VÝPOČET UHR'!$AA:$AA,MATCH($A47,'VÝPOČET UHR'!$A:$A,0))="","",INDEX('VÝPOČET UHR'!$AA:$AA,MATCH($A47,'VÝPOČET UHR'!$A:$A,0))))</f>
        <v/>
      </c>
      <c r="G47" s="189" t="str">
        <f>IF($A47="","",IF(INDEX('VÝPOČET UHR'!$Z:$Z,MATCH($A47,'VÝPOČET UHR'!$A:$A,0))="","",INDEX('VÝPOČET UHR'!$Z:$Z,MATCH($A47,'VÝPOČET UHR'!$A:$A,0))))</f>
        <v/>
      </c>
      <c r="H47" s="190"/>
      <c r="J47" s="181" t="str">
        <f>IF($A47="","",INDEX('VÝPOČET UHR'!$G:$G,MATCH($A47,'VÝPOČET UHR'!$A:$A,0),))</f>
        <v/>
      </c>
      <c r="K47" s="181" t="str">
        <f t="shared" si="1"/>
        <v/>
      </c>
      <c r="L47" s="181" t="str">
        <f t="shared" si="5"/>
        <v/>
      </c>
      <c r="M47" s="181" t="str">
        <f t="shared" si="6"/>
        <v/>
      </c>
    </row>
    <row r="48" spans="1:13" ht="12.75">
      <c r="A48" s="188" t="str">
        <f>IF(tab2!D48="","",tab2!D48)</f>
        <v/>
      </c>
      <c r="B48" s="181" t="str">
        <f>IF($A48="","",INDEX('VÝPOČET UHR'!$W:$W,MATCH($A48,'VÝPOČET UHR'!$A:$A,0),))</f>
        <v/>
      </c>
      <c r="C48" s="192" t="str">
        <f t="shared" si="4"/>
        <v/>
      </c>
      <c r="D48" s="190"/>
      <c r="E48" s="189" t="str">
        <f>IF(A48="","",HLAVIČKA!$C$4)</f>
        <v/>
      </c>
      <c r="F48" s="189" t="str">
        <f>IF($A48="","",IF(INDEX('VÝPOČET UHR'!$AA:$AA,MATCH($A48,'VÝPOČET UHR'!$A:$A,0))="","",INDEX('VÝPOČET UHR'!$AA:$AA,MATCH($A48,'VÝPOČET UHR'!$A:$A,0))))</f>
        <v/>
      </c>
      <c r="G48" s="189" t="str">
        <f>IF($A48="","",IF(INDEX('VÝPOČET UHR'!$Z:$Z,MATCH($A48,'VÝPOČET UHR'!$A:$A,0))="","",INDEX('VÝPOČET UHR'!$Z:$Z,MATCH($A48,'VÝPOČET UHR'!$A:$A,0))))</f>
        <v/>
      </c>
      <c r="H48" s="190"/>
      <c r="J48" s="181" t="str">
        <f>IF($A48="","",INDEX('VÝPOČET UHR'!$G:$G,MATCH($A48,'VÝPOČET UHR'!$A:$A,0),))</f>
        <v/>
      </c>
      <c r="K48" s="181" t="str">
        <f t="shared" si="1"/>
        <v/>
      </c>
      <c r="L48" s="181" t="str">
        <f t="shared" si="5"/>
        <v/>
      </c>
      <c r="M48" s="181" t="str">
        <f t="shared" si="6"/>
        <v/>
      </c>
    </row>
    <row r="49" spans="1:13" ht="12.75">
      <c r="A49" s="188" t="str">
        <f>IF(tab2!D49="","",tab2!D49)</f>
        <v/>
      </c>
      <c r="B49" s="181" t="str">
        <f>IF($A49="","",INDEX('VÝPOČET UHR'!$W:$W,MATCH($A49,'VÝPOČET UHR'!$A:$A,0),))</f>
        <v/>
      </c>
      <c r="C49" s="192" t="str">
        <f t="shared" si="4"/>
        <v/>
      </c>
      <c r="D49" s="190"/>
      <c r="E49" s="189" t="str">
        <f>IF(A49="","",HLAVIČKA!$C$4)</f>
        <v/>
      </c>
      <c r="F49" s="189" t="str">
        <f>IF($A49="","",IF(INDEX('VÝPOČET UHR'!$AA:$AA,MATCH($A49,'VÝPOČET UHR'!$A:$A,0))="","",INDEX('VÝPOČET UHR'!$AA:$AA,MATCH($A49,'VÝPOČET UHR'!$A:$A,0))))</f>
        <v/>
      </c>
      <c r="G49" s="189" t="str">
        <f>IF($A49="","",IF(INDEX('VÝPOČET UHR'!$Z:$Z,MATCH($A49,'VÝPOČET UHR'!$A:$A,0))="","",INDEX('VÝPOČET UHR'!$Z:$Z,MATCH($A49,'VÝPOČET UHR'!$A:$A,0))))</f>
        <v/>
      </c>
      <c r="H49" s="190"/>
      <c r="J49" s="181" t="str">
        <f>IF($A49="","",INDEX('VÝPOČET UHR'!$G:$G,MATCH($A49,'VÝPOČET UHR'!$A:$A,0),))</f>
        <v/>
      </c>
      <c r="K49" s="181" t="str">
        <f t="shared" si="1"/>
        <v/>
      </c>
      <c r="L49" s="181" t="str">
        <f t="shared" si="5"/>
        <v/>
      </c>
      <c r="M49" s="181" t="str">
        <f t="shared" si="6"/>
        <v/>
      </c>
    </row>
    <row r="50" spans="1:13" ht="12.75">
      <c r="A50" s="188" t="str">
        <f>IF(tab2!D50="","",tab2!D50)</f>
        <v/>
      </c>
      <c r="B50" s="181" t="str">
        <f>IF($A50="","",INDEX('VÝPOČET UHR'!$W:$W,MATCH($A50,'VÝPOČET UHR'!$A:$A,0),))</f>
        <v/>
      </c>
      <c r="C50" s="192" t="str">
        <f t="shared" si="4"/>
        <v/>
      </c>
      <c r="D50" s="190"/>
      <c r="E50" s="189" t="str">
        <f>IF(A50="","",HLAVIČKA!$C$4)</f>
        <v/>
      </c>
      <c r="F50" s="189" t="str">
        <f>IF($A50="","",IF(INDEX('VÝPOČET UHR'!$AA:$AA,MATCH($A50,'VÝPOČET UHR'!$A:$A,0))="","",INDEX('VÝPOČET UHR'!$AA:$AA,MATCH($A50,'VÝPOČET UHR'!$A:$A,0))))</f>
        <v/>
      </c>
      <c r="G50" s="189" t="str">
        <f>IF($A50="","",IF(INDEX('VÝPOČET UHR'!$Z:$Z,MATCH($A50,'VÝPOČET UHR'!$A:$A,0))="","",INDEX('VÝPOČET UHR'!$Z:$Z,MATCH($A50,'VÝPOČET UHR'!$A:$A,0))))</f>
        <v/>
      </c>
      <c r="H50" s="190"/>
      <c r="J50" s="181" t="str">
        <f>IF($A50="","",INDEX('VÝPOČET UHR'!$G:$G,MATCH($A50,'VÝPOČET UHR'!$A:$A,0),))</f>
        <v/>
      </c>
      <c r="K50" s="181" t="str">
        <f t="shared" si="1"/>
        <v/>
      </c>
      <c r="L50" s="181" t="str">
        <f t="shared" si="5"/>
        <v/>
      </c>
      <c r="M50" s="181" t="str">
        <f t="shared" si="6"/>
        <v/>
      </c>
    </row>
    <row r="51" spans="1:13" ht="12.75">
      <c r="A51" s="188" t="str">
        <f>IF(tab2!D51="","",tab2!D51)</f>
        <v/>
      </c>
      <c r="B51" s="181" t="str">
        <f>IF($A51="","",INDEX('VÝPOČET UHR'!$W:$W,MATCH($A51,'VÝPOČET UHR'!$A:$A,0),))</f>
        <v/>
      </c>
      <c r="C51" s="192" t="str">
        <f t="shared" si="4"/>
        <v/>
      </c>
      <c r="D51" s="190"/>
      <c r="E51" s="189" t="str">
        <f>IF(A51="","",HLAVIČKA!$C$4)</f>
        <v/>
      </c>
      <c r="F51" s="189" t="str">
        <f>IF($A51="","",IF(INDEX('VÝPOČET UHR'!$AA:$AA,MATCH($A51,'VÝPOČET UHR'!$A:$A,0))="","",INDEX('VÝPOČET UHR'!$AA:$AA,MATCH($A51,'VÝPOČET UHR'!$A:$A,0))))</f>
        <v/>
      </c>
      <c r="G51" s="189" t="str">
        <f>IF($A51="","",IF(INDEX('VÝPOČET UHR'!$Z:$Z,MATCH($A51,'VÝPOČET UHR'!$A:$A,0))="","",INDEX('VÝPOČET UHR'!$Z:$Z,MATCH($A51,'VÝPOČET UHR'!$A:$A,0))))</f>
        <v/>
      </c>
      <c r="H51" s="190"/>
      <c r="J51" s="181" t="str">
        <f>IF($A51="","",INDEX('VÝPOČET UHR'!$G:$G,MATCH($A51,'VÝPOČET UHR'!$A:$A,0),))</f>
        <v/>
      </c>
      <c r="K51" s="181" t="str">
        <f t="shared" si="1"/>
        <v/>
      </c>
      <c r="L51" s="181" t="str">
        <f t="shared" si="5"/>
        <v/>
      </c>
      <c r="M51" s="181" t="str">
        <f t="shared" si="6"/>
        <v/>
      </c>
    </row>
    <row r="52" spans="1:13" ht="12.75">
      <c r="A52" s="188" t="str">
        <f>IF(tab2!D52="","",tab2!D52)</f>
        <v/>
      </c>
      <c r="B52" s="181" t="str">
        <f>IF($A52="","",INDEX('VÝPOČET UHR'!$W:$W,MATCH($A52,'VÝPOČET UHR'!$A:$A,0),))</f>
        <v/>
      </c>
      <c r="C52" s="192" t="str">
        <f t="shared" si="4"/>
        <v/>
      </c>
      <c r="D52" s="190"/>
      <c r="E52" s="189" t="str">
        <f>IF(A52="","",HLAVIČKA!$C$4)</f>
        <v/>
      </c>
      <c r="F52" s="189" t="str">
        <f>IF($A52="","",IF(INDEX('VÝPOČET UHR'!$AA:$AA,MATCH($A52,'VÝPOČET UHR'!$A:$A,0))="","",INDEX('VÝPOČET UHR'!$AA:$AA,MATCH($A52,'VÝPOČET UHR'!$A:$A,0))))</f>
        <v/>
      </c>
      <c r="G52" s="189" t="str">
        <f>IF($A52="","",IF(INDEX('VÝPOČET UHR'!$Z:$Z,MATCH($A52,'VÝPOČET UHR'!$A:$A,0))="","",INDEX('VÝPOČET UHR'!$Z:$Z,MATCH($A52,'VÝPOČET UHR'!$A:$A,0))))</f>
        <v/>
      </c>
      <c r="H52" s="190"/>
      <c r="J52" s="181" t="str">
        <f>IF($A52="","",INDEX('VÝPOČET UHR'!$G:$G,MATCH($A52,'VÝPOČET UHR'!$A:$A,0),))</f>
        <v/>
      </c>
      <c r="K52" s="181" t="str">
        <f t="shared" si="1"/>
        <v/>
      </c>
      <c r="L52" s="181" t="str">
        <f t="shared" si="5"/>
        <v/>
      </c>
      <c r="M52" s="181" t="str">
        <f t="shared" si="6"/>
        <v/>
      </c>
    </row>
    <row r="53" spans="1:13" ht="12.75">
      <c r="A53" s="188" t="str">
        <f>IF(tab2!D53="","",tab2!D53)</f>
        <v/>
      </c>
      <c r="B53" s="181" t="str">
        <f>IF($A53="","",INDEX('VÝPOČET UHR'!$W:$W,MATCH($A53,'VÝPOČET UHR'!$A:$A,0),))</f>
        <v/>
      </c>
      <c r="C53" s="192" t="str">
        <f t="shared" si="4"/>
        <v/>
      </c>
      <c r="D53" s="190"/>
      <c r="E53" s="189" t="str">
        <f>IF(A53="","",HLAVIČKA!$C$4)</f>
        <v/>
      </c>
      <c r="F53" s="189" t="str">
        <f>IF($A53="","",IF(INDEX('VÝPOČET UHR'!$AA:$AA,MATCH($A53,'VÝPOČET UHR'!$A:$A,0))="","",INDEX('VÝPOČET UHR'!$AA:$AA,MATCH($A53,'VÝPOČET UHR'!$A:$A,0))))</f>
        <v/>
      </c>
      <c r="G53" s="189" t="str">
        <f>IF($A53="","",IF(INDEX('VÝPOČET UHR'!$Z:$Z,MATCH($A53,'VÝPOČET UHR'!$A:$A,0))="","",INDEX('VÝPOČET UHR'!$Z:$Z,MATCH($A53,'VÝPOČET UHR'!$A:$A,0))))</f>
        <v/>
      </c>
      <c r="H53" s="190"/>
      <c r="J53" s="181" t="str">
        <f>IF($A53="","",INDEX('VÝPOČET UHR'!$G:$G,MATCH($A53,'VÝPOČET UHR'!$A:$A,0),))</f>
        <v/>
      </c>
      <c r="K53" s="181" t="str">
        <f t="shared" si="1"/>
        <v/>
      </c>
      <c r="L53" s="181" t="str">
        <f t="shared" si="5"/>
        <v/>
      </c>
      <c r="M53" s="181" t="str">
        <f t="shared" si="6"/>
        <v/>
      </c>
    </row>
    <row r="54" spans="1:13" ht="12.75">
      <c r="A54" s="188" t="str">
        <f>IF(tab2!D54="","",tab2!D54)</f>
        <v/>
      </c>
      <c r="B54" s="181" t="str">
        <f>IF($A54="","",INDEX('VÝPOČET UHR'!$W:$W,MATCH($A54,'VÝPOČET UHR'!$A:$A,0),))</f>
        <v/>
      </c>
      <c r="C54" s="192" t="str">
        <f t="shared" si="4"/>
        <v/>
      </c>
      <c r="D54" s="190"/>
      <c r="E54" s="189" t="str">
        <f>IF(A54="","",HLAVIČKA!$C$4)</f>
        <v/>
      </c>
      <c r="F54" s="189" t="str">
        <f>IF($A54="","",IF(INDEX('VÝPOČET UHR'!$AA:$AA,MATCH($A54,'VÝPOČET UHR'!$A:$A,0))="","",INDEX('VÝPOČET UHR'!$AA:$AA,MATCH($A54,'VÝPOČET UHR'!$A:$A,0))))</f>
        <v/>
      </c>
      <c r="G54" s="189" t="str">
        <f>IF($A54="","",IF(INDEX('VÝPOČET UHR'!$Z:$Z,MATCH($A54,'VÝPOČET UHR'!$A:$A,0))="","",INDEX('VÝPOČET UHR'!$Z:$Z,MATCH($A54,'VÝPOČET UHR'!$A:$A,0))))</f>
        <v/>
      </c>
      <c r="H54" s="190"/>
      <c r="J54" s="181" t="str">
        <f>IF($A54="","",INDEX('VÝPOČET UHR'!$G:$G,MATCH($A54,'VÝPOČET UHR'!$A:$A,0),))</f>
        <v/>
      </c>
      <c r="K54" s="181" t="str">
        <f t="shared" si="1"/>
        <v/>
      </c>
      <c r="L54" s="181" t="str">
        <f t="shared" si="5"/>
        <v/>
      </c>
      <c r="M54" s="181" t="str">
        <f t="shared" si="6"/>
        <v/>
      </c>
    </row>
    <row r="55" spans="1:13" ht="12.75">
      <c r="A55" s="188" t="str">
        <f>IF(tab2!D55="","",tab2!D55)</f>
        <v/>
      </c>
      <c r="B55" s="181" t="str">
        <f>IF($A55="","",INDEX('VÝPOČET UHR'!$W:$W,MATCH($A55,'VÝPOČET UHR'!$A:$A,0),))</f>
        <v/>
      </c>
      <c r="C55" s="192" t="str">
        <f t="shared" si="4"/>
        <v/>
      </c>
      <c r="D55" s="190"/>
      <c r="E55" s="189" t="str">
        <f>IF(A55="","",HLAVIČKA!$C$4)</f>
        <v/>
      </c>
      <c r="F55" s="189" t="str">
        <f>IF($A55="","",IF(INDEX('VÝPOČET UHR'!$AA:$AA,MATCH($A55,'VÝPOČET UHR'!$A:$A,0))="","",INDEX('VÝPOČET UHR'!$AA:$AA,MATCH($A55,'VÝPOČET UHR'!$A:$A,0))))</f>
        <v/>
      </c>
      <c r="G55" s="189" t="str">
        <f>IF($A55="","",IF(INDEX('VÝPOČET UHR'!$Z:$Z,MATCH($A55,'VÝPOČET UHR'!$A:$A,0))="","",INDEX('VÝPOČET UHR'!$Z:$Z,MATCH($A55,'VÝPOČET UHR'!$A:$A,0))))</f>
        <v/>
      </c>
      <c r="H55" s="190"/>
      <c r="J55" s="181" t="str">
        <f>IF($A55="","",INDEX('VÝPOČET UHR'!$G:$G,MATCH($A55,'VÝPOČET UHR'!$A:$A,0),))</f>
        <v/>
      </c>
      <c r="K55" s="181" t="str">
        <f t="shared" si="1"/>
        <v/>
      </c>
      <c r="L55" s="181" t="str">
        <f t="shared" si="5"/>
        <v/>
      </c>
      <c r="M55" s="181" t="str">
        <f t="shared" si="6"/>
        <v/>
      </c>
    </row>
    <row r="56" spans="1:13" ht="12.75">
      <c r="A56" s="188" t="str">
        <f>IF(tab2!D56="","",tab2!D56)</f>
        <v/>
      </c>
      <c r="B56" s="181" t="str">
        <f>IF($A56="","",INDEX('VÝPOČET UHR'!$W:$W,MATCH($A56,'VÝPOČET UHR'!$A:$A,0),))</f>
        <v/>
      </c>
      <c r="C56" s="192" t="str">
        <f t="shared" si="4"/>
        <v/>
      </c>
      <c r="D56" s="190"/>
      <c r="E56" s="189" t="str">
        <f>IF(A56="","",HLAVIČKA!$C$4)</f>
        <v/>
      </c>
      <c r="F56" s="189" t="str">
        <f>IF($A56="","",IF(INDEX('VÝPOČET UHR'!$AA:$AA,MATCH($A56,'VÝPOČET UHR'!$A:$A,0))="","",INDEX('VÝPOČET UHR'!$AA:$AA,MATCH($A56,'VÝPOČET UHR'!$A:$A,0))))</f>
        <v/>
      </c>
      <c r="G56" s="189" t="str">
        <f>IF($A56="","",IF(INDEX('VÝPOČET UHR'!$Z:$Z,MATCH($A56,'VÝPOČET UHR'!$A:$A,0))="","",INDEX('VÝPOČET UHR'!$Z:$Z,MATCH($A56,'VÝPOČET UHR'!$A:$A,0))))</f>
        <v/>
      </c>
      <c r="H56" s="190"/>
      <c r="J56" s="181" t="str">
        <f>IF($A56="","",INDEX('VÝPOČET UHR'!$G:$G,MATCH($A56,'VÝPOČET UHR'!$A:$A,0),))</f>
        <v/>
      </c>
      <c r="K56" s="181" t="str">
        <f t="shared" si="1"/>
        <v/>
      </c>
      <c r="L56" s="181" t="str">
        <f t="shared" si="5"/>
        <v/>
      </c>
      <c r="M56" s="181" t="str">
        <f t="shared" si="6"/>
        <v/>
      </c>
    </row>
    <row r="57" spans="1:13" ht="12.75">
      <c r="A57" s="188" t="str">
        <f>IF(tab2!D57="","",tab2!D57)</f>
        <v/>
      </c>
      <c r="B57" s="181" t="str">
        <f>IF($A57="","",INDEX('VÝPOČET UHR'!$W:$W,MATCH($A57,'VÝPOČET UHR'!$A:$A,0),))</f>
        <v/>
      </c>
      <c r="C57" s="192" t="str">
        <f t="shared" si="4"/>
        <v/>
      </c>
      <c r="D57" s="190"/>
      <c r="E57" s="189" t="str">
        <f>IF(A57="","",HLAVIČKA!$C$4)</f>
        <v/>
      </c>
      <c r="F57" s="189" t="str">
        <f>IF($A57="","",IF(INDEX('VÝPOČET UHR'!$AA:$AA,MATCH($A57,'VÝPOČET UHR'!$A:$A,0))="","",INDEX('VÝPOČET UHR'!$AA:$AA,MATCH($A57,'VÝPOČET UHR'!$A:$A,0))))</f>
        <v/>
      </c>
      <c r="G57" s="189" t="str">
        <f>IF($A57="","",IF(INDEX('VÝPOČET UHR'!$Z:$Z,MATCH($A57,'VÝPOČET UHR'!$A:$A,0))="","",INDEX('VÝPOČET UHR'!$Z:$Z,MATCH($A57,'VÝPOČET UHR'!$A:$A,0))))</f>
        <v/>
      </c>
      <c r="H57" s="190"/>
      <c r="J57" s="181" t="str">
        <f>IF($A57="","",INDEX('VÝPOČET UHR'!$G:$G,MATCH($A57,'VÝPOČET UHR'!$A:$A,0),))</f>
        <v/>
      </c>
      <c r="K57" s="181" t="str">
        <f t="shared" si="1"/>
        <v/>
      </c>
      <c r="L57" s="181" t="str">
        <f t="shared" si="5"/>
        <v/>
      </c>
      <c r="M57" s="181" t="str">
        <f t="shared" si="6"/>
        <v/>
      </c>
    </row>
    <row r="58" spans="1:13" ht="12.75">
      <c r="A58" s="188" t="str">
        <f>IF(tab2!D58="","",tab2!D58)</f>
        <v/>
      </c>
      <c r="B58" s="181" t="str">
        <f>IF($A58="","",INDEX('VÝPOČET UHR'!$W:$W,MATCH($A58,'VÝPOČET UHR'!$A:$A,0),))</f>
        <v/>
      </c>
      <c r="C58" s="192" t="str">
        <f t="shared" si="4"/>
        <v/>
      </c>
      <c r="D58" s="190"/>
      <c r="E58" s="189" t="str">
        <f>IF(A58="","",HLAVIČKA!$C$4)</f>
        <v/>
      </c>
      <c r="F58" s="189" t="str">
        <f>IF($A58="","",IF(INDEX('VÝPOČET UHR'!$AA:$AA,MATCH($A58,'VÝPOČET UHR'!$A:$A,0))="","",INDEX('VÝPOČET UHR'!$AA:$AA,MATCH($A58,'VÝPOČET UHR'!$A:$A,0))))</f>
        <v/>
      </c>
      <c r="G58" s="189" t="str">
        <f>IF($A58="","",IF(INDEX('VÝPOČET UHR'!$Z:$Z,MATCH($A58,'VÝPOČET UHR'!$A:$A,0))="","",INDEX('VÝPOČET UHR'!$Z:$Z,MATCH($A58,'VÝPOČET UHR'!$A:$A,0))))</f>
        <v/>
      </c>
      <c r="H58" s="190"/>
      <c r="J58" s="181" t="str">
        <f>IF($A58="","",INDEX('VÝPOČET UHR'!$G:$G,MATCH($A58,'VÝPOČET UHR'!$A:$A,0),))</f>
        <v/>
      </c>
      <c r="K58" s="181" t="str">
        <f t="shared" si="1"/>
        <v/>
      </c>
      <c r="L58" s="181" t="str">
        <f t="shared" si="5"/>
        <v/>
      </c>
      <c r="M58" s="181" t="str">
        <f t="shared" si="6"/>
        <v/>
      </c>
    </row>
    <row r="59" spans="1:13" ht="12.75">
      <c r="A59" s="188" t="str">
        <f>IF(tab2!D59="","",tab2!D59)</f>
        <v/>
      </c>
      <c r="B59" s="181" t="str">
        <f>IF($A59="","",INDEX('VÝPOČET UHR'!$W:$W,MATCH($A59,'VÝPOČET UHR'!$A:$A,0),))</f>
        <v/>
      </c>
      <c r="C59" s="192" t="str">
        <f t="shared" si="4"/>
        <v/>
      </c>
      <c r="D59" s="190"/>
      <c r="E59" s="189" t="str">
        <f>IF(A59="","",HLAVIČKA!$C$4)</f>
        <v/>
      </c>
      <c r="F59" s="189" t="str">
        <f>IF($A59="","",IF(INDEX('VÝPOČET UHR'!$AA:$AA,MATCH($A59,'VÝPOČET UHR'!$A:$A,0))="","",INDEX('VÝPOČET UHR'!$AA:$AA,MATCH($A59,'VÝPOČET UHR'!$A:$A,0))))</f>
        <v/>
      </c>
      <c r="G59" s="189" t="str">
        <f>IF($A59="","",IF(INDEX('VÝPOČET UHR'!$Z:$Z,MATCH($A59,'VÝPOČET UHR'!$A:$A,0))="","",INDEX('VÝPOČET UHR'!$Z:$Z,MATCH($A59,'VÝPOČET UHR'!$A:$A,0))))</f>
        <v/>
      </c>
      <c r="H59" s="190"/>
      <c r="J59" s="181" t="str">
        <f>IF($A59="","",INDEX('VÝPOČET UHR'!$G:$G,MATCH($A59,'VÝPOČET UHR'!$A:$A,0),))</f>
        <v/>
      </c>
      <c r="K59" s="181" t="str">
        <f t="shared" si="1"/>
        <v/>
      </c>
      <c r="L59" s="181" t="str">
        <f t="shared" si="5"/>
        <v/>
      </c>
      <c r="M59" s="181" t="str">
        <f t="shared" si="6"/>
        <v/>
      </c>
    </row>
    <row r="60" spans="1:13" ht="12.75">
      <c r="A60" s="188" t="str">
        <f>IF(tab2!D60="","",tab2!D60)</f>
        <v/>
      </c>
      <c r="B60" s="181" t="str">
        <f>IF($A60="","",INDEX('VÝPOČET UHR'!$W:$W,MATCH($A60,'VÝPOČET UHR'!$A:$A,0),))</f>
        <v/>
      </c>
      <c r="C60" s="192" t="str">
        <f t="shared" si="4"/>
        <v/>
      </c>
      <c r="D60" s="190"/>
      <c r="E60" s="189" t="str">
        <f>IF(A60="","",HLAVIČKA!$C$4)</f>
        <v/>
      </c>
      <c r="F60" s="189" t="str">
        <f>IF($A60="","",IF(INDEX('VÝPOČET UHR'!$AA:$AA,MATCH($A60,'VÝPOČET UHR'!$A:$A,0))="","",INDEX('VÝPOČET UHR'!$AA:$AA,MATCH($A60,'VÝPOČET UHR'!$A:$A,0))))</f>
        <v/>
      </c>
      <c r="G60" s="189" t="str">
        <f>IF($A60="","",IF(INDEX('VÝPOČET UHR'!$Z:$Z,MATCH($A60,'VÝPOČET UHR'!$A:$A,0))="","",INDEX('VÝPOČET UHR'!$Z:$Z,MATCH($A60,'VÝPOČET UHR'!$A:$A,0))))</f>
        <v/>
      </c>
      <c r="H60" s="190"/>
      <c r="J60" s="181" t="str">
        <f>IF($A60="","",INDEX('VÝPOČET UHR'!$G:$G,MATCH($A60,'VÝPOČET UHR'!$A:$A,0),))</f>
        <v/>
      </c>
      <c r="K60" s="181" t="str">
        <f t="shared" si="1"/>
        <v/>
      </c>
      <c r="L60" s="181" t="str">
        <f t="shared" si="5"/>
        <v/>
      </c>
      <c r="M60" s="181" t="str">
        <f t="shared" si="6"/>
        <v/>
      </c>
    </row>
    <row r="61" spans="1:13" ht="12.75">
      <c r="A61" s="188" t="str">
        <f>IF(tab2!D61="","",tab2!D61)</f>
        <v/>
      </c>
      <c r="B61" s="181" t="str">
        <f>IF($A61="","",INDEX('VÝPOČET UHR'!$W:$W,MATCH($A61,'VÝPOČET UHR'!$A:$A,0),))</f>
        <v/>
      </c>
      <c r="C61" s="192" t="str">
        <f t="shared" si="4"/>
        <v/>
      </c>
      <c r="D61" s="190"/>
      <c r="E61" s="189" t="str">
        <f>IF(A61="","",HLAVIČKA!$C$4)</f>
        <v/>
      </c>
      <c r="F61" s="189" t="str">
        <f>IF($A61="","",IF(INDEX('VÝPOČET UHR'!$AA:$AA,MATCH($A61,'VÝPOČET UHR'!$A:$A,0))="","",INDEX('VÝPOČET UHR'!$AA:$AA,MATCH($A61,'VÝPOČET UHR'!$A:$A,0))))</f>
        <v/>
      </c>
      <c r="G61" s="189" t="str">
        <f>IF($A61="","",IF(INDEX('VÝPOČET UHR'!$Z:$Z,MATCH($A61,'VÝPOČET UHR'!$A:$A,0))="","",INDEX('VÝPOČET UHR'!$Z:$Z,MATCH($A61,'VÝPOČET UHR'!$A:$A,0))))</f>
        <v/>
      </c>
      <c r="H61" s="190"/>
      <c r="J61" s="181" t="str">
        <f>IF($A61="","",INDEX('VÝPOČET UHR'!$G:$G,MATCH($A61,'VÝPOČET UHR'!$A:$A,0),))</f>
        <v/>
      </c>
      <c r="K61" s="181" t="str">
        <f t="shared" si="1"/>
        <v/>
      </c>
      <c r="L61" s="181" t="str">
        <f t="shared" si="5"/>
        <v/>
      </c>
      <c r="M61" s="181" t="str">
        <f t="shared" si="6"/>
        <v/>
      </c>
    </row>
    <row r="62" spans="1:13" ht="12.75">
      <c r="A62" s="188" t="str">
        <f>IF(tab2!D62="","",tab2!D62)</f>
        <v/>
      </c>
      <c r="B62" s="181" t="str">
        <f>IF($A62="","",INDEX('VÝPOČET UHR'!$W:$W,MATCH($A62,'VÝPOČET UHR'!$A:$A,0),))</f>
        <v/>
      </c>
      <c r="C62" s="192" t="str">
        <f t="shared" si="4"/>
        <v/>
      </c>
      <c r="D62" s="190"/>
      <c r="E62" s="189" t="str">
        <f>IF(A62="","",HLAVIČKA!$C$4)</f>
        <v/>
      </c>
      <c r="F62" s="189" t="str">
        <f>IF($A62="","",IF(INDEX('VÝPOČET UHR'!$AA:$AA,MATCH($A62,'VÝPOČET UHR'!$A:$A,0))="","",INDEX('VÝPOČET UHR'!$AA:$AA,MATCH($A62,'VÝPOČET UHR'!$A:$A,0))))</f>
        <v/>
      </c>
      <c r="G62" s="189" t="str">
        <f>IF($A62="","",IF(INDEX('VÝPOČET UHR'!$Z:$Z,MATCH($A62,'VÝPOČET UHR'!$A:$A,0))="","",INDEX('VÝPOČET UHR'!$Z:$Z,MATCH($A62,'VÝPOČET UHR'!$A:$A,0))))</f>
        <v/>
      </c>
      <c r="H62" s="190"/>
      <c r="J62" s="181" t="str">
        <f>IF($A62="","",INDEX('VÝPOČET UHR'!$G:$G,MATCH($A62,'VÝPOČET UHR'!$A:$A,0),))</f>
        <v/>
      </c>
      <c r="K62" s="181" t="str">
        <f t="shared" si="1"/>
        <v/>
      </c>
      <c r="L62" s="181" t="str">
        <f t="shared" si="5"/>
        <v/>
      </c>
      <c r="M62" s="181" t="str">
        <f t="shared" si="6"/>
        <v/>
      </c>
    </row>
    <row r="63" spans="1:13" ht="12.75">
      <c r="A63" s="188" t="str">
        <f>IF(tab2!D63="","",tab2!D63)</f>
        <v/>
      </c>
      <c r="B63" s="181" t="str">
        <f>IF($A63="","",INDEX('VÝPOČET UHR'!$W:$W,MATCH($A63,'VÝPOČET UHR'!$A:$A,0),))</f>
        <v/>
      </c>
      <c r="C63" s="192" t="str">
        <f t="shared" si="4"/>
        <v/>
      </c>
      <c r="D63" s="190"/>
      <c r="E63" s="189" t="str">
        <f>IF(A63="","",HLAVIČKA!$C$4)</f>
        <v/>
      </c>
      <c r="F63" s="189" t="str">
        <f>IF($A63="","",IF(INDEX('VÝPOČET UHR'!$AA:$AA,MATCH($A63,'VÝPOČET UHR'!$A:$A,0))="","",INDEX('VÝPOČET UHR'!$AA:$AA,MATCH($A63,'VÝPOČET UHR'!$A:$A,0))))</f>
        <v/>
      </c>
      <c r="G63" s="189" t="str">
        <f>IF($A63="","",IF(INDEX('VÝPOČET UHR'!$Z:$Z,MATCH($A63,'VÝPOČET UHR'!$A:$A,0))="","",INDEX('VÝPOČET UHR'!$Z:$Z,MATCH($A63,'VÝPOČET UHR'!$A:$A,0))))</f>
        <v/>
      </c>
      <c r="H63" s="190"/>
      <c r="J63" s="181" t="str">
        <f>IF($A63="","",INDEX('VÝPOČET UHR'!$G:$G,MATCH($A63,'VÝPOČET UHR'!$A:$A,0),))</f>
        <v/>
      </c>
      <c r="K63" s="181" t="str">
        <f t="shared" si="1"/>
        <v/>
      </c>
      <c r="L63" s="181" t="str">
        <f t="shared" si="5"/>
        <v/>
      </c>
      <c r="M63" s="181" t="str">
        <f t="shared" si="6"/>
        <v/>
      </c>
    </row>
    <row r="64" spans="1:13" ht="12.75">
      <c r="A64" s="188" t="str">
        <f>IF(tab2!D64="","",tab2!D64)</f>
        <v/>
      </c>
      <c r="B64" s="181" t="str">
        <f>IF($A64="","",INDEX('VÝPOČET UHR'!$W:$W,MATCH($A64,'VÝPOČET UHR'!$A:$A,0),))</f>
        <v/>
      </c>
      <c r="C64" s="192" t="str">
        <f t="shared" si="4"/>
        <v/>
      </c>
      <c r="D64" s="190"/>
      <c r="E64" s="189" t="str">
        <f>IF(A64="","",HLAVIČKA!$C$4)</f>
        <v/>
      </c>
      <c r="F64" s="189" t="str">
        <f>IF($A64="","",IF(INDEX('VÝPOČET UHR'!$AA:$AA,MATCH($A64,'VÝPOČET UHR'!$A:$A,0))="","",INDEX('VÝPOČET UHR'!$AA:$AA,MATCH($A64,'VÝPOČET UHR'!$A:$A,0))))</f>
        <v/>
      </c>
      <c r="G64" s="189" t="str">
        <f>IF($A64="","",IF(INDEX('VÝPOČET UHR'!$Z:$Z,MATCH($A64,'VÝPOČET UHR'!$A:$A,0))="","",INDEX('VÝPOČET UHR'!$Z:$Z,MATCH($A64,'VÝPOČET UHR'!$A:$A,0))))</f>
        <v/>
      </c>
      <c r="H64" s="190"/>
      <c r="J64" s="181" t="str">
        <f>IF($A64="","",INDEX('VÝPOČET UHR'!$G:$G,MATCH($A64,'VÝPOČET UHR'!$A:$A,0),))</f>
        <v/>
      </c>
      <c r="K64" s="181" t="str">
        <f t="shared" si="1"/>
        <v/>
      </c>
      <c r="L64" s="181" t="str">
        <f t="shared" si="5"/>
        <v/>
      </c>
      <c r="M64" s="181" t="str">
        <f t="shared" si="6"/>
        <v/>
      </c>
    </row>
    <row r="65" spans="1:13" ht="12.75">
      <c r="A65" s="188" t="str">
        <f>IF(tab2!D65="","",tab2!D65)</f>
        <v/>
      </c>
      <c r="B65" s="181" t="str">
        <f>IF($A65="","",INDEX('VÝPOČET UHR'!$W:$W,MATCH($A65,'VÝPOČET UHR'!$A:$A,0),))</f>
        <v/>
      </c>
      <c r="C65" s="192" t="str">
        <f t="shared" si="4"/>
        <v/>
      </c>
      <c r="D65" s="190"/>
      <c r="E65" s="189" t="str">
        <f>IF(A65="","",HLAVIČKA!$C$4)</f>
        <v/>
      </c>
      <c r="F65" s="189" t="str">
        <f>IF($A65="","",IF(INDEX('VÝPOČET UHR'!$AA:$AA,MATCH($A65,'VÝPOČET UHR'!$A:$A,0))="","",INDEX('VÝPOČET UHR'!$AA:$AA,MATCH($A65,'VÝPOČET UHR'!$A:$A,0))))</f>
        <v/>
      </c>
      <c r="G65" s="189" t="str">
        <f>IF($A65="","",IF(INDEX('VÝPOČET UHR'!$Z:$Z,MATCH($A65,'VÝPOČET UHR'!$A:$A,0))="","",INDEX('VÝPOČET UHR'!$Z:$Z,MATCH($A65,'VÝPOČET UHR'!$A:$A,0))))</f>
        <v/>
      </c>
      <c r="H65" s="190"/>
      <c r="J65" s="181" t="str">
        <f>IF($A65="","",INDEX('VÝPOČET UHR'!$G:$G,MATCH($A65,'VÝPOČET UHR'!$A:$A,0),))</f>
        <v/>
      </c>
      <c r="K65" s="181" t="str">
        <f t="shared" si="1"/>
        <v/>
      </c>
      <c r="L65" s="181" t="str">
        <f t="shared" si="5"/>
        <v/>
      </c>
      <c r="M65" s="181" t="str">
        <f t="shared" si="6"/>
        <v/>
      </c>
    </row>
    <row r="66" spans="1:13" ht="12.75">
      <c r="A66" s="188" t="str">
        <f>IF(tab2!D66="","",tab2!D66)</f>
        <v/>
      </c>
      <c r="B66" s="181" t="str">
        <f>IF($A66="","",INDEX('VÝPOČET UHR'!$W:$W,MATCH($A66,'VÝPOČET UHR'!$A:$A,0),))</f>
        <v/>
      </c>
      <c r="C66" s="192" t="str">
        <f t="shared" si="4"/>
        <v/>
      </c>
      <c r="D66" s="190"/>
      <c r="E66" s="189" t="str">
        <f>IF(A66="","",HLAVIČKA!$C$4)</f>
        <v/>
      </c>
      <c r="F66" s="189" t="str">
        <f>IF($A66="","",IF(INDEX('VÝPOČET UHR'!$AA:$AA,MATCH($A66,'VÝPOČET UHR'!$A:$A,0))="","",INDEX('VÝPOČET UHR'!$AA:$AA,MATCH($A66,'VÝPOČET UHR'!$A:$A,0))))</f>
        <v/>
      </c>
      <c r="G66" s="189" t="str">
        <f>IF($A66="","",IF(INDEX('VÝPOČET UHR'!$Z:$Z,MATCH($A66,'VÝPOČET UHR'!$A:$A,0))="","",INDEX('VÝPOČET UHR'!$Z:$Z,MATCH($A66,'VÝPOČET UHR'!$A:$A,0))))</f>
        <v/>
      </c>
      <c r="H66" s="190"/>
      <c r="J66" s="181" t="str">
        <f>IF($A66="","",INDEX('VÝPOČET UHR'!$G:$G,MATCH($A66,'VÝPOČET UHR'!$A:$A,0),))</f>
        <v/>
      </c>
      <c r="K66" s="181" t="str">
        <f t="shared" si="1"/>
        <v/>
      </c>
      <c r="L66" s="181" t="str">
        <f t="shared" si="5"/>
        <v/>
      </c>
      <c r="M66" s="181" t="str">
        <f t="shared" si="6"/>
        <v/>
      </c>
    </row>
    <row r="67" spans="1:13" ht="12.75">
      <c r="A67" s="188" t="str">
        <f>IF(tab2!D67="","",tab2!D67)</f>
        <v/>
      </c>
      <c r="B67" s="181" t="str">
        <f>IF($A67="","",INDEX('VÝPOČET UHR'!$W:$W,MATCH($A67,'VÝPOČET UHR'!$A:$A,0),))</f>
        <v/>
      </c>
      <c r="C67" s="192" t="str">
        <f aca="true" t="shared" si="7" ref="C67:C130">IF($J67="","",CONCATENATE(K67,".",L67,".",M67))</f>
        <v/>
      </c>
      <c r="D67" s="190"/>
      <c r="E67" s="189" t="str">
        <f>IF(A67="","",HLAVIČKA!$C$4)</f>
        <v/>
      </c>
      <c r="F67" s="189" t="str">
        <f>IF($A67="","",IF(INDEX('VÝPOČET UHR'!$AA:$AA,MATCH($A67,'VÝPOČET UHR'!$A:$A,0))="","",INDEX('VÝPOČET UHR'!$AA:$AA,MATCH($A67,'VÝPOČET UHR'!$A:$A,0))))</f>
        <v/>
      </c>
      <c r="G67" s="189" t="str">
        <f>IF($A67="","",IF(INDEX('VÝPOČET UHR'!$Z:$Z,MATCH($A67,'VÝPOČET UHR'!$A:$A,0))="","",INDEX('VÝPOČET UHR'!$Z:$Z,MATCH($A67,'VÝPOČET UHR'!$A:$A,0))))</f>
        <v/>
      </c>
      <c r="H67" s="190"/>
      <c r="J67" s="181" t="str">
        <f>IF($A67="","",INDEX('VÝPOČET UHR'!$G:$G,MATCH($A67,'VÝPOČET UHR'!$A:$A,0),))</f>
        <v/>
      </c>
      <c r="K67" s="181" t="str">
        <f aca="true" t="shared" si="8" ref="K67:K130">IF(J67="","",DAY(J67))</f>
        <v/>
      </c>
      <c r="L67" s="181" t="str">
        <f aca="true" t="shared" si="9" ref="L67:L130">IF(J67="","",MONTH(J67))</f>
        <v/>
      </c>
      <c r="M67" s="181" t="str">
        <f aca="true" t="shared" si="10" ref="M67:M130">IF(J67="","",YEAR(J67))</f>
        <v/>
      </c>
    </row>
    <row r="68" spans="1:13" ht="12.75">
      <c r="A68" s="188" t="str">
        <f>IF(tab2!D68="","",tab2!D68)</f>
        <v/>
      </c>
      <c r="B68" s="181" t="str">
        <f>IF($A68="","",INDEX('VÝPOČET UHR'!$W:$W,MATCH($A68,'VÝPOČET UHR'!$A:$A,0),))</f>
        <v/>
      </c>
      <c r="C68" s="192" t="str">
        <f t="shared" si="7"/>
        <v/>
      </c>
      <c r="D68" s="190"/>
      <c r="E68" s="189" t="str">
        <f>IF(A68="","",HLAVIČKA!$C$4)</f>
        <v/>
      </c>
      <c r="F68" s="189" t="str">
        <f>IF($A68="","",IF(INDEX('VÝPOČET UHR'!$AA:$AA,MATCH($A68,'VÝPOČET UHR'!$A:$A,0))="","",INDEX('VÝPOČET UHR'!$AA:$AA,MATCH($A68,'VÝPOČET UHR'!$A:$A,0))))</f>
        <v/>
      </c>
      <c r="G68" s="189" t="str">
        <f>IF($A68="","",IF(INDEX('VÝPOČET UHR'!$Z:$Z,MATCH($A68,'VÝPOČET UHR'!$A:$A,0))="","",INDEX('VÝPOČET UHR'!$Z:$Z,MATCH($A68,'VÝPOČET UHR'!$A:$A,0))))</f>
        <v/>
      </c>
      <c r="H68" s="190"/>
      <c r="J68" s="181" t="str">
        <f>IF($A68="","",INDEX('VÝPOČET UHR'!$G:$G,MATCH($A68,'VÝPOČET UHR'!$A:$A,0),))</f>
        <v/>
      </c>
      <c r="K68" s="181" t="str">
        <f t="shared" si="8"/>
        <v/>
      </c>
      <c r="L68" s="181" t="str">
        <f t="shared" si="9"/>
        <v/>
      </c>
      <c r="M68" s="181" t="str">
        <f t="shared" si="10"/>
        <v/>
      </c>
    </row>
    <row r="69" spans="1:13" ht="12.75">
      <c r="A69" s="188" t="str">
        <f>IF(tab2!D69="","",tab2!D69)</f>
        <v/>
      </c>
      <c r="B69" s="181" t="str">
        <f>IF($A69="","",INDEX('VÝPOČET UHR'!$W:$W,MATCH($A69,'VÝPOČET UHR'!$A:$A,0),))</f>
        <v/>
      </c>
      <c r="C69" s="192" t="str">
        <f t="shared" si="7"/>
        <v/>
      </c>
      <c r="D69" s="190"/>
      <c r="E69" s="189" t="str">
        <f>IF(A69="","",HLAVIČKA!$C$4)</f>
        <v/>
      </c>
      <c r="F69" s="189" t="str">
        <f>IF($A69="","",IF(INDEX('VÝPOČET UHR'!$AA:$AA,MATCH($A69,'VÝPOČET UHR'!$A:$A,0))="","",INDEX('VÝPOČET UHR'!$AA:$AA,MATCH($A69,'VÝPOČET UHR'!$A:$A,0))))</f>
        <v/>
      </c>
      <c r="G69" s="189" t="str">
        <f>IF($A69="","",IF(INDEX('VÝPOČET UHR'!$Z:$Z,MATCH($A69,'VÝPOČET UHR'!$A:$A,0))="","",INDEX('VÝPOČET UHR'!$Z:$Z,MATCH($A69,'VÝPOČET UHR'!$A:$A,0))))</f>
        <v/>
      </c>
      <c r="H69" s="190"/>
      <c r="J69" s="181" t="str">
        <f>IF($A69="","",INDEX('VÝPOČET UHR'!$G:$G,MATCH($A69,'VÝPOČET UHR'!$A:$A,0),))</f>
        <v/>
      </c>
      <c r="K69" s="181" t="str">
        <f t="shared" si="8"/>
        <v/>
      </c>
      <c r="L69" s="181" t="str">
        <f t="shared" si="9"/>
        <v/>
      </c>
      <c r="M69" s="181" t="str">
        <f t="shared" si="10"/>
        <v/>
      </c>
    </row>
    <row r="70" spans="1:13" ht="12.75">
      <c r="A70" s="188" t="str">
        <f>IF(tab2!D70="","",tab2!D70)</f>
        <v/>
      </c>
      <c r="B70" s="181" t="str">
        <f>IF($A70="","",INDEX('VÝPOČET UHR'!$W:$W,MATCH($A70,'VÝPOČET UHR'!$A:$A,0),))</f>
        <v/>
      </c>
      <c r="C70" s="192" t="str">
        <f t="shared" si="7"/>
        <v/>
      </c>
      <c r="D70" s="190"/>
      <c r="E70" s="189" t="str">
        <f>IF(A70="","",HLAVIČKA!$C$4)</f>
        <v/>
      </c>
      <c r="F70" s="189" t="str">
        <f>IF($A70="","",IF(INDEX('VÝPOČET UHR'!$AA:$AA,MATCH($A70,'VÝPOČET UHR'!$A:$A,0))="","",INDEX('VÝPOČET UHR'!$AA:$AA,MATCH($A70,'VÝPOČET UHR'!$A:$A,0))))</f>
        <v/>
      </c>
      <c r="G70" s="189" t="str">
        <f>IF($A70="","",IF(INDEX('VÝPOČET UHR'!$Z:$Z,MATCH($A70,'VÝPOČET UHR'!$A:$A,0))="","",INDEX('VÝPOČET UHR'!$Z:$Z,MATCH($A70,'VÝPOČET UHR'!$A:$A,0))))</f>
        <v/>
      </c>
      <c r="H70" s="190"/>
      <c r="J70" s="181" t="str">
        <f>IF($A70="","",INDEX('VÝPOČET UHR'!$G:$G,MATCH($A70,'VÝPOČET UHR'!$A:$A,0),))</f>
        <v/>
      </c>
      <c r="K70" s="181" t="str">
        <f t="shared" si="8"/>
        <v/>
      </c>
      <c r="L70" s="181" t="str">
        <f t="shared" si="9"/>
        <v/>
      </c>
      <c r="M70" s="181" t="str">
        <f t="shared" si="10"/>
        <v/>
      </c>
    </row>
    <row r="71" spans="1:13" ht="12.75">
      <c r="A71" s="188" t="str">
        <f>IF(tab2!D71="","",tab2!D71)</f>
        <v/>
      </c>
      <c r="B71" s="181" t="str">
        <f>IF($A71="","",INDEX('VÝPOČET UHR'!$W:$W,MATCH($A71,'VÝPOČET UHR'!$A:$A,0),))</f>
        <v/>
      </c>
      <c r="C71" s="192" t="str">
        <f t="shared" si="7"/>
        <v/>
      </c>
      <c r="D71" s="190"/>
      <c r="E71" s="189" t="str">
        <f>IF(A71="","",HLAVIČKA!$C$4)</f>
        <v/>
      </c>
      <c r="F71" s="189" t="str">
        <f>IF($A71="","",IF(INDEX('VÝPOČET UHR'!$AA:$AA,MATCH($A71,'VÝPOČET UHR'!$A:$A,0))="","",INDEX('VÝPOČET UHR'!$AA:$AA,MATCH($A71,'VÝPOČET UHR'!$A:$A,0))))</f>
        <v/>
      </c>
      <c r="G71" s="189" t="str">
        <f>IF($A71="","",IF(INDEX('VÝPOČET UHR'!$Z:$Z,MATCH($A71,'VÝPOČET UHR'!$A:$A,0))="","",INDEX('VÝPOČET UHR'!$Z:$Z,MATCH($A71,'VÝPOČET UHR'!$A:$A,0))))</f>
        <v/>
      </c>
      <c r="H71" s="190"/>
      <c r="J71" s="181" t="str">
        <f>IF($A71="","",INDEX('VÝPOČET UHR'!$G:$G,MATCH($A71,'VÝPOČET UHR'!$A:$A,0),))</f>
        <v/>
      </c>
      <c r="K71" s="181" t="str">
        <f t="shared" si="8"/>
        <v/>
      </c>
      <c r="L71" s="181" t="str">
        <f t="shared" si="9"/>
        <v/>
      </c>
      <c r="M71" s="181" t="str">
        <f t="shared" si="10"/>
        <v/>
      </c>
    </row>
    <row r="72" spans="1:13" ht="12.75">
      <c r="A72" s="188" t="str">
        <f>IF(tab2!D72="","",tab2!D72)</f>
        <v/>
      </c>
      <c r="B72" s="181" t="str">
        <f>IF($A72="","",INDEX('VÝPOČET UHR'!$W:$W,MATCH($A72,'VÝPOČET UHR'!$A:$A,0),))</f>
        <v/>
      </c>
      <c r="C72" s="192" t="str">
        <f t="shared" si="7"/>
        <v/>
      </c>
      <c r="D72" s="190"/>
      <c r="E72" s="189" t="str">
        <f>IF(A72="","",HLAVIČKA!$C$4)</f>
        <v/>
      </c>
      <c r="F72" s="189" t="str">
        <f>IF($A72="","",IF(INDEX('VÝPOČET UHR'!$AA:$AA,MATCH($A72,'VÝPOČET UHR'!$A:$A,0))="","",INDEX('VÝPOČET UHR'!$AA:$AA,MATCH($A72,'VÝPOČET UHR'!$A:$A,0))))</f>
        <v/>
      </c>
      <c r="G72" s="189" t="str">
        <f>IF($A72="","",IF(INDEX('VÝPOČET UHR'!$Z:$Z,MATCH($A72,'VÝPOČET UHR'!$A:$A,0))="","",INDEX('VÝPOČET UHR'!$Z:$Z,MATCH($A72,'VÝPOČET UHR'!$A:$A,0))))</f>
        <v/>
      </c>
      <c r="H72" s="190"/>
      <c r="J72" s="181" t="str">
        <f>IF($A72="","",INDEX('VÝPOČET UHR'!$G:$G,MATCH($A72,'VÝPOČET UHR'!$A:$A,0),))</f>
        <v/>
      </c>
      <c r="K72" s="181" t="str">
        <f t="shared" si="8"/>
        <v/>
      </c>
      <c r="L72" s="181" t="str">
        <f t="shared" si="9"/>
        <v/>
      </c>
      <c r="M72" s="181" t="str">
        <f t="shared" si="10"/>
        <v/>
      </c>
    </row>
    <row r="73" spans="1:13" ht="12.75">
      <c r="A73" s="188" t="str">
        <f>IF(tab2!D73="","",tab2!D73)</f>
        <v/>
      </c>
      <c r="B73" s="181" t="str">
        <f>IF($A73="","",INDEX('VÝPOČET UHR'!$W:$W,MATCH($A73,'VÝPOČET UHR'!$A:$A,0),))</f>
        <v/>
      </c>
      <c r="C73" s="192" t="str">
        <f t="shared" si="7"/>
        <v/>
      </c>
      <c r="D73" s="190"/>
      <c r="E73" s="189" t="str">
        <f>IF(A73="","",HLAVIČKA!$C$4)</f>
        <v/>
      </c>
      <c r="F73" s="189" t="str">
        <f>IF($A73="","",IF(INDEX('VÝPOČET UHR'!$AA:$AA,MATCH($A73,'VÝPOČET UHR'!$A:$A,0))="","",INDEX('VÝPOČET UHR'!$AA:$AA,MATCH($A73,'VÝPOČET UHR'!$A:$A,0))))</f>
        <v/>
      </c>
      <c r="G73" s="189" t="str">
        <f>IF($A73="","",IF(INDEX('VÝPOČET UHR'!$Z:$Z,MATCH($A73,'VÝPOČET UHR'!$A:$A,0))="","",INDEX('VÝPOČET UHR'!$Z:$Z,MATCH($A73,'VÝPOČET UHR'!$A:$A,0))))</f>
        <v/>
      </c>
      <c r="H73" s="190"/>
      <c r="J73" s="181" t="str">
        <f>IF($A73="","",INDEX('VÝPOČET UHR'!$G:$G,MATCH($A73,'VÝPOČET UHR'!$A:$A,0),))</f>
        <v/>
      </c>
      <c r="K73" s="181" t="str">
        <f t="shared" si="8"/>
        <v/>
      </c>
      <c r="L73" s="181" t="str">
        <f t="shared" si="9"/>
        <v/>
      </c>
      <c r="M73" s="181" t="str">
        <f t="shared" si="10"/>
        <v/>
      </c>
    </row>
    <row r="74" spans="1:13" ht="12.75">
      <c r="A74" s="188" t="str">
        <f>IF(tab2!D74="","",tab2!D74)</f>
        <v/>
      </c>
      <c r="B74" s="181" t="str">
        <f>IF($A74="","",INDEX('VÝPOČET UHR'!$W:$W,MATCH($A74,'VÝPOČET UHR'!$A:$A,0),))</f>
        <v/>
      </c>
      <c r="C74" s="192" t="str">
        <f t="shared" si="7"/>
        <v/>
      </c>
      <c r="D74" s="190"/>
      <c r="E74" s="189" t="str">
        <f>IF(A74="","",HLAVIČKA!$C$4)</f>
        <v/>
      </c>
      <c r="F74" s="189" t="str">
        <f>IF($A74="","",IF(INDEX('VÝPOČET UHR'!$AA:$AA,MATCH($A74,'VÝPOČET UHR'!$A:$A,0))="","",INDEX('VÝPOČET UHR'!$AA:$AA,MATCH($A74,'VÝPOČET UHR'!$A:$A,0))))</f>
        <v/>
      </c>
      <c r="G74" s="189" t="str">
        <f>IF($A74="","",IF(INDEX('VÝPOČET UHR'!$Z:$Z,MATCH($A74,'VÝPOČET UHR'!$A:$A,0))="","",INDEX('VÝPOČET UHR'!$Z:$Z,MATCH($A74,'VÝPOČET UHR'!$A:$A,0))))</f>
        <v/>
      </c>
      <c r="H74" s="190"/>
      <c r="J74" s="181" t="str">
        <f>IF($A74="","",INDEX('VÝPOČET UHR'!$G:$G,MATCH($A74,'VÝPOČET UHR'!$A:$A,0),))</f>
        <v/>
      </c>
      <c r="K74" s="181" t="str">
        <f t="shared" si="8"/>
        <v/>
      </c>
      <c r="L74" s="181" t="str">
        <f t="shared" si="9"/>
        <v/>
      </c>
      <c r="M74" s="181" t="str">
        <f t="shared" si="10"/>
        <v/>
      </c>
    </row>
    <row r="75" spans="1:13" ht="12.75">
      <c r="A75" s="188" t="str">
        <f>IF(tab2!D75="","",tab2!D75)</f>
        <v/>
      </c>
      <c r="B75" s="181" t="str">
        <f>IF($A75="","",INDEX('VÝPOČET UHR'!$W:$W,MATCH($A75,'VÝPOČET UHR'!$A:$A,0),))</f>
        <v/>
      </c>
      <c r="C75" s="192" t="str">
        <f t="shared" si="7"/>
        <v/>
      </c>
      <c r="D75" s="190"/>
      <c r="E75" s="189" t="str">
        <f>IF(A75="","",HLAVIČKA!$C$4)</f>
        <v/>
      </c>
      <c r="F75" s="189" t="str">
        <f>IF($A75="","",IF(INDEX('VÝPOČET UHR'!$AA:$AA,MATCH($A75,'VÝPOČET UHR'!$A:$A,0))="","",INDEX('VÝPOČET UHR'!$AA:$AA,MATCH($A75,'VÝPOČET UHR'!$A:$A,0))))</f>
        <v/>
      </c>
      <c r="G75" s="189" t="str">
        <f>IF($A75="","",IF(INDEX('VÝPOČET UHR'!$Z:$Z,MATCH($A75,'VÝPOČET UHR'!$A:$A,0))="","",INDEX('VÝPOČET UHR'!$Z:$Z,MATCH($A75,'VÝPOČET UHR'!$A:$A,0))))</f>
        <v/>
      </c>
      <c r="H75" s="190"/>
      <c r="J75" s="181" t="str">
        <f>IF($A75="","",INDEX('VÝPOČET UHR'!$G:$G,MATCH($A75,'VÝPOČET UHR'!$A:$A,0),))</f>
        <v/>
      </c>
      <c r="K75" s="181" t="str">
        <f t="shared" si="8"/>
        <v/>
      </c>
      <c r="L75" s="181" t="str">
        <f t="shared" si="9"/>
        <v/>
      </c>
      <c r="M75" s="181" t="str">
        <f t="shared" si="10"/>
        <v/>
      </c>
    </row>
    <row r="76" spans="1:13" ht="12.75">
      <c r="A76" s="188" t="str">
        <f>IF(tab2!D76="","",tab2!D76)</f>
        <v/>
      </c>
      <c r="B76" s="181" t="str">
        <f>IF($A76="","",INDEX('VÝPOČET UHR'!$W:$W,MATCH($A76,'VÝPOČET UHR'!$A:$A,0),))</f>
        <v/>
      </c>
      <c r="C76" s="192" t="str">
        <f t="shared" si="7"/>
        <v/>
      </c>
      <c r="D76" s="190"/>
      <c r="E76" s="189" t="str">
        <f>IF(A76="","",HLAVIČKA!$C$4)</f>
        <v/>
      </c>
      <c r="F76" s="189" t="str">
        <f>IF($A76="","",IF(INDEX('VÝPOČET UHR'!$AA:$AA,MATCH($A76,'VÝPOČET UHR'!$A:$A,0))="","",INDEX('VÝPOČET UHR'!$AA:$AA,MATCH($A76,'VÝPOČET UHR'!$A:$A,0))))</f>
        <v/>
      </c>
      <c r="G76" s="189" t="str">
        <f>IF($A76="","",IF(INDEX('VÝPOČET UHR'!$Z:$Z,MATCH($A76,'VÝPOČET UHR'!$A:$A,0))="","",INDEX('VÝPOČET UHR'!$Z:$Z,MATCH($A76,'VÝPOČET UHR'!$A:$A,0))))</f>
        <v/>
      </c>
      <c r="H76" s="190"/>
      <c r="J76" s="181" t="str">
        <f>IF($A76="","",INDEX('VÝPOČET UHR'!$G:$G,MATCH($A76,'VÝPOČET UHR'!$A:$A,0),))</f>
        <v/>
      </c>
      <c r="K76" s="181" t="str">
        <f t="shared" si="8"/>
        <v/>
      </c>
      <c r="L76" s="181" t="str">
        <f t="shared" si="9"/>
        <v/>
      </c>
      <c r="M76" s="181" t="str">
        <f t="shared" si="10"/>
        <v/>
      </c>
    </row>
    <row r="77" spans="1:13" ht="12.75">
      <c r="A77" s="188" t="str">
        <f>IF(tab2!D77="","",tab2!D77)</f>
        <v/>
      </c>
      <c r="B77" s="181" t="str">
        <f>IF($A77="","",INDEX('VÝPOČET UHR'!$W:$W,MATCH($A77,'VÝPOČET UHR'!$A:$A,0),))</f>
        <v/>
      </c>
      <c r="C77" s="192" t="str">
        <f t="shared" si="7"/>
        <v/>
      </c>
      <c r="D77" s="190"/>
      <c r="E77" s="189" t="str">
        <f>IF(A77="","",HLAVIČKA!$C$4)</f>
        <v/>
      </c>
      <c r="F77" s="189" t="str">
        <f>IF($A77="","",IF(INDEX('VÝPOČET UHR'!$AA:$AA,MATCH($A77,'VÝPOČET UHR'!$A:$A,0))="","",INDEX('VÝPOČET UHR'!$AA:$AA,MATCH($A77,'VÝPOČET UHR'!$A:$A,0))))</f>
        <v/>
      </c>
      <c r="G77" s="189" t="str">
        <f>IF($A77="","",IF(INDEX('VÝPOČET UHR'!$Z:$Z,MATCH($A77,'VÝPOČET UHR'!$A:$A,0))="","",INDEX('VÝPOČET UHR'!$Z:$Z,MATCH($A77,'VÝPOČET UHR'!$A:$A,0))))</f>
        <v/>
      </c>
      <c r="H77" s="190"/>
      <c r="J77" s="181" t="str">
        <f>IF($A77="","",INDEX('VÝPOČET UHR'!$G:$G,MATCH($A77,'VÝPOČET UHR'!$A:$A,0),))</f>
        <v/>
      </c>
      <c r="K77" s="181" t="str">
        <f t="shared" si="8"/>
        <v/>
      </c>
      <c r="L77" s="181" t="str">
        <f t="shared" si="9"/>
        <v/>
      </c>
      <c r="M77" s="181" t="str">
        <f t="shared" si="10"/>
        <v/>
      </c>
    </row>
    <row r="78" spans="1:13" ht="12.75">
      <c r="A78" s="188" t="str">
        <f>IF(tab2!D78="","",tab2!D78)</f>
        <v/>
      </c>
      <c r="B78" s="181" t="str">
        <f>IF($A78="","",INDEX('VÝPOČET UHR'!$W:$W,MATCH($A78,'VÝPOČET UHR'!$A:$A,0),))</f>
        <v/>
      </c>
      <c r="C78" s="192" t="str">
        <f t="shared" si="7"/>
        <v/>
      </c>
      <c r="D78" s="190"/>
      <c r="E78" s="189" t="str">
        <f>IF(A78="","",HLAVIČKA!$C$4)</f>
        <v/>
      </c>
      <c r="F78" s="189" t="str">
        <f>IF($A78="","",IF(INDEX('VÝPOČET UHR'!$AA:$AA,MATCH($A78,'VÝPOČET UHR'!$A:$A,0))="","",INDEX('VÝPOČET UHR'!$AA:$AA,MATCH($A78,'VÝPOČET UHR'!$A:$A,0))))</f>
        <v/>
      </c>
      <c r="G78" s="189" t="str">
        <f>IF($A78="","",IF(INDEX('VÝPOČET UHR'!$Z:$Z,MATCH($A78,'VÝPOČET UHR'!$A:$A,0))="","",INDEX('VÝPOČET UHR'!$Z:$Z,MATCH($A78,'VÝPOČET UHR'!$A:$A,0))))</f>
        <v/>
      </c>
      <c r="H78" s="190"/>
      <c r="J78" s="181" t="str">
        <f>IF($A78="","",INDEX('VÝPOČET UHR'!$G:$G,MATCH($A78,'VÝPOČET UHR'!$A:$A,0),))</f>
        <v/>
      </c>
      <c r="K78" s="181" t="str">
        <f t="shared" si="8"/>
        <v/>
      </c>
      <c r="L78" s="181" t="str">
        <f t="shared" si="9"/>
        <v/>
      </c>
      <c r="M78" s="181" t="str">
        <f t="shared" si="10"/>
        <v/>
      </c>
    </row>
    <row r="79" spans="1:13" ht="12.75">
      <c r="A79" s="188" t="str">
        <f>IF(tab2!D79="","",tab2!D79)</f>
        <v/>
      </c>
      <c r="B79" s="181" t="str">
        <f>IF($A79="","",INDEX('VÝPOČET UHR'!$W:$W,MATCH($A79,'VÝPOČET UHR'!$A:$A,0),))</f>
        <v/>
      </c>
      <c r="C79" s="192" t="str">
        <f t="shared" si="7"/>
        <v/>
      </c>
      <c r="D79" s="190"/>
      <c r="E79" s="189" t="str">
        <f>IF(A79="","",HLAVIČKA!$C$4)</f>
        <v/>
      </c>
      <c r="F79" s="189" t="str">
        <f>IF($A79="","",IF(INDEX('VÝPOČET UHR'!$AA:$AA,MATCH($A79,'VÝPOČET UHR'!$A:$A,0))="","",INDEX('VÝPOČET UHR'!$AA:$AA,MATCH($A79,'VÝPOČET UHR'!$A:$A,0))))</f>
        <v/>
      </c>
      <c r="G79" s="189" t="str">
        <f>IF($A79="","",IF(INDEX('VÝPOČET UHR'!$Z:$Z,MATCH($A79,'VÝPOČET UHR'!$A:$A,0))="","",INDEX('VÝPOČET UHR'!$Z:$Z,MATCH($A79,'VÝPOČET UHR'!$A:$A,0))))</f>
        <v/>
      </c>
      <c r="H79" s="190"/>
      <c r="J79" s="181" t="str">
        <f>IF($A79="","",INDEX('VÝPOČET UHR'!$G:$G,MATCH($A79,'VÝPOČET UHR'!$A:$A,0),))</f>
        <v/>
      </c>
      <c r="K79" s="181" t="str">
        <f t="shared" si="8"/>
        <v/>
      </c>
      <c r="L79" s="181" t="str">
        <f t="shared" si="9"/>
        <v/>
      </c>
      <c r="M79" s="181" t="str">
        <f t="shared" si="10"/>
        <v/>
      </c>
    </row>
    <row r="80" spans="1:13" ht="12.75">
      <c r="A80" s="188" t="str">
        <f>IF(tab2!D80="","",tab2!D80)</f>
        <v/>
      </c>
      <c r="B80" s="181" t="str">
        <f>IF($A80="","",INDEX('VÝPOČET UHR'!$W:$W,MATCH($A80,'VÝPOČET UHR'!$A:$A,0),))</f>
        <v/>
      </c>
      <c r="C80" s="192" t="str">
        <f t="shared" si="7"/>
        <v/>
      </c>
      <c r="D80" s="190"/>
      <c r="E80" s="189" t="str">
        <f>IF(A80="","",HLAVIČKA!$C$4)</f>
        <v/>
      </c>
      <c r="F80" s="189" t="str">
        <f>IF($A80="","",IF(INDEX('VÝPOČET UHR'!$AA:$AA,MATCH($A80,'VÝPOČET UHR'!$A:$A,0))="","",INDEX('VÝPOČET UHR'!$AA:$AA,MATCH($A80,'VÝPOČET UHR'!$A:$A,0))))</f>
        <v/>
      </c>
      <c r="G80" s="189" t="str">
        <f>IF($A80="","",IF(INDEX('VÝPOČET UHR'!$Z:$Z,MATCH($A80,'VÝPOČET UHR'!$A:$A,0))="","",INDEX('VÝPOČET UHR'!$Z:$Z,MATCH($A80,'VÝPOČET UHR'!$A:$A,0))))</f>
        <v/>
      </c>
      <c r="H80" s="190"/>
      <c r="J80" s="181" t="str">
        <f>IF($A80="","",INDEX('VÝPOČET UHR'!$G:$G,MATCH($A80,'VÝPOČET UHR'!$A:$A,0),))</f>
        <v/>
      </c>
      <c r="K80" s="181" t="str">
        <f t="shared" si="8"/>
        <v/>
      </c>
      <c r="L80" s="181" t="str">
        <f t="shared" si="9"/>
        <v/>
      </c>
      <c r="M80" s="181" t="str">
        <f t="shared" si="10"/>
        <v/>
      </c>
    </row>
    <row r="81" spans="1:13" ht="12.75">
      <c r="A81" s="188" t="str">
        <f>IF(tab2!D81="","",tab2!D81)</f>
        <v/>
      </c>
      <c r="B81" s="181" t="str">
        <f>IF($A81="","",INDEX('VÝPOČET UHR'!$W:$W,MATCH($A81,'VÝPOČET UHR'!$A:$A,0),))</f>
        <v/>
      </c>
      <c r="C81" s="192" t="str">
        <f t="shared" si="7"/>
        <v/>
      </c>
      <c r="D81" s="190"/>
      <c r="E81" s="189" t="str">
        <f>IF(A81="","",HLAVIČKA!$C$4)</f>
        <v/>
      </c>
      <c r="F81" s="189" t="str">
        <f>IF($A81="","",IF(INDEX('VÝPOČET UHR'!$AA:$AA,MATCH($A81,'VÝPOČET UHR'!$A:$A,0))="","",INDEX('VÝPOČET UHR'!$AA:$AA,MATCH($A81,'VÝPOČET UHR'!$A:$A,0))))</f>
        <v/>
      </c>
      <c r="G81" s="189" t="str">
        <f>IF($A81="","",IF(INDEX('VÝPOČET UHR'!$Z:$Z,MATCH($A81,'VÝPOČET UHR'!$A:$A,0))="","",INDEX('VÝPOČET UHR'!$Z:$Z,MATCH($A81,'VÝPOČET UHR'!$A:$A,0))))</f>
        <v/>
      </c>
      <c r="H81" s="190"/>
      <c r="J81" s="181" t="str">
        <f>IF($A81="","",INDEX('VÝPOČET UHR'!$G:$G,MATCH($A81,'VÝPOČET UHR'!$A:$A,0),))</f>
        <v/>
      </c>
      <c r="K81" s="181" t="str">
        <f t="shared" si="8"/>
        <v/>
      </c>
      <c r="L81" s="181" t="str">
        <f t="shared" si="9"/>
        <v/>
      </c>
      <c r="M81" s="181" t="str">
        <f t="shared" si="10"/>
        <v/>
      </c>
    </row>
    <row r="82" spans="1:13" ht="12.75">
      <c r="A82" s="188" t="str">
        <f>IF(tab2!D82="","",tab2!D82)</f>
        <v/>
      </c>
      <c r="B82" s="181" t="str">
        <f>IF($A82="","",INDEX('VÝPOČET UHR'!$W:$W,MATCH($A82,'VÝPOČET UHR'!$A:$A,0),))</f>
        <v/>
      </c>
      <c r="C82" s="192" t="str">
        <f t="shared" si="7"/>
        <v/>
      </c>
      <c r="D82" s="190"/>
      <c r="E82" s="189" t="str">
        <f>IF(A82="","",HLAVIČKA!$C$4)</f>
        <v/>
      </c>
      <c r="F82" s="189" t="str">
        <f>IF($A82="","",IF(INDEX('VÝPOČET UHR'!$AA:$AA,MATCH($A82,'VÝPOČET UHR'!$A:$A,0))="","",INDEX('VÝPOČET UHR'!$AA:$AA,MATCH($A82,'VÝPOČET UHR'!$A:$A,0))))</f>
        <v/>
      </c>
      <c r="G82" s="189" t="str">
        <f>IF($A82="","",IF(INDEX('VÝPOČET UHR'!$Z:$Z,MATCH($A82,'VÝPOČET UHR'!$A:$A,0))="","",INDEX('VÝPOČET UHR'!$Z:$Z,MATCH($A82,'VÝPOČET UHR'!$A:$A,0))))</f>
        <v/>
      </c>
      <c r="H82" s="190"/>
      <c r="J82" s="181" t="str">
        <f>IF($A82="","",INDEX('VÝPOČET UHR'!$G:$G,MATCH($A82,'VÝPOČET UHR'!$A:$A,0),))</f>
        <v/>
      </c>
      <c r="K82" s="181" t="str">
        <f t="shared" si="8"/>
        <v/>
      </c>
      <c r="L82" s="181" t="str">
        <f t="shared" si="9"/>
        <v/>
      </c>
      <c r="M82" s="181" t="str">
        <f t="shared" si="10"/>
        <v/>
      </c>
    </row>
    <row r="83" spans="1:13" ht="12.75">
      <c r="A83" s="188" t="str">
        <f>IF(tab2!D83="","",tab2!D83)</f>
        <v/>
      </c>
      <c r="B83" s="181" t="str">
        <f>IF($A83="","",INDEX('VÝPOČET UHR'!$W:$W,MATCH($A83,'VÝPOČET UHR'!$A:$A,0),))</f>
        <v/>
      </c>
      <c r="C83" s="192" t="str">
        <f t="shared" si="7"/>
        <v/>
      </c>
      <c r="D83" s="190"/>
      <c r="E83" s="189" t="str">
        <f>IF(A83="","",HLAVIČKA!$C$4)</f>
        <v/>
      </c>
      <c r="F83" s="189" t="str">
        <f>IF($A83="","",IF(INDEX('VÝPOČET UHR'!$AA:$AA,MATCH($A83,'VÝPOČET UHR'!$A:$A,0))="","",INDEX('VÝPOČET UHR'!$AA:$AA,MATCH($A83,'VÝPOČET UHR'!$A:$A,0))))</f>
        <v/>
      </c>
      <c r="G83" s="189" t="str">
        <f>IF($A83="","",IF(INDEX('VÝPOČET UHR'!$Z:$Z,MATCH($A83,'VÝPOČET UHR'!$A:$A,0))="","",INDEX('VÝPOČET UHR'!$Z:$Z,MATCH($A83,'VÝPOČET UHR'!$A:$A,0))))</f>
        <v/>
      </c>
      <c r="H83" s="190"/>
      <c r="J83" s="181" t="str">
        <f>IF($A83="","",INDEX('VÝPOČET UHR'!$G:$G,MATCH($A83,'VÝPOČET UHR'!$A:$A,0),))</f>
        <v/>
      </c>
      <c r="K83" s="181" t="str">
        <f t="shared" si="8"/>
        <v/>
      </c>
      <c r="L83" s="181" t="str">
        <f t="shared" si="9"/>
        <v/>
      </c>
      <c r="M83" s="181" t="str">
        <f t="shared" si="10"/>
        <v/>
      </c>
    </row>
    <row r="84" spans="1:13" ht="12.75">
      <c r="A84" s="188" t="str">
        <f>IF(tab2!D84="","",tab2!D84)</f>
        <v/>
      </c>
      <c r="B84" s="181" t="str">
        <f>IF($A84="","",INDEX('VÝPOČET UHR'!$W:$W,MATCH($A84,'VÝPOČET UHR'!$A:$A,0),))</f>
        <v/>
      </c>
      <c r="C84" s="192" t="str">
        <f t="shared" si="7"/>
        <v/>
      </c>
      <c r="D84" s="190"/>
      <c r="E84" s="189" t="str">
        <f>IF(A84="","",HLAVIČKA!$C$4)</f>
        <v/>
      </c>
      <c r="F84" s="189" t="str">
        <f>IF($A84="","",IF(INDEX('VÝPOČET UHR'!$AA:$AA,MATCH($A84,'VÝPOČET UHR'!$A:$A,0))="","",INDEX('VÝPOČET UHR'!$AA:$AA,MATCH($A84,'VÝPOČET UHR'!$A:$A,0))))</f>
        <v/>
      </c>
      <c r="G84" s="189" t="str">
        <f>IF($A84="","",IF(INDEX('VÝPOČET UHR'!$Z:$Z,MATCH($A84,'VÝPOČET UHR'!$A:$A,0))="","",INDEX('VÝPOČET UHR'!$Z:$Z,MATCH($A84,'VÝPOČET UHR'!$A:$A,0))))</f>
        <v/>
      </c>
      <c r="H84" s="190"/>
      <c r="J84" s="181" t="str">
        <f>IF($A84="","",INDEX('VÝPOČET UHR'!$G:$G,MATCH($A84,'VÝPOČET UHR'!$A:$A,0),))</f>
        <v/>
      </c>
      <c r="K84" s="181" t="str">
        <f t="shared" si="8"/>
        <v/>
      </c>
      <c r="L84" s="181" t="str">
        <f t="shared" si="9"/>
        <v/>
      </c>
      <c r="M84" s="181" t="str">
        <f t="shared" si="10"/>
        <v/>
      </c>
    </row>
    <row r="85" spans="1:13" ht="12.75">
      <c r="A85" s="188" t="str">
        <f>IF(tab2!D85="","",tab2!D85)</f>
        <v/>
      </c>
      <c r="B85" s="181" t="str">
        <f>IF($A85="","",INDEX('VÝPOČET UHR'!$W:$W,MATCH($A85,'VÝPOČET UHR'!$A:$A,0),))</f>
        <v/>
      </c>
      <c r="C85" s="192" t="str">
        <f t="shared" si="7"/>
        <v/>
      </c>
      <c r="D85" s="190"/>
      <c r="E85" s="189" t="str">
        <f>IF(A85="","",HLAVIČKA!$C$4)</f>
        <v/>
      </c>
      <c r="F85" s="189" t="str">
        <f>IF($A85="","",IF(INDEX('VÝPOČET UHR'!$AA:$AA,MATCH($A85,'VÝPOČET UHR'!$A:$A,0))="","",INDEX('VÝPOČET UHR'!$AA:$AA,MATCH($A85,'VÝPOČET UHR'!$A:$A,0))))</f>
        <v/>
      </c>
      <c r="G85" s="189" t="str">
        <f>IF($A85="","",IF(INDEX('VÝPOČET UHR'!$Z:$Z,MATCH($A85,'VÝPOČET UHR'!$A:$A,0))="","",INDEX('VÝPOČET UHR'!$Z:$Z,MATCH($A85,'VÝPOČET UHR'!$A:$A,0))))</f>
        <v/>
      </c>
      <c r="H85" s="190"/>
      <c r="J85" s="181" t="str">
        <f>IF($A85="","",INDEX('VÝPOČET UHR'!$G:$G,MATCH($A85,'VÝPOČET UHR'!$A:$A,0),))</f>
        <v/>
      </c>
      <c r="K85" s="181" t="str">
        <f t="shared" si="8"/>
        <v/>
      </c>
      <c r="L85" s="181" t="str">
        <f t="shared" si="9"/>
        <v/>
      </c>
      <c r="M85" s="181" t="str">
        <f t="shared" si="10"/>
        <v/>
      </c>
    </row>
    <row r="86" spans="1:13" ht="12.75">
      <c r="A86" s="188" t="str">
        <f>IF(tab2!D86="","",tab2!D86)</f>
        <v/>
      </c>
      <c r="B86" s="181" t="str">
        <f>IF($A86="","",INDEX('VÝPOČET UHR'!$W:$W,MATCH($A86,'VÝPOČET UHR'!$A:$A,0),))</f>
        <v/>
      </c>
      <c r="C86" s="192" t="str">
        <f t="shared" si="7"/>
        <v/>
      </c>
      <c r="D86" s="190"/>
      <c r="E86" s="189" t="str">
        <f>IF(A86="","",HLAVIČKA!$C$4)</f>
        <v/>
      </c>
      <c r="F86" s="189" t="str">
        <f>IF($A86="","",IF(INDEX('VÝPOČET UHR'!$AA:$AA,MATCH($A86,'VÝPOČET UHR'!$A:$A,0))="","",INDEX('VÝPOČET UHR'!$AA:$AA,MATCH($A86,'VÝPOČET UHR'!$A:$A,0))))</f>
        <v/>
      </c>
      <c r="G86" s="189" t="str">
        <f>IF($A86="","",IF(INDEX('VÝPOČET UHR'!$Z:$Z,MATCH($A86,'VÝPOČET UHR'!$A:$A,0))="","",INDEX('VÝPOČET UHR'!$Z:$Z,MATCH($A86,'VÝPOČET UHR'!$A:$A,0))))</f>
        <v/>
      </c>
      <c r="H86" s="190"/>
      <c r="J86" s="181" t="str">
        <f>IF($A86="","",INDEX('VÝPOČET UHR'!$G:$G,MATCH($A86,'VÝPOČET UHR'!$A:$A,0),))</f>
        <v/>
      </c>
      <c r="K86" s="181" t="str">
        <f t="shared" si="8"/>
        <v/>
      </c>
      <c r="L86" s="181" t="str">
        <f t="shared" si="9"/>
        <v/>
      </c>
      <c r="M86" s="181" t="str">
        <f t="shared" si="10"/>
        <v/>
      </c>
    </row>
    <row r="87" spans="1:13" ht="12.75">
      <c r="A87" s="188" t="str">
        <f>IF(tab2!D87="","",tab2!D87)</f>
        <v/>
      </c>
      <c r="B87" s="181" t="str">
        <f>IF($A87="","",INDEX('VÝPOČET UHR'!$W:$W,MATCH($A87,'VÝPOČET UHR'!$A:$A,0),))</f>
        <v/>
      </c>
      <c r="C87" s="192" t="str">
        <f t="shared" si="7"/>
        <v/>
      </c>
      <c r="D87" s="190"/>
      <c r="E87" s="189" t="str">
        <f>IF(A87="","",HLAVIČKA!$C$4)</f>
        <v/>
      </c>
      <c r="F87" s="189" t="str">
        <f>IF($A87="","",IF(INDEX('VÝPOČET UHR'!$AA:$AA,MATCH($A87,'VÝPOČET UHR'!$A:$A,0))="","",INDEX('VÝPOČET UHR'!$AA:$AA,MATCH($A87,'VÝPOČET UHR'!$A:$A,0))))</f>
        <v/>
      </c>
      <c r="G87" s="189" t="str">
        <f>IF($A87="","",IF(INDEX('VÝPOČET UHR'!$Z:$Z,MATCH($A87,'VÝPOČET UHR'!$A:$A,0))="","",INDEX('VÝPOČET UHR'!$Z:$Z,MATCH($A87,'VÝPOČET UHR'!$A:$A,0))))</f>
        <v/>
      </c>
      <c r="H87" s="190"/>
      <c r="J87" s="181" t="str">
        <f>IF($A87="","",INDEX('VÝPOČET UHR'!$G:$G,MATCH($A87,'VÝPOČET UHR'!$A:$A,0),))</f>
        <v/>
      </c>
      <c r="K87" s="181" t="str">
        <f t="shared" si="8"/>
        <v/>
      </c>
      <c r="L87" s="181" t="str">
        <f t="shared" si="9"/>
        <v/>
      </c>
      <c r="M87" s="181" t="str">
        <f t="shared" si="10"/>
        <v/>
      </c>
    </row>
    <row r="88" spans="1:13" ht="12.75">
      <c r="A88" s="188" t="str">
        <f>IF(tab2!D88="","",tab2!D88)</f>
        <v/>
      </c>
      <c r="B88" s="181" t="str">
        <f>IF($A88="","",INDEX('VÝPOČET UHR'!$W:$W,MATCH($A88,'VÝPOČET UHR'!$A:$A,0),))</f>
        <v/>
      </c>
      <c r="C88" s="192" t="str">
        <f t="shared" si="7"/>
        <v/>
      </c>
      <c r="D88" s="190"/>
      <c r="E88" s="189" t="str">
        <f>IF(A88="","",HLAVIČKA!$C$4)</f>
        <v/>
      </c>
      <c r="F88" s="189" t="str">
        <f>IF($A88="","",IF(INDEX('VÝPOČET UHR'!$AA:$AA,MATCH($A88,'VÝPOČET UHR'!$A:$A,0))="","",INDEX('VÝPOČET UHR'!$AA:$AA,MATCH($A88,'VÝPOČET UHR'!$A:$A,0))))</f>
        <v/>
      </c>
      <c r="G88" s="189" t="str">
        <f>IF($A88="","",IF(INDEX('VÝPOČET UHR'!$Z:$Z,MATCH($A88,'VÝPOČET UHR'!$A:$A,0))="","",INDEX('VÝPOČET UHR'!$Z:$Z,MATCH($A88,'VÝPOČET UHR'!$A:$A,0))))</f>
        <v/>
      </c>
      <c r="H88" s="190"/>
      <c r="J88" s="181" t="str">
        <f>IF($A88="","",INDEX('VÝPOČET UHR'!$G:$G,MATCH($A88,'VÝPOČET UHR'!$A:$A,0),))</f>
        <v/>
      </c>
      <c r="K88" s="181" t="str">
        <f t="shared" si="8"/>
        <v/>
      </c>
      <c r="L88" s="181" t="str">
        <f t="shared" si="9"/>
        <v/>
      </c>
      <c r="M88" s="181" t="str">
        <f t="shared" si="10"/>
        <v/>
      </c>
    </row>
    <row r="89" spans="1:13" ht="12.75">
      <c r="A89" s="188" t="str">
        <f>IF(tab2!D89="","",tab2!D89)</f>
        <v/>
      </c>
      <c r="B89" s="181" t="str">
        <f>IF($A89="","",INDEX('VÝPOČET UHR'!$W:$W,MATCH($A89,'VÝPOČET UHR'!$A:$A,0),))</f>
        <v/>
      </c>
      <c r="C89" s="192" t="str">
        <f t="shared" si="7"/>
        <v/>
      </c>
      <c r="D89" s="190"/>
      <c r="E89" s="189" t="str">
        <f>IF(A89="","",HLAVIČKA!$C$4)</f>
        <v/>
      </c>
      <c r="F89" s="189" t="str">
        <f>IF($A89="","",IF(INDEX('VÝPOČET UHR'!$AA:$AA,MATCH($A89,'VÝPOČET UHR'!$A:$A,0))="","",INDEX('VÝPOČET UHR'!$AA:$AA,MATCH($A89,'VÝPOČET UHR'!$A:$A,0))))</f>
        <v/>
      </c>
      <c r="G89" s="189" t="str">
        <f>IF($A89="","",IF(INDEX('VÝPOČET UHR'!$Z:$Z,MATCH($A89,'VÝPOČET UHR'!$A:$A,0))="","",INDEX('VÝPOČET UHR'!$Z:$Z,MATCH($A89,'VÝPOČET UHR'!$A:$A,0))))</f>
        <v/>
      </c>
      <c r="H89" s="190"/>
      <c r="J89" s="181" t="str">
        <f>IF($A89="","",INDEX('VÝPOČET UHR'!$G:$G,MATCH($A89,'VÝPOČET UHR'!$A:$A,0),))</f>
        <v/>
      </c>
      <c r="K89" s="181" t="str">
        <f t="shared" si="8"/>
        <v/>
      </c>
      <c r="L89" s="181" t="str">
        <f t="shared" si="9"/>
        <v/>
      </c>
      <c r="M89" s="181" t="str">
        <f t="shared" si="10"/>
        <v/>
      </c>
    </row>
    <row r="90" spans="1:13" ht="12.75">
      <c r="A90" s="188" t="str">
        <f>IF(tab2!D90="","",tab2!D90)</f>
        <v/>
      </c>
      <c r="B90" s="181" t="str">
        <f>IF($A90="","",INDEX('VÝPOČET UHR'!$W:$W,MATCH($A90,'VÝPOČET UHR'!$A:$A,0),))</f>
        <v/>
      </c>
      <c r="C90" s="192" t="str">
        <f t="shared" si="7"/>
        <v/>
      </c>
      <c r="D90" s="190"/>
      <c r="E90" s="189" t="str">
        <f>IF(A90="","",HLAVIČKA!$C$4)</f>
        <v/>
      </c>
      <c r="F90" s="189" t="str">
        <f>IF($A90="","",IF(INDEX('VÝPOČET UHR'!$AA:$AA,MATCH($A90,'VÝPOČET UHR'!$A:$A,0))="","",INDEX('VÝPOČET UHR'!$AA:$AA,MATCH($A90,'VÝPOČET UHR'!$A:$A,0))))</f>
        <v/>
      </c>
      <c r="G90" s="189" t="str">
        <f>IF($A90="","",IF(INDEX('VÝPOČET UHR'!$Z:$Z,MATCH($A90,'VÝPOČET UHR'!$A:$A,0))="","",INDEX('VÝPOČET UHR'!$Z:$Z,MATCH($A90,'VÝPOČET UHR'!$A:$A,0))))</f>
        <v/>
      </c>
      <c r="H90" s="190"/>
      <c r="J90" s="181" t="str">
        <f>IF($A90="","",INDEX('VÝPOČET UHR'!$G:$G,MATCH($A90,'VÝPOČET UHR'!$A:$A,0),))</f>
        <v/>
      </c>
      <c r="K90" s="181" t="str">
        <f t="shared" si="8"/>
        <v/>
      </c>
      <c r="L90" s="181" t="str">
        <f t="shared" si="9"/>
        <v/>
      </c>
      <c r="M90" s="181" t="str">
        <f t="shared" si="10"/>
        <v/>
      </c>
    </row>
    <row r="91" spans="1:13" ht="12.75">
      <c r="A91" s="188" t="str">
        <f>IF(tab2!D91="","",tab2!D91)</f>
        <v/>
      </c>
      <c r="B91" s="181" t="str">
        <f>IF($A91="","",INDEX('VÝPOČET UHR'!$W:$W,MATCH($A91,'VÝPOČET UHR'!$A:$A,0),))</f>
        <v/>
      </c>
      <c r="C91" s="192" t="str">
        <f t="shared" si="7"/>
        <v/>
      </c>
      <c r="D91" s="190"/>
      <c r="E91" s="189" t="str">
        <f>IF(A91="","",HLAVIČKA!$C$4)</f>
        <v/>
      </c>
      <c r="F91" s="189" t="str">
        <f>IF($A91="","",IF(INDEX('VÝPOČET UHR'!$AA:$AA,MATCH($A91,'VÝPOČET UHR'!$A:$A,0))="","",INDEX('VÝPOČET UHR'!$AA:$AA,MATCH($A91,'VÝPOČET UHR'!$A:$A,0))))</f>
        <v/>
      </c>
      <c r="G91" s="189" t="str">
        <f>IF($A91="","",IF(INDEX('VÝPOČET UHR'!$Z:$Z,MATCH($A91,'VÝPOČET UHR'!$A:$A,0))="","",INDEX('VÝPOČET UHR'!$Z:$Z,MATCH($A91,'VÝPOČET UHR'!$A:$A,0))))</f>
        <v/>
      </c>
      <c r="H91" s="190"/>
      <c r="J91" s="181" t="str">
        <f>IF($A91="","",INDEX('VÝPOČET UHR'!$G:$G,MATCH($A91,'VÝPOČET UHR'!$A:$A,0),))</f>
        <v/>
      </c>
      <c r="K91" s="181" t="str">
        <f t="shared" si="8"/>
        <v/>
      </c>
      <c r="L91" s="181" t="str">
        <f t="shared" si="9"/>
        <v/>
      </c>
      <c r="M91" s="181" t="str">
        <f t="shared" si="10"/>
        <v/>
      </c>
    </row>
    <row r="92" spans="1:13" ht="12.75">
      <c r="A92" s="188" t="str">
        <f>IF(tab2!D92="","",tab2!D92)</f>
        <v/>
      </c>
      <c r="B92" s="181" t="str">
        <f>IF($A92="","",INDEX('VÝPOČET UHR'!$W:$W,MATCH($A92,'VÝPOČET UHR'!$A:$A,0),))</f>
        <v/>
      </c>
      <c r="C92" s="192" t="str">
        <f t="shared" si="7"/>
        <v/>
      </c>
      <c r="D92" s="190"/>
      <c r="E92" s="189" t="str">
        <f>IF(A92="","",HLAVIČKA!$C$4)</f>
        <v/>
      </c>
      <c r="F92" s="189" t="str">
        <f>IF($A92="","",IF(INDEX('VÝPOČET UHR'!$AA:$AA,MATCH($A92,'VÝPOČET UHR'!$A:$A,0))="","",INDEX('VÝPOČET UHR'!$AA:$AA,MATCH($A92,'VÝPOČET UHR'!$A:$A,0))))</f>
        <v/>
      </c>
      <c r="G92" s="189" t="str">
        <f>IF($A92="","",IF(INDEX('VÝPOČET UHR'!$Z:$Z,MATCH($A92,'VÝPOČET UHR'!$A:$A,0))="","",INDEX('VÝPOČET UHR'!$Z:$Z,MATCH($A92,'VÝPOČET UHR'!$A:$A,0))))</f>
        <v/>
      </c>
      <c r="H92" s="190"/>
      <c r="J92" s="181" t="str">
        <f>IF($A92="","",INDEX('VÝPOČET UHR'!$G:$G,MATCH($A92,'VÝPOČET UHR'!$A:$A,0),))</f>
        <v/>
      </c>
      <c r="K92" s="181" t="str">
        <f t="shared" si="8"/>
        <v/>
      </c>
      <c r="L92" s="181" t="str">
        <f t="shared" si="9"/>
        <v/>
      </c>
      <c r="M92" s="181" t="str">
        <f t="shared" si="10"/>
        <v/>
      </c>
    </row>
    <row r="93" spans="1:13" ht="12.75">
      <c r="A93" s="188" t="str">
        <f>IF(tab2!D93="","",tab2!D93)</f>
        <v/>
      </c>
      <c r="B93" s="181" t="str">
        <f>IF($A93="","",INDEX('VÝPOČET UHR'!$W:$W,MATCH($A93,'VÝPOČET UHR'!$A:$A,0),))</f>
        <v/>
      </c>
      <c r="C93" s="192" t="str">
        <f t="shared" si="7"/>
        <v/>
      </c>
      <c r="D93" s="190"/>
      <c r="E93" s="189" t="str">
        <f>IF(A93="","",HLAVIČKA!$C$4)</f>
        <v/>
      </c>
      <c r="F93" s="189" t="str">
        <f>IF($A93="","",IF(INDEX('VÝPOČET UHR'!$AA:$AA,MATCH($A93,'VÝPOČET UHR'!$A:$A,0))="","",INDEX('VÝPOČET UHR'!$AA:$AA,MATCH($A93,'VÝPOČET UHR'!$A:$A,0))))</f>
        <v/>
      </c>
      <c r="G93" s="189" t="str">
        <f>IF($A93="","",IF(INDEX('VÝPOČET UHR'!$Z:$Z,MATCH($A93,'VÝPOČET UHR'!$A:$A,0))="","",INDEX('VÝPOČET UHR'!$Z:$Z,MATCH($A93,'VÝPOČET UHR'!$A:$A,0))))</f>
        <v/>
      </c>
      <c r="H93" s="190"/>
      <c r="J93" s="181" t="str">
        <f>IF($A93="","",INDEX('VÝPOČET UHR'!$G:$G,MATCH($A93,'VÝPOČET UHR'!$A:$A,0),))</f>
        <v/>
      </c>
      <c r="K93" s="181" t="str">
        <f t="shared" si="8"/>
        <v/>
      </c>
      <c r="L93" s="181" t="str">
        <f t="shared" si="9"/>
        <v/>
      </c>
      <c r="M93" s="181" t="str">
        <f t="shared" si="10"/>
        <v/>
      </c>
    </row>
    <row r="94" spans="1:13" ht="12.75">
      <c r="A94" s="188" t="str">
        <f>IF(tab2!D94="","",tab2!D94)</f>
        <v/>
      </c>
      <c r="B94" s="181" t="str">
        <f>IF($A94="","",INDEX('VÝPOČET UHR'!$W:$W,MATCH($A94,'VÝPOČET UHR'!$A:$A,0),))</f>
        <v/>
      </c>
      <c r="C94" s="192" t="str">
        <f t="shared" si="7"/>
        <v/>
      </c>
      <c r="D94" s="190"/>
      <c r="E94" s="189" t="str">
        <f>IF(A94="","",HLAVIČKA!$C$4)</f>
        <v/>
      </c>
      <c r="F94" s="189" t="str">
        <f>IF($A94="","",IF(INDEX('VÝPOČET UHR'!$AA:$AA,MATCH($A94,'VÝPOČET UHR'!$A:$A,0))="","",INDEX('VÝPOČET UHR'!$AA:$AA,MATCH($A94,'VÝPOČET UHR'!$A:$A,0))))</f>
        <v/>
      </c>
      <c r="G94" s="189" t="str">
        <f>IF($A94="","",IF(INDEX('VÝPOČET UHR'!$Z:$Z,MATCH($A94,'VÝPOČET UHR'!$A:$A,0))="","",INDEX('VÝPOČET UHR'!$Z:$Z,MATCH($A94,'VÝPOČET UHR'!$A:$A,0))))</f>
        <v/>
      </c>
      <c r="H94" s="190"/>
      <c r="J94" s="181" t="str">
        <f>IF($A94="","",INDEX('VÝPOČET UHR'!$G:$G,MATCH($A94,'VÝPOČET UHR'!$A:$A,0),))</f>
        <v/>
      </c>
      <c r="K94" s="181" t="str">
        <f t="shared" si="8"/>
        <v/>
      </c>
      <c r="L94" s="181" t="str">
        <f t="shared" si="9"/>
        <v/>
      </c>
      <c r="M94" s="181" t="str">
        <f t="shared" si="10"/>
        <v/>
      </c>
    </row>
    <row r="95" spans="1:13" ht="12.75">
      <c r="A95" s="188" t="str">
        <f>IF(tab2!D95="","",tab2!D95)</f>
        <v/>
      </c>
      <c r="B95" s="181" t="str">
        <f>IF($A95="","",INDEX('VÝPOČET UHR'!$W:$W,MATCH($A95,'VÝPOČET UHR'!$A:$A,0),))</f>
        <v/>
      </c>
      <c r="C95" s="192" t="str">
        <f t="shared" si="7"/>
        <v/>
      </c>
      <c r="D95" s="190"/>
      <c r="E95" s="189" t="str">
        <f>IF(A95="","",HLAVIČKA!$C$4)</f>
        <v/>
      </c>
      <c r="F95" s="189" t="str">
        <f>IF($A95="","",IF(INDEX('VÝPOČET UHR'!$AA:$AA,MATCH($A95,'VÝPOČET UHR'!$A:$A,0))="","",INDEX('VÝPOČET UHR'!$AA:$AA,MATCH($A95,'VÝPOČET UHR'!$A:$A,0))))</f>
        <v/>
      </c>
      <c r="G95" s="189" t="str">
        <f>IF($A95="","",IF(INDEX('VÝPOČET UHR'!$Z:$Z,MATCH($A95,'VÝPOČET UHR'!$A:$A,0))="","",INDEX('VÝPOČET UHR'!$Z:$Z,MATCH($A95,'VÝPOČET UHR'!$A:$A,0))))</f>
        <v/>
      </c>
      <c r="H95" s="190"/>
      <c r="J95" s="181" t="str">
        <f>IF($A95="","",INDEX('VÝPOČET UHR'!$G:$G,MATCH($A95,'VÝPOČET UHR'!$A:$A,0),))</f>
        <v/>
      </c>
      <c r="K95" s="181" t="str">
        <f t="shared" si="8"/>
        <v/>
      </c>
      <c r="L95" s="181" t="str">
        <f t="shared" si="9"/>
        <v/>
      </c>
      <c r="M95" s="181" t="str">
        <f t="shared" si="10"/>
        <v/>
      </c>
    </row>
    <row r="96" spans="1:13" ht="12.75">
      <c r="A96" s="188" t="str">
        <f>IF(tab2!D96="","",tab2!D96)</f>
        <v/>
      </c>
      <c r="B96" s="181" t="str">
        <f>IF($A96="","",INDEX('VÝPOČET UHR'!$W:$W,MATCH($A96,'VÝPOČET UHR'!$A:$A,0),))</f>
        <v/>
      </c>
      <c r="C96" s="192" t="str">
        <f t="shared" si="7"/>
        <v/>
      </c>
      <c r="D96" s="190"/>
      <c r="E96" s="189" t="str">
        <f>IF(A96="","",HLAVIČKA!$C$4)</f>
        <v/>
      </c>
      <c r="F96" s="189" t="str">
        <f>IF($A96="","",IF(INDEX('VÝPOČET UHR'!$AA:$AA,MATCH($A96,'VÝPOČET UHR'!$A:$A,0))="","",INDEX('VÝPOČET UHR'!$AA:$AA,MATCH($A96,'VÝPOČET UHR'!$A:$A,0))))</f>
        <v/>
      </c>
      <c r="G96" s="189" t="str">
        <f>IF($A96="","",IF(INDEX('VÝPOČET UHR'!$Z:$Z,MATCH($A96,'VÝPOČET UHR'!$A:$A,0))="","",INDEX('VÝPOČET UHR'!$Z:$Z,MATCH($A96,'VÝPOČET UHR'!$A:$A,0))))</f>
        <v/>
      </c>
      <c r="H96" s="190"/>
      <c r="J96" s="181" t="str">
        <f>IF($A96="","",INDEX('VÝPOČET UHR'!$G:$G,MATCH($A96,'VÝPOČET UHR'!$A:$A,0),))</f>
        <v/>
      </c>
      <c r="K96" s="181" t="str">
        <f t="shared" si="8"/>
        <v/>
      </c>
      <c r="L96" s="181" t="str">
        <f t="shared" si="9"/>
        <v/>
      </c>
      <c r="M96" s="181" t="str">
        <f t="shared" si="10"/>
        <v/>
      </c>
    </row>
    <row r="97" spans="1:13" ht="12.75">
      <c r="A97" s="188" t="str">
        <f>IF(tab2!D97="","",tab2!D97)</f>
        <v/>
      </c>
      <c r="B97" s="181" t="str">
        <f>IF($A97="","",INDEX('VÝPOČET UHR'!$W:$W,MATCH($A97,'VÝPOČET UHR'!$A:$A,0),))</f>
        <v/>
      </c>
      <c r="C97" s="192" t="str">
        <f t="shared" si="7"/>
        <v/>
      </c>
      <c r="D97" s="190"/>
      <c r="E97" s="189" t="str">
        <f>IF(A97="","",HLAVIČKA!$C$4)</f>
        <v/>
      </c>
      <c r="F97" s="189" t="str">
        <f>IF($A97="","",IF(INDEX('VÝPOČET UHR'!$AA:$AA,MATCH($A97,'VÝPOČET UHR'!$A:$A,0))="","",INDEX('VÝPOČET UHR'!$AA:$AA,MATCH($A97,'VÝPOČET UHR'!$A:$A,0))))</f>
        <v/>
      </c>
      <c r="G97" s="189" t="str">
        <f>IF($A97="","",IF(INDEX('VÝPOČET UHR'!$Z:$Z,MATCH($A97,'VÝPOČET UHR'!$A:$A,0))="","",INDEX('VÝPOČET UHR'!$Z:$Z,MATCH($A97,'VÝPOČET UHR'!$A:$A,0))))</f>
        <v/>
      </c>
      <c r="H97" s="190"/>
      <c r="J97" s="181" t="str">
        <f>IF($A97="","",INDEX('VÝPOČET UHR'!$G:$G,MATCH($A97,'VÝPOČET UHR'!$A:$A,0),))</f>
        <v/>
      </c>
      <c r="K97" s="181" t="str">
        <f t="shared" si="8"/>
        <v/>
      </c>
      <c r="L97" s="181" t="str">
        <f t="shared" si="9"/>
        <v/>
      </c>
      <c r="M97" s="181" t="str">
        <f t="shared" si="10"/>
        <v/>
      </c>
    </row>
    <row r="98" spans="1:13" ht="12.75">
      <c r="A98" s="188" t="str">
        <f>IF(tab2!D98="","",tab2!D98)</f>
        <v/>
      </c>
      <c r="B98" s="181" t="str">
        <f>IF($A98="","",INDEX('VÝPOČET UHR'!$W:$W,MATCH($A98,'VÝPOČET UHR'!$A:$A,0),))</f>
        <v/>
      </c>
      <c r="C98" s="192" t="str">
        <f t="shared" si="7"/>
        <v/>
      </c>
      <c r="D98" s="190"/>
      <c r="E98" s="189" t="str">
        <f>IF(A98="","",HLAVIČKA!$C$4)</f>
        <v/>
      </c>
      <c r="F98" s="189" t="str">
        <f>IF($A98="","",IF(INDEX('VÝPOČET UHR'!$AA:$AA,MATCH($A98,'VÝPOČET UHR'!$A:$A,0))="","",INDEX('VÝPOČET UHR'!$AA:$AA,MATCH($A98,'VÝPOČET UHR'!$A:$A,0))))</f>
        <v/>
      </c>
      <c r="G98" s="189" t="str">
        <f>IF($A98="","",IF(INDEX('VÝPOČET UHR'!$Z:$Z,MATCH($A98,'VÝPOČET UHR'!$A:$A,0))="","",INDEX('VÝPOČET UHR'!$Z:$Z,MATCH($A98,'VÝPOČET UHR'!$A:$A,0))))</f>
        <v/>
      </c>
      <c r="H98" s="190"/>
      <c r="J98" s="181" t="str">
        <f>IF($A98="","",INDEX('VÝPOČET UHR'!$G:$G,MATCH($A98,'VÝPOČET UHR'!$A:$A,0),))</f>
        <v/>
      </c>
      <c r="K98" s="181" t="str">
        <f t="shared" si="8"/>
        <v/>
      </c>
      <c r="L98" s="181" t="str">
        <f t="shared" si="9"/>
        <v/>
      </c>
      <c r="M98" s="181" t="str">
        <f t="shared" si="10"/>
        <v/>
      </c>
    </row>
    <row r="99" spans="1:13" ht="12.75">
      <c r="A99" s="188" t="str">
        <f>IF(tab2!D99="","",tab2!D99)</f>
        <v/>
      </c>
      <c r="B99" s="181" t="str">
        <f>IF($A99="","",INDEX('VÝPOČET UHR'!$W:$W,MATCH($A99,'VÝPOČET UHR'!$A:$A,0),))</f>
        <v/>
      </c>
      <c r="C99" s="192" t="str">
        <f t="shared" si="7"/>
        <v/>
      </c>
      <c r="D99" s="190"/>
      <c r="E99" s="189" t="str">
        <f>IF(A99="","",HLAVIČKA!$C$4)</f>
        <v/>
      </c>
      <c r="F99" s="189" t="str">
        <f>IF($A99="","",IF(INDEX('VÝPOČET UHR'!$AA:$AA,MATCH($A99,'VÝPOČET UHR'!$A:$A,0))="","",INDEX('VÝPOČET UHR'!$AA:$AA,MATCH($A99,'VÝPOČET UHR'!$A:$A,0))))</f>
        <v/>
      </c>
      <c r="G99" s="189" t="str">
        <f>IF($A99="","",IF(INDEX('VÝPOČET UHR'!$Z:$Z,MATCH($A99,'VÝPOČET UHR'!$A:$A,0))="","",INDEX('VÝPOČET UHR'!$Z:$Z,MATCH($A99,'VÝPOČET UHR'!$A:$A,0))))</f>
        <v/>
      </c>
      <c r="H99" s="190"/>
      <c r="J99" s="181" t="str">
        <f>IF($A99="","",INDEX('VÝPOČET UHR'!$G:$G,MATCH($A99,'VÝPOČET UHR'!$A:$A,0),))</f>
        <v/>
      </c>
      <c r="K99" s="181" t="str">
        <f t="shared" si="8"/>
        <v/>
      </c>
      <c r="L99" s="181" t="str">
        <f t="shared" si="9"/>
        <v/>
      </c>
      <c r="M99" s="181" t="str">
        <f t="shared" si="10"/>
        <v/>
      </c>
    </row>
    <row r="100" spans="1:13" ht="12.75">
      <c r="A100" s="188" t="str">
        <f>IF(tab2!D100="","",tab2!D100)</f>
        <v/>
      </c>
      <c r="B100" s="181" t="str">
        <f>IF($A100="","",INDEX('VÝPOČET UHR'!$W:$W,MATCH($A100,'VÝPOČET UHR'!$A:$A,0),))</f>
        <v/>
      </c>
      <c r="C100" s="192" t="str">
        <f t="shared" si="7"/>
        <v/>
      </c>
      <c r="D100" s="190"/>
      <c r="E100" s="189" t="str">
        <f>IF(A100="","",HLAVIČKA!$C$4)</f>
        <v/>
      </c>
      <c r="F100" s="189" t="str">
        <f>IF($A100="","",IF(INDEX('VÝPOČET UHR'!$AA:$AA,MATCH($A100,'VÝPOČET UHR'!$A:$A,0))="","",INDEX('VÝPOČET UHR'!$AA:$AA,MATCH($A100,'VÝPOČET UHR'!$A:$A,0))))</f>
        <v/>
      </c>
      <c r="G100" s="189" t="str">
        <f>IF($A100="","",IF(INDEX('VÝPOČET UHR'!$Z:$Z,MATCH($A100,'VÝPOČET UHR'!$A:$A,0))="","",INDEX('VÝPOČET UHR'!$Z:$Z,MATCH($A100,'VÝPOČET UHR'!$A:$A,0))))</f>
        <v/>
      </c>
      <c r="H100" s="190"/>
      <c r="J100" s="181" t="str">
        <f>IF($A100="","",INDEX('VÝPOČET UHR'!$G:$G,MATCH($A100,'VÝPOČET UHR'!$A:$A,0),))</f>
        <v/>
      </c>
      <c r="K100" s="181" t="str">
        <f t="shared" si="8"/>
        <v/>
      </c>
      <c r="L100" s="181" t="str">
        <f t="shared" si="9"/>
        <v/>
      </c>
      <c r="M100" s="181" t="str">
        <f t="shared" si="10"/>
        <v/>
      </c>
    </row>
    <row r="101" spans="1:13" ht="12.75">
      <c r="A101" s="188" t="str">
        <f>IF(tab2!D101="","",tab2!D101)</f>
        <v/>
      </c>
      <c r="B101" s="181" t="str">
        <f>IF($A101="","",INDEX('VÝPOČET UHR'!$W:$W,MATCH($A101,'VÝPOČET UHR'!$A:$A,0),))</f>
        <v/>
      </c>
      <c r="C101" s="192" t="str">
        <f t="shared" si="7"/>
        <v/>
      </c>
      <c r="D101" s="190"/>
      <c r="E101" s="189" t="str">
        <f>IF(A101="","",HLAVIČKA!$C$4)</f>
        <v/>
      </c>
      <c r="F101" s="189" t="str">
        <f>IF($A101="","",IF(INDEX('VÝPOČET UHR'!$AA:$AA,MATCH($A101,'VÝPOČET UHR'!$A:$A,0))="","",INDEX('VÝPOČET UHR'!$AA:$AA,MATCH($A101,'VÝPOČET UHR'!$A:$A,0))))</f>
        <v/>
      </c>
      <c r="G101" s="189" t="str">
        <f>IF($A101="","",IF(INDEX('VÝPOČET UHR'!$Z:$Z,MATCH($A101,'VÝPOČET UHR'!$A:$A,0))="","",INDEX('VÝPOČET UHR'!$Z:$Z,MATCH($A101,'VÝPOČET UHR'!$A:$A,0))))</f>
        <v/>
      </c>
      <c r="H101" s="190"/>
      <c r="J101" s="181" t="str">
        <f>IF($A101="","",INDEX('VÝPOČET UHR'!$G:$G,MATCH($A101,'VÝPOČET UHR'!$A:$A,0),))</f>
        <v/>
      </c>
      <c r="K101" s="181" t="str">
        <f t="shared" si="8"/>
        <v/>
      </c>
      <c r="L101" s="181" t="str">
        <f t="shared" si="9"/>
        <v/>
      </c>
      <c r="M101" s="181" t="str">
        <f t="shared" si="10"/>
        <v/>
      </c>
    </row>
    <row r="102" spans="1:13" ht="12.75">
      <c r="A102" s="188" t="str">
        <f>IF(tab2!D102="","",tab2!D102)</f>
        <v/>
      </c>
      <c r="B102" s="181" t="str">
        <f>IF($A102="","",INDEX('VÝPOČET UHR'!$W:$W,MATCH($A102,'VÝPOČET UHR'!$A:$A,0),))</f>
        <v/>
      </c>
      <c r="C102" s="192" t="str">
        <f t="shared" si="7"/>
        <v/>
      </c>
      <c r="D102" s="190"/>
      <c r="E102" s="189" t="str">
        <f>IF(A102="","",HLAVIČKA!$C$4)</f>
        <v/>
      </c>
      <c r="F102" s="189" t="str">
        <f>IF($A102="","",IF(INDEX('VÝPOČET UHR'!$AA:$AA,MATCH($A102,'VÝPOČET UHR'!$A:$A,0))="","",INDEX('VÝPOČET UHR'!$AA:$AA,MATCH($A102,'VÝPOČET UHR'!$A:$A,0))))</f>
        <v/>
      </c>
      <c r="G102" s="189" t="str">
        <f>IF($A102="","",IF(INDEX('VÝPOČET UHR'!$Z:$Z,MATCH($A102,'VÝPOČET UHR'!$A:$A,0))="","",INDEX('VÝPOČET UHR'!$Z:$Z,MATCH($A102,'VÝPOČET UHR'!$A:$A,0))))</f>
        <v/>
      </c>
      <c r="H102" s="190"/>
      <c r="J102" s="181" t="str">
        <f>IF($A102="","",INDEX('VÝPOČET UHR'!$G:$G,MATCH($A102,'VÝPOČET UHR'!$A:$A,0),))</f>
        <v/>
      </c>
      <c r="K102" s="181" t="str">
        <f t="shared" si="8"/>
        <v/>
      </c>
      <c r="L102" s="181" t="str">
        <f t="shared" si="9"/>
        <v/>
      </c>
      <c r="M102" s="181" t="str">
        <f t="shared" si="10"/>
        <v/>
      </c>
    </row>
    <row r="103" spans="1:13" ht="12.75">
      <c r="A103" s="188" t="str">
        <f>IF(tab2!D103="","",tab2!D103)</f>
        <v/>
      </c>
      <c r="B103" s="181" t="str">
        <f>IF($A103="","",INDEX('VÝPOČET UHR'!$W:$W,MATCH($A103,'VÝPOČET UHR'!$A:$A,0),))</f>
        <v/>
      </c>
      <c r="C103" s="192" t="str">
        <f t="shared" si="7"/>
        <v/>
      </c>
      <c r="D103" s="190"/>
      <c r="E103" s="189" t="str">
        <f>IF(A103="","",HLAVIČKA!$C$4)</f>
        <v/>
      </c>
      <c r="F103" s="189" t="str">
        <f>IF($A103="","",IF(INDEX('VÝPOČET UHR'!$AA:$AA,MATCH($A103,'VÝPOČET UHR'!$A:$A,0))="","",INDEX('VÝPOČET UHR'!$AA:$AA,MATCH($A103,'VÝPOČET UHR'!$A:$A,0))))</f>
        <v/>
      </c>
      <c r="G103" s="189" t="str">
        <f>IF($A103="","",IF(INDEX('VÝPOČET UHR'!$Z:$Z,MATCH($A103,'VÝPOČET UHR'!$A:$A,0))="","",INDEX('VÝPOČET UHR'!$Z:$Z,MATCH($A103,'VÝPOČET UHR'!$A:$A,0))))</f>
        <v/>
      </c>
      <c r="H103" s="190"/>
      <c r="J103" s="181" t="str">
        <f>IF($A103="","",INDEX('VÝPOČET UHR'!$G:$G,MATCH($A103,'VÝPOČET UHR'!$A:$A,0),))</f>
        <v/>
      </c>
      <c r="K103" s="181" t="str">
        <f t="shared" si="8"/>
        <v/>
      </c>
      <c r="L103" s="181" t="str">
        <f t="shared" si="9"/>
        <v/>
      </c>
      <c r="M103" s="181" t="str">
        <f t="shared" si="10"/>
        <v/>
      </c>
    </row>
    <row r="104" spans="1:13" ht="12.75">
      <c r="A104" s="188" t="str">
        <f>IF(tab2!D104="","",tab2!D104)</f>
        <v/>
      </c>
      <c r="B104" s="181" t="str">
        <f>IF($A104="","",INDEX('VÝPOČET UHR'!$W:$W,MATCH($A104,'VÝPOČET UHR'!$A:$A,0),))</f>
        <v/>
      </c>
      <c r="C104" s="192" t="str">
        <f t="shared" si="7"/>
        <v/>
      </c>
      <c r="D104" s="190"/>
      <c r="E104" s="189" t="str">
        <f>IF(A104="","",HLAVIČKA!$C$4)</f>
        <v/>
      </c>
      <c r="F104" s="189" t="str">
        <f>IF($A104="","",IF(INDEX('VÝPOČET UHR'!$AA:$AA,MATCH($A104,'VÝPOČET UHR'!$A:$A,0))="","",INDEX('VÝPOČET UHR'!$AA:$AA,MATCH($A104,'VÝPOČET UHR'!$A:$A,0))))</f>
        <v/>
      </c>
      <c r="G104" s="189" t="str">
        <f>IF($A104="","",IF(INDEX('VÝPOČET UHR'!$Z:$Z,MATCH($A104,'VÝPOČET UHR'!$A:$A,0))="","",INDEX('VÝPOČET UHR'!$Z:$Z,MATCH($A104,'VÝPOČET UHR'!$A:$A,0))))</f>
        <v/>
      </c>
      <c r="H104" s="190"/>
      <c r="J104" s="181" t="str">
        <f>IF($A104="","",INDEX('VÝPOČET UHR'!$G:$G,MATCH($A104,'VÝPOČET UHR'!$A:$A,0),))</f>
        <v/>
      </c>
      <c r="K104" s="181" t="str">
        <f t="shared" si="8"/>
        <v/>
      </c>
      <c r="L104" s="181" t="str">
        <f t="shared" si="9"/>
        <v/>
      </c>
      <c r="M104" s="181" t="str">
        <f t="shared" si="10"/>
        <v/>
      </c>
    </row>
    <row r="105" spans="1:13" ht="12.75">
      <c r="A105" s="188" t="str">
        <f>IF(tab2!D105="","",tab2!D105)</f>
        <v/>
      </c>
      <c r="B105" s="181" t="str">
        <f>IF($A105="","",INDEX('VÝPOČET UHR'!$W:$W,MATCH($A105,'VÝPOČET UHR'!$A:$A,0),))</f>
        <v/>
      </c>
      <c r="C105" s="192" t="str">
        <f t="shared" si="7"/>
        <v/>
      </c>
      <c r="D105" s="190"/>
      <c r="E105" s="189" t="str">
        <f>IF(A105="","",HLAVIČKA!$C$4)</f>
        <v/>
      </c>
      <c r="F105" s="189" t="str">
        <f>IF($A105="","",IF(INDEX('VÝPOČET UHR'!$AA:$AA,MATCH($A105,'VÝPOČET UHR'!$A:$A,0))="","",INDEX('VÝPOČET UHR'!$AA:$AA,MATCH($A105,'VÝPOČET UHR'!$A:$A,0))))</f>
        <v/>
      </c>
      <c r="G105" s="189" t="str">
        <f>IF($A105="","",IF(INDEX('VÝPOČET UHR'!$Z:$Z,MATCH($A105,'VÝPOČET UHR'!$A:$A,0))="","",INDEX('VÝPOČET UHR'!$Z:$Z,MATCH($A105,'VÝPOČET UHR'!$A:$A,0))))</f>
        <v/>
      </c>
      <c r="H105" s="190"/>
      <c r="J105" s="181" t="str">
        <f>IF($A105="","",INDEX('VÝPOČET UHR'!$G:$G,MATCH($A105,'VÝPOČET UHR'!$A:$A,0),))</f>
        <v/>
      </c>
      <c r="K105" s="181" t="str">
        <f t="shared" si="8"/>
        <v/>
      </c>
      <c r="L105" s="181" t="str">
        <f t="shared" si="9"/>
        <v/>
      </c>
      <c r="M105" s="181" t="str">
        <f t="shared" si="10"/>
        <v/>
      </c>
    </row>
    <row r="106" spans="1:13" ht="12.75">
      <c r="A106" s="188" t="str">
        <f>IF(tab2!D106="","",tab2!D106)</f>
        <v/>
      </c>
      <c r="B106" s="181" t="str">
        <f>IF($A106="","",INDEX('VÝPOČET UHR'!$W:$W,MATCH($A106,'VÝPOČET UHR'!$A:$A,0),))</f>
        <v/>
      </c>
      <c r="C106" s="192" t="str">
        <f t="shared" si="7"/>
        <v/>
      </c>
      <c r="D106" s="190"/>
      <c r="E106" s="189" t="str">
        <f>IF(A106="","",HLAVIČKA!$C$4)</f>
        <v/>
      </c>
      <c r="F106" s="189" t="str">
        <f>IF($A106="","",IF(INDEX('VÝPOČET UHR'!$AA:$AA,MATCH($A106,'VÝPOČET UHR'!$A:$A,0))="","",INDEX('VÝPOČET UHR'!$AA:$AA,MATCH($A106,'VÝPOČET UHR'!$A:$A,0))))</f>
        <v/>
      </c>
      <c r="G106" s="189" t="str">
        <f>IF($A106="","",IF(INDEX('VÝPOČET UHR'!$Z:$Z,MATCH($A106,'VÝPOČET UHR'!$A:$A,0))="","",INDEX('VÝPOČET UHR'!$Z:$Z,MATCH($A106,'VÝPOČET UHR'!$A:$A,0))))</f>
        <v/>
      </c>
      <c r="H106" s="190"/>
      <c r="J106" s="181" t="str">
        <f>IF($A106="","",INDEX('VÝPOČET UHR'!$G:$G,MATCH($A106,'VÝPOČET UHR'!$A:$A,0),))</f>
        <v/>
      </c>
      <c r="K106" s="181" t="str">
        <f t="shared" si="8"/>
        <v/>
      </c>
      <c r="L106" s="181" t="str">
        <f t="shared" si="9"/>
        <v/>
      </c>
      <c r="M106" s="181" t="str">
        <f t="shared" si="10"/>
        <v/>
      </c>
    </row>
    <row r="107" spans="1:13" ht="12.75">
      <c r="A107" s="188" t="str">
        <f>IF(tab2!D107="","",tab2!D107)</f>
        <v/>
      </c>
      <c r="B107" s="181" t="str">
        <f>IF($A107="","",INDEX('VÝPOČET UHR'!$W:$W,MATCH($A107,'VÝPOČET UHR'!$A:$A,0),))</f>
        <v/>
      </c>
      <c r="C107" s="192" t="str">
        <f t="shared" si="7"/>
        <v/>
      </c>
      <c r="D107" s="190"/>
      <c r="E107" s="189" t="str">
        <f>IF(A107="","",HLAVIČKA!$C$4)</f>
        <v/>
      </c>
      <c r="F107" s="189" t="str">
        <f>IF($A107="","",IF(INDEX('VÝPOČET UHR'!$AA:$AA,MATCH($A107,'VÝPOČET UHR'!$A:$A,0))="","",INDEX('VÝPOČET UHR'!$AA:$AA,MATCH($A107,'VÝPOČET UHR'!$A:$A,0))))</f>
        <v/>
      </c>
      <c r="G107" s="189" t="str">
        <f>IF($A107="","",IF(INDEX('VÝPOČET UHR'!$Z:$Z,MATCH($A107,'VÝPOČET UHR'!$A:$A,0))="","",INDEX('VÝPOČET UHR'!$Z:$Z,MATCH($A107,'VÝPOČET UHR'!$A:$A,0))))</f>
        <v/>
      </c>
      <c r="H107" s="190"/>
      <c r="J107" s="181" t="str">
        <f>IF($A107="","",INDEX('VÝPOČET UHR'!$G:$G,MATCH($A107,'VÝPOČET UHR'!$A:$A,0),))</f>
        <v/>
      </c>
      <c r="K107" s="181" t="str">
        <f t="shared" si="8"/>
        <v/>
      </c>
      <c r="L107" s="181" t="str">
        <f t="shared" si="9"/>
        <v/>
      </c>
      <c r="M107" s="181" t="str">
        <f t="shared" si="10"/>
        <v/>
      </c>
    </row>
    <row r="108" spans="1:13" ht="12.75">
      <c r="A108" s="188" t="str">
        <f>IF(tab2!D108="","",tab2!D108)</f>
        <v/>
      </c>
      <c r="B108" s="181" t="str">
        <f>IF($A108="","",INDEX('VÝPOČET UHR'!$W:$W,MATCH($A108,'VÝPOČET UHR'!$A:$A,0),))</f>
        <v/>
      </c>
      <c r="C108" s="192" t="str">
        <f t="shared" si="7"/>
        <v/>
      </c>
      <c r="D108" s="190"/>
      <c r="E108" s="189" t="str">
        <f>IF(A108="","",HLAVIČKA!$C$4)</f>
        <v/>
      </c>
      <c r="F108" s="189" t="str">
        <f>IF($A108="","",IF(INDEX('VÝPOČET UHR'!$AA:$AA,MATCH($A108,'VÝPOČET UHR'!$A:$A,0))="","",INDEX('VÝPOČET UHR'!$AA:$AA,MATCH($A108,'VÝPOČET UHR'!$A:$A,0))))</f>
        <v/>
      </c>
      <c r="G108" s="189" t="str">
        <f>IF($A108="","",IF(INDEX('VÝPOČET UHR'!$Z:$Z,MATCH($A108,'VÝPOČET UHR'!$A:$A,0))="","",INDEX('VÝPOČET UHR'!$Z:$Z,MATCH($A108,'VÝPOČET UHR'!$A:$A,0))))</f>
        <v/>
      </c>
      <c r="H108" s="190"/>
      <c r="J108" s="181" t="str">
        <f>IF($A108="","",INDEX('VÝPOČET UHR'!$G:$G,MATCH($A108,'VÝPOČET UHR'!$A:$A,0),))</f>
        <v/>
      </c>
      <c r="K108" s="181" t="str">
        <f t="shared" si="8"/>
        <v/>
      </c>
      <c r="L108" s="181" t="str">
        <f t="shared" si="9"/>
        <v/>
      </c>
      <c r="M108" s="181" t="str">
        <f t="shared" si="10"/>
        <v/>
      </c>
    </row>
    <row r="109" spans="1:13" ht="12.75">
      <c r="A109" s="188" t="str">
        <f>IF(tab2!D109="","",tab2!D109)</f>
        <v/>
      </c>
      <c r="B109" s="181" t="str">
        <f>IF($A109="","",INDEX('VÝPOČET UHR'!$W:$W,MATCH($A109,'VÝPOČET UHR'!$A:$A,0),))</f>
        <v/>
      </c>
      <c r="C109" s="192" t="str">
        <f t="shared" si="7"/>
        <v/>
      </c>
      <c r="D109" s="190"/>
      <c r="E109" s="189" t="str">
        <f>IF(A109="","",HLAVIČKA!$C$4)</f>
        <v/>
      </c>
      <c r="F109" s="189" t="str">
        <f>IF($A109="","",IF(INDEX('VÝPOČET UHR'!$AA:$AA,MATCH($A109,'VÝPOČET UHR'!$A:$A,0))="","",INDEX('VÝPOČET UHR'!$AA:$AA,MATCH($A109,'VÝPOČET UHR'!$A:$A,0))))</f>
        <v/>
      </c>
      <c r="G109" s="189" t="str">
        <f>IF($A109="","",IF(INDEX('VÝPOČET UHR'!$Z:$Z,MATCH($A109,'VÝPOČET UHR'!$A:$A,0))="","",INDEX('VÝPOČET UHR'!$Z:$Z,MATCH($A109,'VÝPOČET UHR'!$A:$A,0))))</f>
        <v/>
      </c>
      <c r="H109" s="190"/>
      <c r="J109" s="181" t="str">
        <f>IF($A109="","",INDEX('VÝPOČET UHR'!$G:$G,MATCH($A109,'VÝPOČET UHR'!$A:$A,0),))</f>
        <v/>
      </c>
      <c r="K109" s="181" t="str">
        <f t="shared" si="8"/>
        <v/>
      </c>
      <c r="L109" s="181" t="str">
        <f t="shared" si="9"/>
        <v/>
      </c>
      <c r="M109" s="181" t="str">
        <f t="shared" si="10"/>
        <v/>
      </c>
    </row>
    <row r="110" spans="1:13" ht="12.75">
      <c r="A110" s="188" t="str">
        <f>IF(tab2!D110="","",tab2!D110)</f>
        <v/>
      </c>
      <c r="B110" s="181" t="str">
        <f>IF($A110="","",INDEX('VÝPOČET UHR'!$W:$W,MATCH($A110,'VÝPOČET UHR'!$A:$A,0),))</f>
        <v/>
      </c>
      <c r="C110" s="192" t="str">
        <f t="shared" si="7"/>
        <v/>
      </c>
      <c r="D110" s="190"/>
      <c r="E110" s="189" t="str">
        <f>IF(A110="","",HLAVIČKA!$C$4)</f>
        <v/>
      </c>
      <c r="F110" s="189" t="str">
        <f>IF($A110="","",IF(INDEX('VÝPOČET UHR'!$AA:$AA,MATCH($A110,'VÝPOČET UHR'!$A:$A,0))="","",INDEX('VÝPOČET UHR'!$AA:$AA,MATCH($A110,'VÝPOČET UHR'!$A:$A,0))))</f>
        <v/>
      </c>
      <c r="G110" s="189" t="str">
        <f>IF($A110="","",IF(INDEX('VÝPOČET UHR'!$Z:$Z,MATCH($A110,'VÝPOČET UHR'!$A:$A,0))="","",INDEX('VÝPOČET UHR'!$Z:$Z,MATCH($A110,'VÝPOČET UHR'!$A:$A,0))))</f>
        <v/>
      </c>
      <c r="H110" s="190"/>
      <c r="J110" s="181" t="str">
        <f>IF($A110="","",INDEX('VÝPOČET UHR'!$G:$G,MATCH($A110,'VÝPOČET UHR'!$A:$A,0),))</f>
        <v/>
      </c>
      <c r="K110" s="181" t="str">
        <f t="shared" si="8"/>
        <v/>
      </c>
      <c r="L110" s="181" t="str">
        <f t="shared" si="9"/>
        <v/>
      </c>
      <c r="M110" s="181" t="str">
        <f t="shared" si="10"/>
        <v/>
      </c>
    </row>
    <row r="111" spans="1:13" ht="12.75">
      <c r="A111" s="188" t="str">
        <f>IF(tab2!D111="","",tab2!D111)</f>
        <v/>
      </c>
      <c r="B111" s="181" t="str">
        <f>IF($A111="","",INDEX('VÝPOČET UHR'!$W:$W,MATCH($A111,'VÝPOČET UHR'!$A:$A,0),))</f>
        <v/>
      </c>
      <c r="C111" s="192" t="str">
        <f t="shared" si="7"/>
        <v/>
      </c>
      <c r="D111" s="190"/>
      <c r="E111" s="189" t="str">
        <f>IF(A111="","",HLAVIČKA!$C$4)</f>
        <v/>
      </c>
      <c r="F111" s="189" t="str">
        <f>IF($A111="","",IF(INDEX('VÝPOČET UHR'!$AA:$AA,MATCH($A111,'VÝPOČET UHR'!$A:$A,0))="","",INDEX('VÝPOČET UHR'!$AA:$AA,MATCH($A111,'VÝPOČET UHR'!$A:$A,0))))</f>
        <v/>
      </c>
      <c r="G111" s="189" t="str">
        <f>IF($A111="","",IF(INDEX('VÝPOČET UHR'!$Z:$Z,MATCH($A111,'VÝPOČET UHR'!$A:$A,0))="","",INDEX('VÝPOČET UHR'!$Z:$Z,MATCH($A111,'VÝPOČET UHR'!$A:$A,0))))</f>
        <v/>
      </c>
      <c r="H111" s="190"/>
      <c r="J111" s="181" t="str">
        <f>IF($A111="","",INDEX('VÝPOČET UHR'!$G:$G,MATCH($A111,'VÝPOČET UHR'!$A:$A,0),))</f>
        <v/>
      </c>
      <c r="K111" s="181" t="str">
        <f t="shared" si="8"/>
        <v/>
      </c>
      <c r="L111" s="181" t="str">
        <f t="shared" si="9"/>
        <v/>
      </c>
      <c r="M111" s="181" t="str">
        <f t="shared" si="10"/>
        <v/>
      </c>
    </row>
    <row r="112" spans="1:13" ht="12.75">
      <c r="A112" s="188" t="str">
        <f>IF(tab2!D112="","",tab2!D112)</f>
        <v/>
      </c>
      <c r="B112" s="181" t="str">
        <f>IF($A112="","",INDEX('VÝPOČET UHR'!$W:$W,MATCH($A112,'VÝPOČET UHR'!$A:$A,0),))</f>
        <v/>
      </c>
      <c r="C112" s="192" t="str">
        <f t="shared" si="7"/>
        <v/>
      </c>
      <c r="D112" s="190"/>
      <c r="E112" s="189" t="str">
        <f>IF(A112="","",HLAVIČKA!$C$4)</f>
        <v/>
      </c>
      <c r="F112" s="189" t="str">
        <f>IF($A112="","",IF(INDEX('VÝPOČET UHR'!$AA:$AA,MATCH($A112,'VÝPOČET UHR'!$A:$A,0))="","",INDEX('VÝPOČET UHR'!$AA:$AA,MATCH($A112,'VÝPOČET UHR'!$A:$A,0))))</f>
        <v/>
      </c>
      <c r="G112" s="189" t="str">
        <f>IF($A112="","",IF(INDEX('VÝPOČET UHR'!$Z:$Z,MATCH($A112,'VÝPOČET UHR'!$A:$A,0))="","",INDEX('VÝPOČET UHR'!$Z:$Z,MATCH($A112,'VÝPOČET UHR'!$A:$A,0))))</f>
        <v/>
      </c>
      <c r="H112" s="190"/>
      <c r="J112" s="181" t="str">
        <f>IF($A112="","",INDEX('VÝPOČET UHR'!$G:$G,MATCH($A112,'VÝPOČET UHR'!$A:$A,0),))</f>
        <v/>
      </c>
      <c r="K112" s="181" t="str">
        <f t="shared" si="8"/>
        <v/>
      </c>
      <c r="L112" s="181" t="str">
        <f t="shared" si="9"/>
        <v/>
      </c>
      <c r="M112" s="181" t="str">
        <f t="shared" si="10"/>
        <v/>
      </c>
    </row>
    <row r="113" spans="1:13" ht="12.75">
      <c r="A113" s="188" t="str">
        <f>IF(tab2!D113="","",tab2!D113)</f>
        <v/>
      </c>
      <c r="B113" s="181" t="str">
        <f>IF($A113="","",INDEX('VÝPOČET UHR'!$W:$W,MATCH($A113,'VÝPOČET UHR'!$A:$A,0),))</f>
        <v/>
      </c>
      <c r="C113" s="192" t="str">
        <f t="shared" si="7"/>
        <v/>
      </c>
      <c r="D113" s="190"/>
      <c r="E113" s="189" t="str">
        <f>IF(A113="","",HLAVIČKA!$C$4)</f>
        <v/>
      </c>
      <c r="F113" s="189" t="str">
        <f>IF($A113="","",IF(INDEX('VÝPOČET UHR'!$AA:$AA,MATCH($A113,'VÝPOČET UHR'!$A:$A,0))="","",INDEX('VÝPOČET UHR'!$AA:$AA,MATCH($A113,'VÝPOČET UHR'!$A:$A,0))))</f>
        <v/>
      </c>
      <c r="G113" s="189" t="str">
        <f>IF($A113="","",IF(INDEX('VÝPOČET UHR'!$Z:$Z,MATCH($A113,'VÝPOČET UHR'!$A:$A,0))="","",INDEX('VÝPOČET UHR'!$Z:$Z,MATCH($A113,'VÝPOČET UHR'!$A:$A,0))))</f>
        <v/>
      </c>
      <c r="H113" s="190"/>
      <c r="J113" s="181" t="str">
        <f>IF($A113="","",INDEX('VÝPOČET UHR'!$G:$G,MATCH($A113,'VÝPOČET UHR'!$A:$A,0),))</f>
        <v/>
      </c>
      <c r="K113" s="181" t="str">
        <f t="shared" si="8"/>
        <v/>
      </c>
      <c r="L113" s="181" t="str">
        <f t="shared" si="9"/>
        <v/>
      </c>
      <c r="M113" s="181" t="str">
        <f t="shared" si="10"/>
        <v/>
      </c>
    </row>
    <row r="114" spans="1:13" ht="12.75">
      <c r="A114" s="188" t="str">
        <f>IF(tab2!D114="","",tab2!D114)</f>
        <v/>
      </c>
      <c r="B114" s="181" t="str">
        <f>IF($A114="","",INDEX('VÝPOČET UHR'!$W:$W,MATCH($A114,'VÝPOČET UHR'!$A:$A,0),))</f>
        <v/>
      </c>
      <c r="C114" s="192" t="str">
        <f t="shared" si="7"/>
        <v/>
      </c>
      <c r="D114" s="190"/>
      <c r="E114" s="189" t="str">
        <f>IF(A114="","",HLAVIČKA!$C$4)</f>
        <v/>
      </c>
      <c r="F114" s="189" t="str">
        <f>IF($A114="","",IF(INDEX('VÝPOČET UHR'!$AA:$AA,MATCH($A114,'VÝPOČET UHR'!$A:$A,0))="","",INDEX('VÝPOČET UHR'!$AA:$AA,MATCH($A114,'VÝPOČET UHR'!$A:$A,0))))</f>
        <v/>
      </c>
      <c r="G114" s="189" t="str">
        <f>IF($A114="","",IF(INDEX('VÝPOČET UHR'!$Z:$Z,MATCH($A114,'VÝPOČET UHR'!$A:$A,0))="","",INDEX('VÝPOČET UHR'!$Z:$Z,MATCH($A114,'VÝPOČET UHR'!$A:$A,0))))</f>
        <v/>
      </c>
      <c r="H114" s="190"/>
      <c r="J114" s="181" t="str">
        <f>IF($A114="","",INDEX('VÝPOČET UHR'!$G:$G,MATCH($A114,'VÝPOČET UHR'!$A:$A,0),))</f>
        <v/>
      </c>
      <c r="K114" s="181" t="str">
        <f t="shared" si="8"/>
        <v/>
      </c>
      <c r="L114" s="181" t="str">
        <f t="shared" si="9"/>
        <v/>
      </c>
      <c r="M114" s="181" t="str">
        <f t="shared" si="10"/>
        <v/>
      </c>
    </row>
    <row r="115" spans="1:13" ht="12.75">
      <c r="A115" s="188" t="str">
        <f>IF(tab2!D115="","",tab2!D115)</f>
        <v/>
      </c>
      <c r="B115" s="181" t="str">
        <f>IF($A115="","",INDEX('VÝPOČET UHR'!$W:$W,MATCH($A115,'VÝPOČET UHR'!$A:$A,0),))</f>
        <v/>
      </c>
      <c r="C115" s="192" t="str">
        <f t="shared" si="7"/>
        <v/>
      </c>
      <c r="D115" s="190"/>
      <c r="E115" s="189" t="str">
        <f>IF(A115="","",HLAVIČKA!$C$4)</f>
        <v/>
      </c>
      <c r="F115" s="189" t="str">
        <f>IF($A115="","",IF(INDEX('VÝPOČET UHR'!$AA:$AA,MATCH($A115,'VÝPOČET UHR'!$A:$A,0))="","",INDEX('VÝPOČET UHR'!$AA:$AA,MATCH($A115,'VÝPOČET UHR'!$A:$A,0))))</f>
        <v/>
      </c>
      <c r="G115" s="189" t="str">
        <f>IF($A115="","",IF(INDEX('VÝPOČET UHR'!$Z:$Z,MATCH($A115,'VÝPOČET UHR'!$A:$A,0))="","",INDEX('VÝPOČET UHR'!$Z:$Z,MATCH($A115,'VÝPOČET UHR'!$A:$A,0))))</f>
        <v/>
      </c>
      <c r="H115" s="190"/>
      <c r="J115" s="181" t="str">
        <f>IF($A115="","",INDEX('VÝPOČET UHR'!$G:$G,MATCH($A115,'VÝPOČET UHR'!$A:$A,0),))</f>
        <v/>
      </c>
      <c r="K115" s="181" t="str">
        <f t="shared" si="8"/>
        <v/>
      </c>
      <c r="L115" s="181" t="str">
        <f t="shared" si="9"/>
        <v/>
      </c>
      <c r="M115" s="181" t="str">
        <f t="shared" si="10"/>
        <v/>
      </c>
    </row>
    <row r="116" spans="1:13" ht="12.75">
      <c r="A116" s="188" t="str">
        <f>IF(tab2!D116="","",tab2!D116)</f>
        <v/>
      </c>
      <c r="B116" s="181" t="str">
        <f>IF($A116="","",INDEX('VÝPOČET UHR'!$W:$W,MATCH($A116,'VÝPOČET UHR'!$A:$A,0),))</f>
        <v/>
      </c>
      <c r="C116" s="192" t="str">
        <f t="shared" si="7"/>
        <v/>
      </c>
      <c r="D116" s="190"/>
      <c r="E116" s="189" t="str">
        <f>IF(A116="","",HLAVIČKA!$C$4)</f>
        <v/>
      </c>
      <c r="F116" s="189" t="str">
        <f>IF($A116="","",IF(INDEX('VÝPOČET UHR'!$AA:$AA,MATCH($A116,'VÝPOČET UHR'!$A:$A,0))="","",INDEX('VÝPOČET UHR'!$AA:$AA,MATCH($A116,'VÝPOČET UHR'!$A:$A,0))))</f>
        <v/>
      </c>
      <c r="G116" s="189" t="str">
        <f>IF($A116="","",IF(INDEX('VÝPOČET UHR'!$Z:$Z,MATCH($A116,'VÝPOČET UHR'!$A:$A,0))="","",INDEX('VÝPOČET UHR'!$Z:$Z,MATCH($A116,'VÝPOČET UHR'!$A:$A,0))))</f>
        <v/>
      </c>
      <c r="H116" s="190"/>
      <c r="J116" s="181" t="str">
        <f>IF($A116="","",INDEX('VÝPOČET UHR'!$G:$G,MATCH($A116,'VÝPOČET UHR'!$A:$A,0),))</f>
        <v/>
      </c>
      <c r="K116" s="181" t="str">
        <f t="shared" si="8"/>
        <v/>
      </c>
      <c r="L116" s="181" t="str">
        <f t="shared" si="9"/>
        <v/>
      </c>
      <c r="M116" s="181" t="str">
        <f t="shared" si="10"/>
        <v/>
      </c>
    </row>
    <row r="117" spans="1:13" ht="12.75">
      <c r="A117" s="188" t="str">
        <f>IF(tab2!D117="","",tab2!D117)</f>
        <v/>
      </c>
      <c r="B117" s="181" t="str">
        <f>IF($A117="","",INDEX('VÝPOČET UHR'!$W:$W,MATCH($A117,'VÝPOČET UHR'!$A:$A,0),))</f>
        <v/>
      </c>
      <c r="C117" s="192" t="str">
        <f t="shared" si="7"/>
        <v/>
      </c>
      <c r="D117" s="190"/>
      <c r="E117" s="189" t="str">
        <f>IF(A117="","",HLAVIČKA!$C$4)</f>
        <v/>
      </c>
      <c r="F117" s="189" t="str">
        <f>IF($A117="","",IF(INDEX('VÝPOČET UHR'!$AA:$AA,MATCH($A117,'VÝPOČET UHR'!$A:$A,0))="","",INDEX('VÝPOČET UHR'!$AA:$AA,MATCH($A117,'VÝPOČET UHR'!$A:$A,0))))</f>
        <v/>
      </c>
      <c r="G117" s="189" t="str">
        <f>IF($A117="","",IF(INDEX('VÝPOČET UHR'!$Z:$Z,MATCH($A117,'VÝPOČET UHR'!$A:$A,0))="","",INDEX('VÝPOČET UHR'!$Z:$Z,MATCH($A117,'VÝPOČET UHR'!$A:$A,0))))</f>
        <v/>
      </c>
      <c r="H117" s="190"/>
      <c r="J117" s="181" t="str">
        <f>IF($A117="","",INDEX('VÝPOČET UHR'!$G:$G,MATCH($A117,'VÝPOČET UHR'!$A:$A,0),))</f>
        <v/>
      </c>
      <c r="K117" s="181" t="str">
        <f t="shared" si="8"/>
        <v/>
      </c>
      <c r="L117" s="181" t="str">
        <f t="shared" si="9"/>
        <v/>
      </c>
      <c r="M117" s="181" t="str">
        <f t="shared" si="10"/>
        <v/>
      </c>
    </row>
    <row r="118" spans="1:13" ht="12.75">
      <c r="A118" s="188" t="str">
        <f>IF(tab2!D118="","",tab2!D118)</f>
        <v/>
      </c>
      <c r="B118" s="181" t="str">
        <f>IF($A118="","",INDEX('VÝPOČET UHR'!$W:$W,MATCH($A118,'VÝPOČET UHR'!$A:$A,0),))</f>
        <v/>
      </c>
      <c r="C118" s="192" t="str">
        <f t="shared" si="7"/>
        <v/>
      </c>
      <c r="D118" s="190"/>
      <c r="E118" s="189" t="str">
        <f>IF(A118="","",HLAVIČKA!$C$4)</f>
        <v/>
      </c>
      <c r="F118" s="189" t="str">
        <f>IF($A118="","",IF(INDEX('VÝPOČET UHR'!$AA:$AA,MATCH($A118,'VÝPOČET UHR'!$A:$A,0))="","",INDEX('VÝPOČET UHR'!$AA:$AA,MATCH($A118,'VÝPOČET UHR'!$A:$A,0))))</f>
        <v/>
      </c>
      <c r="G118" s="189" t="str">
        <f>IF($A118="","",IF(INDEX('VÝPOČET UHR'!$Z:$Z,MATCH($A118,'VÝPOČET UHR'!$A:$A,0))="","",INDEX('VÝPOČET UHR'!$Z:$Z,MATCH($A118,'VÝPOČET UHR'!$A:$A,0))))</f>
        <v/>
      </c>
      <c r="H118" s="190"/>
      <c r="J118" s="181" t="str">
        <f>IF($A118="","",INDEX('VÝPOČET UHR'!$G:$G,MATCH($A118,'VÝPOČET UHR'!$A:$A,0),))</f>
        <v/>
      </c>
      <c r="K118" s="181" t="str">
        <f t="shared" si="8"/>
        <v/>
      </c>
      <c r="L118" s="181" t="str">
        <f t="shared" si="9"/>
        <v/>
      </c>
      <c r="M118" s="181" t="str">
        <f t="shared" si="10"/>
        <v/>
      </c>
    </row>
    <row r="119" spans="1:13" ht="12.75">
      <c r="A119" s="188" t="str">
        <f>IF(tab2!D119="","",tab2!D119)</f>
        <v/>
      </c>
      <c r="B119" s="181" t="str">
        <f>IF($A119="","",INDEX('VÝPOČET UHR'!$W:$W,MATCH($A119,'VÝPOČET UHR'!$A:$A,0),))</f>
        <v/>
      </c>
      <c r="C119" s="192" t="str">
        <f t="shared" si="7"/>
        <v/>
      </c>
      <c r="D119" s="190"/>
      <c r="E119" s="189" t="str">
        <f>IF(A119="","",HLAVIČKA!$C$4)</f>
        <v/>
      </c>
      <c r="F119" s="189" t="str">
        <f>IF($A119="","",IF(INDEX('VÝPOČET UHR'!$AA:$AA,MATCH($A119,'VÝPOČET UHR'!$A:$A,0))="","",INDEX('VÝPOČET UHR'!$AA:$AA,MATCH($A119,'VÝPOČET UHR'!$A:$A,0))))</f>
        <v/>
      </c>
      <c r="G119" s="189" t="str">
        <f>IF($A119="","",IF(INDEX('VÝPOČET UHR'!$Z:$Z,MATCH($A119,'VÝPOČET UHR'!$A:$A,0))="","",INDEX('VÝPOČET UHR'!$Z:$Z,MATCH($A119,'VÝPOČET UHR'!$A:$A,0))))</f>
        <v/>
      </c>
      <c r="H119" s="190"/>
      <c r="J119" s="181" t="str">
        <f>IF($A119="","",INDEX('VÝPOČET UHR'!$G:$G,MATCH($A119,'VÝPOČET UHR'!$A:$A,0),))</f>
        <v/>
      </c>
      <c r="K119" s="181" t="str">
        <f t="shared" si="8"/>
        <v/>
      </c>
      <c r="L119" s="181" t="str">
        <f t="shared" si="9"/>
        <v/>
      </c>
      <c r="M119" s="181" t="str">
        <f t="shared" si="10"/>
        <v/>
      </c>
    </row>
    <row r="120" spans="1:13" ht="12.75">
      <c r="A120" s="188" t="str">
        <f>IF(tab2!D120="","",tab2!D120)</f>
        <v/>
      </c>
      <c r="B120" s="181" t="str">
        <f>IF($A120="","",INDEX('VÝPOČET UHR'!$W:$W,MATCH($A120,'VÝPOČET UHR'!$A:$A,0),))</f>
        <v/>
      </c>
      <c r="C120" s="192" t="str">
        <f t="shared" si="7"/>
        <v/>
      </c>
      <c r="D120" s="190"/>
      <c r="E120" s="189" t="str">
        <f>IF(A120="","",HLAVIČKA!$C$4)</f>
        <v/>
      </c>
      <c r="F120" s="189" t="str">
        <f>IF($A120="","",IF(INDEX('VÝPOČET UHR'!$AA:$AA,MATCH($A120,'VÝPOČET UHR'!$A:$A,0))="","",INDEX('VÝPOČET UHR'!$AA:$AA,MATCH($A120,'VÝPOČET UHR'!$A:$A,0))))</f>
        <v/>
      </c>
      <c r="G120" s="189" t="str">
        <f>IF($A120="","",IF(INDEX('VÝPOČET UHR'!$Z:$Z,MATCH($A120,'VÝPOČET UHR'!$A:$A,0))="","",INDEX('VÝPOČET UHR'!$Z:$Z,MATCH($A120,'VÝPOČET UHR'!$A:$A,0))))</f>
        <v/>
      </c>
      <c r="H120" s="190"/>
      <c r="J120" s="181" t="str">
        <f>IF($A120="","",INDEX('VÝPOČET UHR'!$G:$G,MATCH($A120,'VÝPOČET UHR'!$A:$A,0),))</f>
        <v/>
      </c>
      <c r="K120" s="181" t="str">
        <f t="shared" si="8"/>
        <v/>
      </c>
      <c r="L120" s="181" t="str">
        <f t="shared" si="9"/>
        <v/>
      </c>
      <c r="M120" s="181" t="str">
        <f t="shared" si="10"/>
        <v/>
      </c>
    </row>
    <row r="121" spans="1:13" ht="12.75">
      <c r="A121" s="188" t="str">
        <f>IF(tab2!D121="","",tab2!D121)</f>
        <v/>
      </c>
      <c r="B121" s="181" t="str">
        <f>IF($A121="","",INDEX('VÝPOČET UHR'!$W:$W,MATCH($A121,'VÝPOČET UHR'!$A:$A,0),))</f>
        <v/>
      </c>
      <c r="C121" s="192" t="str">
        <f t="shared" si="7"/>
        <v/>
      </c>
      <c r="D121" s="190"/>
      <c r="E121" s="189" t="str">
        <f>IF(A121="","",HLAVIČKA!$C$4)</f>
        <v/>
      </c>
      <c r="F121" s="189" t="str">
        <f>IF($A121="","",IF(INDEX('VÝPOČET UHR'!$AA:$AA,MATCH($A121,'VÝPOČET UHR'!$A:$A,0))="","",INDEX('VÝPOČET UHR'!$AA:$AA,MATCH($A121,'VÝPOČET UHR'!$A:$A,0))))</f>
        <v/>
      </c>
      <c r="G121" s="189" t="str">
        <f>IF($A121="","",IF(INDEX('VÝPOČET UHR'!$Z:$Z,MATCH($A121,'VÝPOČET UHR'!$A:$A,0))="","",INDEX('VÝPOČET UHR'!$Z:$Z,MATCH($A121,'VÝPOČET UHR'!$A:$A,0))))</f>
        <v/>
      </c>
      <c r="H121" s="190"/>
      <c r="J121" s="181" t="str">
        <f>IF($A121="","",INDEX('VÝPOČET UHR'!$G:$G,MATCH($A121,'VÝPOČET UHR'!$A:$A,0),))</f>
        <v/>
      </c>
      <c r="K121" s="181" t="str">
        <f t="shared" si="8"/>
        <v/>
      </c>
      <c r="L121" s="181" t="str">
        <f t="shared" si="9"/>
        <v/>
      </c>
      <c r="M121" s="181" t="str">
        <f t="shared" si="10"/>
        <v/>
      </c>
    </row>
    <row r="122" spans="1:13" ht="12.75">
      <c r="A122" s="188" t="str">
        <f>IF(tab2!D122="","",tab2!D122)</f>
        <v/>
      </c>
      <c r="B122" s="181" t="str">
        <f>IF($A122="","",INDEX('VÝPOČET UHR'!$W:$W,MATCH($A122,'VÝPOČET UHR'!$A:$A,0),))</f>
        <v/>
      </c>
      <c r="C122" s="192" t="str">
        <f t="shared" si="7"/>
        <v/>
      </c>
      <c r="D122" s="190"/>
      <c r="E122" s="189" t="str">
        <f>IF(A122="","",HLAVIČKA!$C$4)</f>
        <v/>
      </c>
      <c r="F122" s="189" t="str">
        <f>IF($A122="","",IF(INDEX('VÝPOČET UHR'!$AA:$AA,MATCH($A122,'VÝPOČET UHR'!$A:$A,0))="","",INDEX('VÝPOČET UHR'!$AA:$AA,MATCH($A122,'VÝPOČET UHR'!$A:$A,0))))</f>
        <v/>
      </c>
      <c r="G122" s="189" t="str">
        <f>IF($A122="","",IF(INDEX('VÝPOČET UHR'!$Z:$Z,MATCH($A122,'VÝPOČET UHR'!$A:$A,0))="","",INDEX('VÝPOČET UHR'!$Z:$Z,MATCH($A122,'VÝPOČET UHR'!$A:$A,0))))</f>
        <v/>
      </c>
      <c r="H122" s="190"/>
      <c r="J122" s="181" t="str">
        <f>IF($A122="","",INDEX('VÝPOČET UHR'!$G:$G,MATCH($A122,'VÝPOČET UHR'!$A:$A,0),))</f>
        <v/>
      </c>
      <c r="K122" s="181" t="str">
        <f t="shared" si="8"/>
        <v/>
      </c>
      <c r="L122" s="181" t="str">
        <f t="shared" si="9"/>
        <v/>
      </c>
      <c r="M122" s="181" t="str">
        <f t="shared" si="10"/>
        <v/>
      </c>
    </row>
    <row r="123" spans="1:13" ht="12.75">
      <c r="A123" s="188" t="str">
        <f>IF(tab2!D123="","",tab2!D123)</f>
        <v/>
      </c>
      <c r="B123" s="181" t="str">
        <f>IF($A123="","",INDEX('VÝPOČET UHR'!$W:$W,MATCH($A123,'VÝPOČET UHR'!$A:$A,0),))</f>
        <v/>
      </c>
      <c r="C123" s="192" t="str">
        <f t="shared" si="7"/>
        <v/>
      </c>
      <c r="D123" s="190"/>
      <c r="E123" s="189" t="str">
        <f>IF(A123="","",HLAVIČKA!$C$4)</f>
        <v/>
      </c>
      <c r="F123" s="189" t="str">
        <f>IF($A123="","",IF(INDEX('VÝPOČET UHR'!$AA:$AA,MATCH($A123,'VÝPOČET UHR'!$A:$A,0))="","",INDEX('VÝPOČET UHR'!$AA:$AA,MATCH($A123,'VÝPOČET UHR'!$A:$A,0))))</f>
        <v/>
      </c>
      <c r="G123" s="189" t="str">
        <f>IF($A123="","",IF(INDEX('VÝPOČET UHR'!$Z:$Z,MATCH($A123,'VÝPOČET UHR'!$A:$A,0))="","",INDEX('VÝPOČET UHR'!$Z:$Z,MATCH($A123,'VÝPOČET UHR'!$A:$A,0))))</f>
        <v/>
      </c>
      <c r="H123" s="190"/>
      <c r="J123" s="181" t="str">
        <f>IF($A123="","",INDEX('VÝPOČET UHR'!$G:$G,MATCH($A123,'VÝPOČET UHR'!$A:$A,0),))</f>
        <v/>
      </c>
      <c r="K123" s="181" t="str">
        <f t="shared" si="8"/>
        <v/>
      </c>
      <c r="L123" s="181" t="str">
        <f t="shared" si="9"/>
        <v/>
      </c>
      <c r="M123" s="181" t="str">
        <f t="shared" si="10"/>
        <v/>
      </c>
    </row>
    <row r="124" spans="1:13" ht="12.75">
      <c r="A124" s="188" t="str">
        <f>IF(tab2!D124="","",tab2!D124)</f>
        <v/>
      </c>
      <c r="B124" s="181" t="str">
        <f>IF($A124="","",INDEX('VÝPOČET UHR'!$W:$W,MATCH($A124,'VÝPOČET UHR'!$A:$A,0),))</f>
        <v/>
      </c>
      <c r="C124" s="192" t="str">
        <f t="shared" si="7"/>
        <v/>
      </c>
      <c r="D124" s="190"/>
      <c r="E124" s="189" t="str">
        <f>IF(A124="","",HLAVIČKA!$C$4)</f>
        <v/>
      </c>
      <c r="F124" s="189" t="str">
        <f>IF($A124="","",IF(INDEX('VÝPOČET UHR'!$AA:$AA,MATCH($A124,'VÝPOČET UHR'!$A:$A,0))="","",INDEX('VÝPOČET UHR'!$AA:$AA,MATCH($A124,'VÝPOČET UHR'!$A:$A,0))))</f>
        <v/>
      </c>
      <c r="G124" s="189" t="str">
        <f>IF($A124="","",IF(INDEX('VÝPOČET UHR'!$Z:$Z,MATCH($A124,'VÝPOČET UHR'!$A:$A,0))="","",INDEX('VÝPOČET UHR'!$Z:$Z,MATCH($A124,'VÝPOČET UHR'!$A:$A,0))))</f>
        <v/>
      </c>
      <c r="H124" s="190"/>
      <c r="J124" s="181" t="str">
        <f>IF($A124="","",INDEX('VÝPOČET UHR'!$G:$G,MATCH($A124,'VÝPOČET UHR'!$A:$A,0),))</f>
        <v/>
      </c>
      <c r="K124" s="181" t="str">
        <f t="shared" si="8"/>
        <v/>
      </c>
      <c r="L124" s="181" t="str">
        <f t="shared" si="9"/>
        <v/>
      </c>
      <c r="M124" s="181" t="str">
        <f t="shared" si="10"/>
        <v/>
      </c>
    </row>
    <row r="125" spans="1:13" ht="12.75">
      <c r="A125" s="188" t="str">
        <f>IF(tab2!D125="","",tab2!D125)</f>
        <v/>
      </c>
      <c r="B125" s="181" t="str">
        <f>IF($A125="","",INDEX('VÝPOČET UHR'!$W:$W,MATCH($A125,'VÝPOČET UHR'!$A:$A,0),))</f>
        <v/>
      </c>
      <c r="C125" s="192" t="str">
        <f t="shared" si="7"/>
        <v/>
      </c>
      <c r="D125" s="190"/>
      <c r="E125" s="189" t="str">
        <f>IF(A125="","",HLAVIČKA!$C$4)</f>
        <v/>
      </c>
      <c r="F125" s="189" t="str">
        <f>IF($A125="","",IF(INDEX('VÝPOČET UHR'!$AA:$AA,MATCH($A125,'VÝPOČET UHR'!$A:$A,0))="","",INDEX('VÝPOČET UHR'!$AA:$AA,MATCH($A125,'VÝPOČET UHR'!$A:$A,0))))</f>
        <v/>
      </c>
      <c r="G125" s="189" t="str">
        <f>IF($A125="","",IF(INDEX('VÝPOČET UHR'!$Z:$Z,MATCH($A125,'VÝPOČET UHR'!$A:$A,0))="","",INDEX('VÝPOČET UHR'!$Z:$Z,MATCH($A125,'VÝPOČET UHR'!$A:$A,0))))</f>
        <v/>
      </c>
      <c r="H125" s="190"/>
      <c r="J125" s="181" t="str">
        <f>IF($A125="","",INDEX('VÝPOČET UHR'!$G:$G,MATCH($A125,'VÝPOČET UHR'!$A:$A,0),))</f>
        <v/>
      </c>
      <c r="K125" s="181" t="str">
        <f t="shared" si="8"/>
        <v/>
      </c>
      <c r="L125" s="181" t="str">
        <f t="shared" si="9"/>
        <v/>
      </c>
      <c r="M125" s="181" t="str">
        <f t="shared" si="10"/>
        <v/>
      </c>
    </row>
    <row r="126" spans="1:13" ht="12.75">
      <c r="A126" s="188" t="str">
        <f>IF(tab2!D126="","",tab2!D126)</f>
        <v/>
      </c>
      <c r="B126" s="181" t="str">
        <f>IF($A126="","",INDEX('VÝPOČET UHR'!$W:$W,MATCH($A126,'VÝPOČET UHR'!$A:$A,0),))</f>
        <v/>
      </c>
      <c r="C126" s="192" t="str">
        <f t="shared" si="7"/>
        <v/>
      </c>
      <c r="D126" s="190"/>
      <c r="E126" s="189" t="str">
        <f>IF(A126="","",HLAVIČKA!$C$4)</f>
        <v/>
      </c>
      <c r="F126" s="189" t="str">
        <f>IF($A126="","",IF(INDEX('VÝPOČET UHR'!$AA:$AA,MATCH($A126,'VÝPOČET UHR'!$A:$A,0))="","",INDEX('VÝPOČET UHR'!$AA:$AA,MATCH($A126,'VÝPOČET UHR'!$A:$A,0))))</f>
        <v/>
      </c>
      <c r="G126" s="189" t="str">
        <f>IF($A126="","",IF(INDEX('VÝPOČET UHR'!$Z:$Z,MATCH($A126,'VÝPOČET UHR'!$A:$A,0))="","",INDEX('VÝPOČET UHR'!$Z:$Z,MATCH($A126,'VÝPOČET UHR'!$A:$A,0))))</f>
        <v/>
      </c>
      <c r="H126" s="190"/>
      <c r="J126" s="181" t="str">
        <f>IF($A126="","",INDEX('VÝPOČET UHR'!$G:$G,MATCH($A126,'VÝPOČET UHR'!$A:$A,0),))</f>
        <v/>
      </c>
      <c r="K126" s="181" t="str">
        <f t="shared" si="8"/>
        <v/>
      </c>
      <c r="L126" s="181" t="str">
        <f t="shared" si="9"/>
        <v/>
      </c>
      <c r="M126" s="181" t="str">
        <f t="shared" si="10"/>
        <v/>
      </c>
    </row>
    <row r="127" spans="1:13" ht="12.75">
      <c r="A127" s="188" t="str">
        <f>IF(tab2!D127="","",tab2!D127)</f>
        <v/>
      </c>
      <c r="B127" s="181" t="str">
        <f>IF($A127="","",INDEX('VÝPOČET UHR'!$W:$W,MATCH($A127,'VÝPOČET UHR'!$A:$A,0),))</f>
        <v/>
      </c>
      <c r="C127" s="192" t="str">
        <f t="shared" si="7"/>
        <v/>
      </c>
      <c r="D127" s="190"/>
      <c r="E127" s="189" t="str">
        <f>IF(A127="","",HLAVIČKA!$C$4)</f>
        <v/>
      </c>
      <c r="F127" s="189" t="str">
        <f>IF($A127="","",IF(INDEX('VÝPOČET UHR'!$AA:$AA,MATCH($A127,'VÝPOČET UHR'!$A:$A,0))="","",INDEX('VÝPOČET UHR'!$AA:$AA,MATCH($A127,'VÝPOČET UHR'!$A:$A,0))))</f>
        <v/>
      </c>
      <c r="G127" s="189" t="str">
        <f>IF($A127="","",IF(INDEX('VÝPOČET UHR'!$Z:$Z,MATCH($A127,'VÝPOČET UHR'!$A:$A,0))="","",INDEX('VÝPOČET UHR'!$Z:$Z,MATCH($A127,'VÝPOČET UHR'!$A:$A,0))))</f>
        <v/>
      </c>
      <c r="H127" s="190"/>
      <c r="J127" s="181" t="str">
        <f>IF($A127="","",INDEX('VÝPOČET UHR'!$G:$G,MATCH($A127,'VÝPOČET UHR'!$A:$A,0),))</f>
        <v/>
      </c>
      <c r="K127" s="181" t="str">
        <f t="shared" si="8"/>
        <v/>
      </c>
      <c r="L127" s="181" t="str">
        <f t="shared" si="9"/>
        <v/>
      </c>
      <c r="M127" s="181" t="str">
        <f t="shared" si="10"/>
        <v/>
      </c>
    </row>
    <row r="128" spans="1:13" ht="12.75">
      <c r="A128" s="188" t="str">
        <f>IF(tab2!D128="","",tab2!D128)</f>
        <v/>
      </c>
      <c r="B128" s="181" t="str">
        <f>IF($A128="","",INDEX('VÝPOČET UHR'!$W:$W,MATCH($A128,'VÝPOČET UHR'!$A:$A,0),))</f>
        <v/>
      </c>
      <c r="C128" s="192" t="str">
        <f t="shared" si="7"/>
        <v/>
      </c>
      <c r="D128" s="190"/>
      <c r="E128" s="189" t="str">
        <f>IF(A128="","",HLAVIČKA!$C$4)</f>
        <v/>
      </c>
      <c r="F128" s="189" t="str">
        <f>IF($A128="","",IF(INDEX('VÝPOČET UHR'!$AA:$AA,MATCH($A128,'VÝPOČET UHR'!$A:$A,0))="","",INDEX('VÝPOČET UHR'!$AA:$AA,MATCH($A128,'VÝPOČET UHR'!$A:$A,0))))</f>
        <v/>
      </c>
      <c r="G128" s="189" t="str">
        <f>IF($A128="","",IF(INDEX('VÝPOČET UHR'!$Z:$Z,MATCH($A128,'VÝPOČET UHR'!$A:$A,0))="","",INDEX('VÝPOČET UHR'!$Z:$Z,MATCH($A128,'VÝPOČET UHR'!$A:$A,0))))</f>
        <v/>
      </c>
      <c r="H128" s="190"/>
      <c r="J128" s="181" t="str">
        <f>IF($A128="","",INDEX('VÝPOČET UHR'!$G:$G,MATCH($A128,'VÝPOČET UHR'!$A:$A,0),))</f>
        <v/>
      </c>
      <c r="K128" s="181" t="str">
        <f t="shared" si="8"/>
        <v/>
      </c>
      <c r="L128" s="181" t="str">
        <f t="shared" si="9"/>
        <v/>
      </c>
      <c r="M128" s="181" t="str">
        <f t="shared" si="10"/>
        <v/>
      </c>
    </row>
    <row r="129" spans="1:13" ht="12.75">
      <c r="A129" s="188" t="str">
        <f>IF(tab2!D129="","",tab2!D129)</f>
        <v/>
      </c>
      <c r="B129" s="181" t="str">
        <f>IF($A129="","",INDEX('VÝPOČET UHR'!$W:$W,MATCH($A129,'VÝPOČET UHR'!$A:$A,0),))</f>
        <v/>
      </c>
      <c r="C129" s="192" t="str">
        <f t="shared" si="7"/>
        <v/>
      </c>
      <c r="D129" s="190"/>
      <c r="E129" s="189" t="str">
        <f>IF(A129="","",HLAVIČKA!$C$4)</f>
        <v/>
      </c>
      <c r="F129" s="189" t="str">
        <f>IF($A129="","",IF(INDEX('VÝPOČET UHR'!$AA:$AA,MATCH($A129,'VÝPOČET UHR'!$A:$A,0))="","",INDEX('VÝPOČET UHR'!$AA:$AA,MATCH($A129,'VÝPOČET UHR'!$A:$A,0))))</f>
        <v/>
      </c>
      <c r="G129" s="189" t="str">
        <f>IF($A129="","",IF(INDEX('VÝPOČET UHR'!$Z:$Z,MATCH($A129,'VÝPOČET UHR'!$A:$A,0))="","",INDEX('VÝPOČET UHR'!$Z:$Z,MATCH($A129,'VÝPOČET UHR'!$A:$A,0))))</f>
        <v/>
      </c>
      <c r="H129" s="190"/>
      <c r="J129" s="181" t="str">
        <f>IF($A129="","",INDEX('VÝPOČET UHR'!$G:$G,MATCH($A129,'VÝPOČET UHR'!$A:$A,0),))</f>
        <v/>
      </c>
      <c r="K129" s="181" t="str">
        <f t="shared" si="8"/>
        <v/>
      </c>
      <c r="L129" s="181" t="str">
        <f t="shared" si="9"/>
        <v/>
      </c>
      <c r="M129" s="181" t="str">
        <f t="shared" si="10"/>
        <v/>
      </c>
    </row>
    <row r="130" spans="1:13" ht="12.75">
      <c r="A130" s="188" t="str">
        <f>IF(tab2!D130="","",tab2!D130)</f>
        <v/>
      </c>
      <c r="B130" s="181" t="str">
        <f>IF($A130="","",INDEX('VÝPOČET UHR'!$W:$W,MATCH($A130,'VÝPOČET UHR'!$A:$A,0),))</f>
        <v/>
      </c>
      <c r="C130" s="192" t="str">
        <f t="shared" si="7"/>
        <v/>
      </c>
      <c r="D130" s="190"/>
      <c r="E130" s="189" t="str">
        <f>IF(A130="","",HLAVIČKA!$C$4)</f>
        <v/>
      </c>
      <c r="F130" s="189" t="str">
        <f>IF($A130="","",IF(INDEX('VÝPOČET UHR'!$AA:$AA,MATCH($A130,'VÝPOČET UHR'!$A:$A,0))="","",INDEX('VÝPOČET UHR'!$AA:$AA,MATCH($A130,'VÝPOČET UHR'!$A:$A,0))))</f>
        <v/>
      </c>
      <c r="G130" s="189" t="str">
        <f>IF($A130="","",IF(INDEX('VÝPOČET UHR'!$Z:$Z,MATCH($A130,'VÝPOČET UHR'!$A:$A,0))="","",INDEX('VÝPOČET UHR'!$Z:$Z,MATCH($A130,'VÝPOČET UHR'!$A:$A,0))))</f>
        <v/>
      </c>
      <c r="H130" s="190"/>
      <c r="J130" s="181" t="str">
        <f>IF($A130="","",INDEX('VÝPOČET UHR'!$G:$G,MATCH($A130,'VÝPOČET UHR'!$A:$A,0),))</f>
        <v/>
      </c>
      <c r="K130" s="181" t="str">
        <f t="shared" si="8"/>
        <v/>
      </c>
      <c r="L130" s="181" t="str">
        <f t="shared" si="9"/>
        <v/>
      </c>
      <c r="M130" s="181" t="str">
        <f t="shared" si="10"/>
        <v/>
      </c>
    </row>
    <row r="131" spans="1:13" ht="12.75">
      <c r="A131" s="188" t="str">
        <f>IF(tab2!D131="","",tab2!D131)</f>
        <v/>
      </c>
      <c r="B131" s="181" t="str">
        <f>IF($A131="","",INDEX('VÝPOČET UHR'!$W:$W,MATCH($A131,'VÝPOČET UHR'!$A:$A,0),))</f>
        <v/>
      </c>
      <c r="C131" s="192" t="str">
        <f aca="true" t="shared" si="11" ref="C131:C194">IF($J131="","",CONCATENATE(K131,".",L131,".",M131))</f>
        <v/>
      </c>
      <c r="D131" s="190"/>
      <c r="E131" s="189" t="str">
        <f>IF(A131="","",HLAVIČKA!$C$4)</f>
        <v/>
      </c>
      <c r="F131" s="189" t="str">
        <f>IF($A131="","",IF(INDEX('VÝPOČET UHR'!$AA:$AA,MATCH($A131,'VÝPOČET UHR'!$A:$A,0))="","",INDEX('VÝPOČET UHR'!$AA:$AA,MATCH($A131,'VÝPOČET UHR'!$A:$A,0))))</f>
        <v/>
      </c>
      <c r="G131" s="189" t="str">
        <f>IF($A131="","",IF(INDEX('VÝPOČET UHR'!$Z:$Z,MATCH($A131,'VÝPOČET UHR'!$A:$A,0))="","",INDEX('VÝPOČET UHR'!$Z:$Z,MATCH($A131,'VÝPOČET UHR'!$A:$A,0))))</f>
        <v/>
      </c>
      <c r="H131" s="190"/>
      <c r="J131" s="181" t="str">
        <f>IF($A131="","",INDEX('VÝPOČET UHR'!$G:$G,MATCH($A131,'VÝPOČET UHR'!$A:$A,0),))</f>
        <v/>
      </c>
      <c r="K131" s="181" t="str">
        <f aca="true" t="shared" si="12" ref="K131:K194">IF(J131="","",DAY(J131))</f>
        <v/>
      </c>
      <c r="L131" s="181" t="str">
        <f aca="true" t="shared" si="13" ref="L131:L194">IF(J131="","",MONTH(J131))</f>
        <v/>
      </c>
      <c r="M131" s="181" t="str">
        <f aca="true" t="shared" si="14" ref="M131:M194">IF(J131="","",YEAR(J131))</f>
        <v/>
      </c>
    </row>
    <row r="132" spans="1:13" ht="12.75">
      <c r="A132" s="188" t="str">
        <f>IF(tab2!D132="","",tab2!D132)</f>
        <v/>
      </c>
      <c r="B132" s="181" t="str">
        <f>IF($A132="","",INDEX('VÝPOČET UHR'!$W:$W,MATCH($A132,'VÝPOČET UHR'!$A:$A,0),))</f>
        <v/>
      </c>
      <c r="C132" s="192" t="str">
        <f t="shared" si="11"/>
        <v/>
      </c>
      <c r="D132" s="190"/>
      <c r="E132" s="189" t="str">
        <f>IF(A132="","",HLAVIČKA!$C$4)</f>
        <v/>
      </c>
      <c r="F132" s="189" t="str">
        <f>IF($A132="","",IF(INDEX('VÝPOČET UHR'!$AA:$AA,MATCH($A132,'VÝPOČET UHR'!$A:$A,0))="","",INDEX('VÝPOČET UHR'!$AA:$AA,MATCH($A132,'VÝPOČET UHR'!$A:$A,0))))</f>
        <v/>
      </c>
      <c r="G132" s="189" t="str">
        <f>IF($A132="","",IF(INDEX('VÝPOČET UHR'!$Z:$Z,MATCH($A132,'VÝPOČET UHR'!$A:$A,0))="","",INDEX('VÝPOČET UHR'!$Z:$Z,MATCH($A132,'VÝPOČET UHR'!$A:$A,0))))</f>
        <v/>
      </c>
      <c r="H132" s="190"/>
      <c r="J132" s="181" t="str">
        <f>IF($A132="","",INDEX('VÝPOČET UHR'!$G:$G,MATCH($A132,'VÝPOČET UHR'!$A:$A,0),))</f>
        <v/>
      </c>
      <c r="K132" s="181" t="str">
        <f t="shared" si="12"/>
        <v/>
      </c>
      <c r="L132" s="181" t="str">
        <f t="shared" si="13"/>
        <v/>
      </c>
      <c r="M132" s="181" t="str">
        <f t="shared" si="14"/>
        <v/>
      </c>
    </row>
    <row r="133" spans="1:13" ht="12.75">
      <c r="A133" s="188" t="str">
        <f>IF(tab2!D133="","",tab2!D133)</f>
        <v/>
      </c>
      <c r="B133" s="181" t="str">
        <f>IF($A133="","",INDEX('VÝPOČET UHR'!$W:$W,MATCH($A133,'VÝPOČET UHR'!$A:$A,0),))</f>
        <v/>
      </c>
      <c r="C133" s="192" t="str">
        <f t="shared" si="11"/>
        <v/>
      </c>
      <c r="D133" s="190"/>
      <c r="E133" s="189" t="str">
        <f>IF(A133="","",HLAVIČKA!$C$4)</f>
        <v/>
      </c>
      <c r="F133" s="189" t="str">
        <f>IF($A133="","",IF(INDEX('VÝPOČET UHR'!$AA:$AA,MATCH($A133,'VÝPOČET UHR'!$A:$A,0))="","",INDEX('VÝPOČET UHR'!$AA:$AA,MATCH($A133,'VÝPOČET UHR'!$A:$A,0))))</f>
        <v/>
      </c>
      <c r="G133" s="189" t="str">
        <f>IF($A133="","",IF(INDEX('VÝPOČET UHR'!$Z:$Z,MATCH($A133,'VÝPOČET UHR'!$A:$A,0))="","",INDEX('VÝPOČET UHR'!$Z:$Z,MATCH($A133,'VÝPOČET UHR'!$A:$A,0))))</f>
        <v/>
      </c>
      <c r="H133" s="190"/>
      <c r="J133" s="181" t="str">
        <f>IF($A133="","",INDEX('VÝPOČET UHR'!$G:$G,MATCH($A133,'VÝPOČET UHR'!$A:$A,0),))</f>
        <v/>
      </c>
      <c r="K133" s="181" t="str">
        <f t="shared" si="12"/>
        <v/>
      </c>
      <c r="L133" s="181" t="str">
        <f t="shared" si="13"/>
        <v/>
      </c>
      <c r="M133" s="181" t="str">
        <f t="shared" si="14"/>
        <v/>
      </c>
    </row>
    <row r="134" spans="1:13" ht="12.75">
      <c r="A134" s="188" t="str">
        <f>IF(tab2!D134="","",tab2!D134)</f>
        <v/>
      </c>
      <c r="B134" s="181" t="str">
        <f>IF($A134="","",INDEX('VÝPOČET UHR'!$W:$W,MATCH($A134,'VÝPOČET UHR'!$A:$A,0),))</f>
        <v/>
      </c>
      <c r="C134" s="192" t="str">
        <f t="shared" si="11"/>
        <v/>
      </c>
      <c r="D134" s="190"/>
      <c r="E134" s="189" t="str">
        <f>IF(A134="","",HLAVIČKA!$C$4)</f>
        <v/>
      </c>
      <c r="F134" s="189" t="str">
        <f>IF($A134="","",IF(INDEX('VÝPOČET UHR'!$AA:$AA,MATCH($A134,'VÝPOČET UHR'!$A:$A,0))="","",INDEX('VÝPOČET UHR'!$AA:$AA,MATCH($A134,'VÝPOČET UHR'!$A:$A,0))))</f>
        <v/>
      </c>
      <c r="G134" s="189" t="str">
        <f>IF($A134="","",IF(INDEX('VÝPOČET UHR'!$Z:$Z,MATCH($A134,'VÝPOČET UHR'!$A:$A,0))="","",INDEX('VÝPOČET UHR'!$Z:$Z,MATCH($A134,'VÝPOČET UHR'!$A:$A,0))))</f>
        <v/>
      </c>
      <c r="H134" s="190"/>
      <c r="J134" s="181" t="str">
        <f>IF($A134="","",INDEX('VÝPOČET UHR'!$G:$G,MATCH($A134,'VÝPOČET UHR'!$A:$A,0),))</f>
        <v/>
      </c>
      <c r="K134" s="181" t="str">
        <f t="shared" si="12"/>
        <v/>
      </c>
      <c r="L134" s="181" t="str">
        <f t="shared" si="13"/>
        <v/>
      </c>
      <c r="M134" s="181" t="str">
        <f t="shared" si="14"/>
        <v/>
      </c>
    </row>
    <row r="135" spans="1:13" ht="12.75">
      <c r="A135" s="188" t="str">
        <f>IF(tab2!D135="","",tab2!D135)</f>
        <v/>
      </c>
      <c r="B135" s="181" t="str">
        <f>IF($A135="","",INDEX('VÝPOČET UHR'!$W:$W,MATCH($A135,'VÝPOČET UHR'!$A:$A,0),))</f>
        <v/>
      </c>
      <c r="C135" s="192" t="str">
        <f t="shared" si="11"/>
        <v/>
      </c>
      <c r="D135" s="190"/>
      <c r="E135" s="189" t="str">
        <f>IF(A135="","",HLAVIČKA!$C$4)</f>
        <v/>
      </c>
      <c r="F135" s="189" t="str">
        <f>IF($A135="","",IF(INDEX('VÝPOČET UHR'!$AA:$AA,MATCH($A135,'VÝPOČET UHR'!$A:$A,0))="","",INDEX('VÝPOČET UHR'!$AA:$AA,MATCH($A135,'VÝPOČET UHR'!$A:$A,0))))</f>
        <v/>
      </c>
      <c r="G135" s="189" t="str">
        <f>IF($A135="","",IF(INDEX('VÝPOČET UHR'!$Z:$Z,MATCH($A135,'VÝPOČET UHR'!$A:$A,0))="","",INDEX('VÝPOČET UHR'!$Z:$Z,MATCH($A135,'VÝPOČET UHR'!$A:$A,0))))</f>
        <v/>
      </c>
      <c r="H135" s="190"/>
      <c r="J135" s="181" t="str">
        <f>IF($A135="","",INDEX('VÝPOČET UHR'!$G:$G,MATCH($A135,'VÝPOČET UHR'!$A:$A,0),))</f>
        <v/>
      </c>
      <c r="K135" s="181" t="str">
        <f t="shared" si="12"/>
        <v/>
      </c>
      <c r="L135" s="181" t="str">
        <f t="shared" si="13"/>
        <v/>
      </c>
      <c r="M135" s="181" t="str">
        <f t="shared" si="14"/>
        <v/>
      </c>
    </row>
    <row r="136" spans="1:13" ht="12.75">
      <c r="A136" s="188" t="str">
        <f>IF(tab2!D136="","",tab2!D136)</f>
        <v/>
      </c>
      <c r="B136" s="181" t="str">
        <f>IF($A136="","",INDEX('VÝPOČET UHR'!$W:$W,MATCH($A136,'VÝPOČET UHR'!$A:$A,0),))</f>
        <v/>
      </c>
      <c r="C136" s="192" t="str">
        <f t="shared" si="11"/>
        <v/>
      </c>
      <c r="D136" s="190"/>
      <c r="E136" s="189" t="str">
        <f>IF(A136="","",HLAVIČKA!$C$4)</f>
        <v/>
      </c>
      <c r="F136" s="189" t="str">
        <f>IF($A136="","",IF(INDEX('VÝPOČET UHR'!$AA:$AA,MATCH($A136,'VÝPOČET UHR'!$A:$A,0))="","",INDEX('VÝPOČET UHR'!$AA:$AA,MATCH($A136,'VÝPOČET UHR'!$A:$A,0))))</f>
        <v/>
      </c>
      <c r="G136" s="189" t="str">
        <f>IF($A136="","",IF(INDEX('VÝPOČET UHR'!$Z:$Z,MATCH($A136,'VÝPOČET UHR'!$A:$A,0))="","",INDEX('VÝPOČET UHR'!$Z:$Z,MATCH($A136,'VÝPOČET UHR'!$A:$A,0))))</f>
        <v/>
      </c>
      <c r="H136" s="190"/>
      <c r="J136" s="181" t="str">
        <f>IF($A136="","",INDEX('VÝPOČET UHR'!$G:$G,MATCH($A136,'VÝPOČET UHR'!$A:$A,0),))</f>
        <v/>
      </c>
      <c r="K136" s="181" t="str">
        <f t="shared" si="12"/>
        <v/>
      </c>
      <c r="L136" s="181" t="str">
        <f t="shared" si="13"/>
        <v/>
      </c>
      <c r="M136" s="181" t="str">
        <f t="shared" si="14"/>
        <v/>
      </c>
    </row>
    <row r="137" spans="1:13" ht="12.75">
      <c r="A137" s="188" t="str">
        <f>IF(tab2!D137="","",tab2!D137)</f>
        <v/>
      </c>
      <c r="B137" s="181" t="str">
        <f>IF($A137="","",INDEX('VÝPOČET UHR'!$W:$W,MATCH($A137,'VÝPOČET UHR'!$A:$A,0),))</f>
        <v/>
      </c>
      <c r="C137" s="192" t="str">
        <f t="shared" si="11"/>
        <v/>
      </c>
      <c r="D137" s="190"/>
      <c r="E137" s="189" t="str">
        <f>IF(A137="","",HLAVIČKA!$C$4)</f>
        <v/>
      </c>
      <c r="F137" s="189" t="str">
        <f>IF($A137="","",IF(INDEX('VÝPOČET UHR'!$AA:$AA,MATCH($A137,'VÝPOČET UHR'!$A:$A,0))="","",INDEX('VÝPOČET UHR'!$AA:$AA,MATCH($A137,'VÝPOČET UHR'!$A:$A,0))))</f>
        <v/>
      </c>
      <c r="G137" s="189" t="str">
        <f>IF($A137="","",IF(INDEX('VÝPOČET UHR'!$Z:$Z,MATCH($A137,'VÝPOČET UHR'!$A:$A,0))="","",INDEX('VÝPOČET UHR'!$Z:$Z,MATCH($A137,'VÝPOČET UHR'!$A:$A,0))))</f>
        <v/>
      </c>
      <c r="H137" s="190"/>
      <c r="J137" s="181" t="str">
        <f>IF($A137="","",INDEX('VÝPOČET UHR'!$G:$G,MATCH($A137,'VÝPOČET UHR'!$A:$A,0),))</f>
        <v/>
      </c>
      <c r="K137" s="181" t="str">
        <f t="shared" si="12"/>
        <v/>
      </c>
      <c r="L137" s="181" t="str">
        <f t="shared" si="13"/>
        <v/>
      </c>
      <c r="M137" s="181" t="str">
        <f t="shared" si="14"/>
        <v/>
      </c>
    </row>
    <row r="138" spans="1:13" ht="12.75">
      <c r="A138" s="188" t="str">
        <f>IF(tab2!D138="","",tab2!D138)</f>
        <v/>
      </c>
      <c r="B138" s="181" t="str">
        <f>IF($A138="","",INDEX('VÝPOČET UHR'!$W:$W,MATCH($A138,'VÝPOČET UHR'!$A:$A,0),))</f>
        <v/>
      </c>
      <c r="C138" s="192" t="str">
        <f t="shared" si="11"/>
        <v/>
      </c>
      <c r="D138" s="190"/>
      <c r="E138" s="189" t="str">
        <f>IF(A138="","",HLAVIČKA!$C$4)</f>
        <v/>
      </c>
      <c r="F138" s="189" t="str">
        <f>IF($A138="","",IF(INDEX('VÝPOČET UHR'!$AA:$AA,MATCH($A138,'VÝPOČET UHR'!$A:$A,0))="","",INDEX('VÝPOČET UHR'!$AA:$AA,MATCH($A138,'VÝPOČET UHR'!$A:$A,0))))</f>
        <v/>
      </c>
      <c r="G138" s="189" t="str">
        <f>IF($A138="","",IF(INDEX('VÝPOČET UHR'!$Z:$Z,MATCH($A138,'VÝPOČET UHR'!$A:$A,0))="","",INDEX('VÝPOČET UHR'!$Z:$Z,MATCH($A138,'VÝPOČET UHR'!$A:$A,0))))</f>
        <v/>
      </c>
      <c r="H138" s="190"/>
      <c r="J138" s="181" t="str">
        <f>IF($A138="","",INDEX('VÝPOČET UHR'!$G:$G,MATCH($A138,'VÝPOČET UHR'!$A:$A,0),))</f>
        <v/>
      </c>
      <c r="K138" s="181" t="str">
        <f t="shared" si="12"/>
        <v/>
      </c>
      <c r="L138" s="181" t="str">
        <f t="shared" si="13"/>
        <v/>
      </c>
      <c r="M138" s="181" t="str">
        <f t="shared" si="14"/>
        <v/>
      </c>
    </row>
    <row r="139" spans="1:13" ht="12.75">
      <c r="A139" s="188" t="str">
        <f>IF(tab2!D139="","",tab2!D139)</f>
        <v/>
      </c>
      <c r="B139" s="181" t="str">
        <f>IF($A139="","",INDEX('VÝPOČET UHR'!$W:$W,MATCH($A139,'VÝPOČET UHR'!$A:$A,0),))</f>
        <v/>
      </c>
      <c r="C139" s="192" t="str">
        <f t="shared" si="11"/>
        <v/>
      </c>
      <c r="D139" s="190"/>
      <c r="E139" s="189" t="str">
        <f>IF(A139="","",HLAVIČKA!$C$4)</f>
        <v/>
      </c>
      <c r="F139" s="189" t="str">
        <f>IF($A139="","",IF(INDEX('VÝPOČET UHR'!$AA:$AA,MATCH($A139,'VÝPOČET UHR'!$A:$A,0))="","",INDEX('VÝPOČET UHR'!$AA:$AA,MATCH($A139,'VÝPOČET UHR'!$A:$A,0))))</f>
        <v/>
      </c>
      <c r="G139" s="189" t="str">
        <f>IF($A139="","",IF(INDEX('VÝPOČET UHR'!$Z:$Z,MATCH($A139,'VÝPOČET UHR'!$A:$A,0))="","",INDEX('VÝPOČET UHR'!$Z:$Z,MATCH($A139,'VÝPOČET UHR'!$A:$A,0))))</f>
        <v/>
      </c>
      <c r="H139" s="190"/>
      <c r="J139" s="181" t="str">
        <f>IF($A139="","",INDEX('VÝPOČET UHR'!$G:$G,MATCH($A139,'VÝPOČET UHR'!$A:$A,0),))</f>
        <v/>
      </c>
      <c r="K139" s="181" t="str">
        <f t="shared" si="12"/>
        <v/>
      </c>
      <c r="L139" s="181" t="str">
        <f t="shared" si="13"/>
        <v/>
      </c>
      <c r="M139" s="181" t="str">
        <f t="shared" si="14"/>
        <v/>
      </c>
    </row>
    <row r="140" spans="1:13" ht="12.75">
      <c r="A140" s="188" t="str">
        <f>IF(tab2!D140="","",tab2!D140)</f>
        <v/>
      </c>
      <c r="B140" s="181" t="str">
        <f>IF($A140="","",INDEX('VÝPOČET UHR'!$W:$W,MATCH($A140,'VÝPOČET UHR'!$A:$A,0),))</f>
        <v/>
      </c>
      <c r="C140" s="192" t="str">
        <f t="shared" si="11"/>
        <v/>
      </c>
      <c r="D140" s="190"/>
      <c r="E140" s="189" t="str">
        <f>IF(A140="","",HLAVIČKA!$C$4)</f>
        <v/>
      </c>
      <c r="F140" s="189" t="str">
        <f>IF($A140="","",IF(INDEX('VÝPOČET UHR'!$AA:$AA,MATCH($A140,'VÝPOČET UHR'!$A:$A,0))="","",INDEX('VÝPOČET UHR'!$AA:$AA,MATCH($A140,'VÝPOČET UHR'!$A:$A,0))))</f>
        <v/>
      </c>
      <c r="G140" s="189" t="str">
        <f>IF($A140="","",IF(INDEX('VÝPOČET UHR'!$Z:$Z,MATCH($A140,'VÝPOČET UHR'!$A:$A,0))="","",INDEX('VÝPOČET UHR'!$Z:$Z,MATCH($A140,'VÝPOČET UHR'!$A:$A,0))))</f>
        <v/>
      </c>
      <c r="H140" s="190"/>
      <c r="J140" s="181" t="str">
        <f>IF($A140="","",INDEX('VÝPOČET UHR'!$G:$G,MATCH($A140,'VÝPOČET UHR'!$A:$A,0),))</f>
        <v/>
      </c>
      <c r="K140" s="181" t="str">
        <f t="shared" si="12"/>
        <v/>
      </c>
      <c r="L140" s="181" t="str">
        <f t="shared" si="13"/>
        <v/>
      </c>
      <c r="M140" s="181" t="str">
        <f t="shared" si="14"/>
        <v/>
      </c>
    </row>
    <row r="141" spans="1:13" ht="12.75">
      <c r="A141" s="188" t="str">
        <f>IF(tab2!D141="","",tab2!D141)</f>
        <v/>
      </c>
      <c r="B141" s="181" t="str">
        <f>IF($A141="","",INDEX('VÝPOČET UHR'!$W:$W,MATCH($A141,'VÝPOČET UHR'!$A:$A,0),))</f>
        <v/>
      </c>
      <c r="C141" s="192" t="str">
        <f t="shared" si="11"/>
        <v/>
      </c>
      <c r="D141" s="190"/>
      <c r="E141" s="189" t="str">
        <f>IF(A141="","",HLAVIČKA!$C$4)</f>
        <v/>
      </c>
      <c r="F141" s="189" t="str">
        <f>IF($A141="","",IF(INDEX('VÝPOČET UHR'!$AA:$AA,MATCH($A141,'VÝPOČET UHR'!$A:$A,0))="","",INDEX('VÝPOČET UHR'!$AA:$AA,MATCH($A141,'VÝPOČET UHR'!$A:$A,0))))</f>
        <v/>
      </c>
      <c r="G141" s="189" t="str">
        <f>IF($A141="","",IF(INDEX('VÝPOČET UHR'!$Z:$Z,MATCH($A141,'VÝPOČET UHR'!$A:$A,0))="","",INDEX('VÝPOČET UHR'!$Z:$Z,MATCH($A141,'VÝPOČET UHR'!$A:$A,0))))</f>
        <v/>
      </c>
      <c r="H141" s="190"/>
      <c r="J141" s="181" t="str">
        <f>IF($A141="","",INDEX('VÝPOČET UHR'!$G:$G,MATCH($A141,'VÝPOČET UHR'!$A:$A,0),))</f>
        <v/>
      </c>
      <c r="K141" s="181" t="str">
        <f t="shared" si="12"/>
        <v/>
      </c>
      <c r="L141" s="181" t="str">
        <f t="shared" si="13"/>
        <v/>
      </c>
      <c r="M141" s="181" t="str">
        <f t="shared" si="14"/>
        <v/>
      </c>
    </row>
    <row r="142" spans="1:13" ht="12.75">
      <c r="A142" s="188" t="str">
        <f>IF(tab2!D142="","",tab2!D142)</f>
        <v/>
      </c>
      <c r="B142" s="181" t="str">
        <f>IF($A142="","",INDEX('VÝPOČET UHR'!$W:$W,MATCH($A142,'VÝPOČET UHR'!$A:$A,0),))</f>
        <v/>
      </c>
      <c r="C142" s="192" t="str">
        <f t="shared" si="11"/>
        <v/>
      </c>
      <c r="D142" s="190"/>
      <c r="E142" s="189" t="str">
        <f>IF(A142="","",HLAVIČKA!$C$4)</f>
        <v/>
      </c>
      <c r="F142" s="189" t="str">
        <f>IF($A142="","",IF(INDEX('VÝPOČET UHR'!$AA:$AA,MATCH($A142,'VÝPOČET UHR'!$A:$A,0))="","",INDEX('VÝPOČET UHR'!$AA:$AA,MATCH($A142,'VÝPOČET UHR'!$A:$A,0))))</f>
        <v/>
      </c>
      <c r="G142" s="189" t="str">
        <f>IF($A142="","",IF(INDEX('VÝPOČET UHR'!$Z:$Z,MATCH($A142,'VÝPOČET UHR'!$A:$A,0))="","",INDEX('VÝPOČET UHR'!$Z:$Z,MATCH($A142,'VÝPOČET UHR'!$A:$A,0))))</f>
        <v/>
      </c>
      <c r="H142" s="190"/>
      <c r="J142" s="181" t="str">
        <f>IF($A142="","",INDEX('VÝPOČET UHR'!$G:$G,MATCH($A142,'VÝPOČET UHR'!$A:$A,0),))</f>
        <v/>
      </c>
      <c r="K142" s="181" t="str">
        <f t="shared" si="12"/>
        <v/>
      </c>
      <c r="L142" s="181" t="str">
        <f t="shared" si="13"/>
        <v/>
      </c>
      <c r="M142" s="181" t="str">
        <f t="shared" si="14"/>
        <v/>
      </c>
    </row>
    <row r="143" spans="1:13" ht="12.75">
      <c r="A143" s="188" t="str">
        <f>IF(tab2!D143="","",tab2!D143)</f>
        <v/>
      </c>
      <c r="B143" s="181" t="str">
        <f>IF($A143="","",INDEX('VÝPOČET UHR'!$W:$W,MATCH($A143,'VÝPOČET UHR'!$A:$A,0),))</f>
        <v/>
      </c>
      <c r="C143" s="192" t="str">
        <f t="shared" si="11"/>
        <v/>
      </c>
      <c r="D143" s="190"/>
      <c r="E143" s="189" t="str">
        <f>IF(A143="","",HLAVIČKA!$C$4)</f>
        <v/>
      </c>
      <c r="F143" s="189" t="str">
        <f>IF($A143="","",IF(INDEX('VÝPOČET UHR'!$AA:$AA,MATCH($A143,'VÝPOČET UHR'!$A:$A,0))="","",INDEX('VÝPOČET UHR'!$AA:$AA,MATCH($A143,'VÝPOČET UHR'!$A:$A,0))))</f>
        <v/>
      </c>
      <c r="G143" s="189" t="str">
        <f>IF($A143="","",IF(INDEX('VÝPOČET UHR'!$Z:$Z,MATCH($A143,'VÝPOČET UHR'!$A:$A,0))="","",INDEX('VÝPOČET UHR'!$Z:$Z,MATCH($A143,'VÝPOČET UHR'!$A:$A,0))))</f>
        <v/>
      </c>
      <c r="H143" s="190"/>
      <c r="J143" s="181" t="str">
        <f>IF($A143="","",INDEX('VÝPOČET UHR'!$G:$G,MATCH($A143,'VÝPOČET UHR'!$A:$A,0),))</f>
        <v/>
      </c>
      <c r="K143" s="181" t="str">
        <f t="shared" si="12"/>
        <v/>
      </c>
      <c r="L143" s="181" t="str">
        <f t="shared" si="13"/>
        <v/>
      </c>
      <c r="M143" s="181" t="str">
        <f t="shared" si="14"/>
        <v/>
      </c>
    </row>
    <row r="144" spans="1:13" ht="12.75">
      <c r="A144" s="188" t="str">
        <f>IF(tab2!D144="","",tab2!D144)</f>
        <v/>
      </c>
      <c r="B144" s="181" t="str">
        <f>IF($A144="","",INDEX('VÝPOČET UHR'!$W:$W,MATCH($A144,'VÝPOČET UHR'!$A:$A,0),))</f>
        <v/>
      </c>
      <c r="C144" s="192" t="str">
        <f t="shared" si="11"/>
        <v/>
      </c>
      <c r="D144" s="190"/>
      <c r="E144" s="189" t="str">
        <f>IF(A144="","",HLAVIČKA!$C$4)</f>
        <v/>
      </c>
      <c r="F144" s="189" t="str">
        <f>IF($A144="","",IF(INDEX('VÝPOČET UHR'!$AA:$AA,MATCH($A144,'VÝPOČET UHR'!$A:$A,0))="","",INDEX('VÝPOČET UHR'!$AA:$AA,MATCH($A144,'VÝPOČET UHR'!$A:$A,0))))</f>
        <v/>
      </c>
      <c r="G144" s="189" t="str">
        <f>IF($A144="","",IF(INDEX('VÝPOČET UHR'!$Z:$Z,MATCH($A144,'VÝPOČET UHR'!$A:$A,0))="","",INDEX('VÝPOČET UHR'!$Z:$Z,MATCH($A144,'VÝPOČET UHR'!$A:$A,0))))</f>
        <v/>
      </c>
      <c r="H144" s="190"/>
      <c r="J144" s="181" t="str">
        <f>IF($A144="","",INDEX('VÝPOČET UHR'!$G:$G,MATCH($A144,'VÝPOČET UHR'!$A:$A,0),))</f>
        <v/>
      </c>
      <c r="K144" s="181" t="str">
        <f t="shared" si="12"/>
        <v/>
      </c>
      <c r="L144" s="181" t="str">
        <f t="shared" si="13"/>
        <v/>
      </c>
      <c r="M144" s="181" t="str">
        <f t="shared" si="14"/>
        <v/>
      </c>
    </row>
    <row r="145" spans="1:13" ht="12.75">
      <c r="A145" s="188" t="str">
        <f>IF(tab2!D145="","",tab2!D145)</f>
        <v/>
      </c>
      <c r="B145" s="181" t="str">
        <f>IF($A145="","",INDEX('VÝPOČET UHR'!$W:$W,MATCH($A145,'VÝPOČET UHR'!$A:$A,0),))</f>
        <v/>
      </c>
      <c r="C145" s="192" t="str">
        <f t="shared" si="11"/>
        <v/>
      </c>
      <c r="D145" s="190"/>
      <c r="E145" s="189" t="str">
        <f>IF(A145="","",HLAVIČKA!$C$4)</f>
        <v/>
      </c>
      <c r="F145" s="189" t="str">
        <f>IF($A145="","",IF(INDEX('VÝPOČET UHR'!$AA:$AA,MATCH($A145,'VÝPOČET UHR'!$A:$A,0))="","",INDEX('VÝPOČET UHR'!$AA:$AA,MATCH($A145,'VÝPOČET UHR'!$A:$A,0))))</f>
        <v/>
      </c>
      <c r="G145" s="189" t="str">
        <f>IF($A145="","",IF(INDEX('VÝPOČET UHR'!$Z:$Z,MATCH($A145,'VÝPOČET UHR'!$A:$A,0))="","",INDEX('VÝPOČET UHR'!$Z:$Z,MATCH($A145,'VÝPOČET UHR'!$A:$A,0))))</f>
        <v/>
      </c>
      <c r="H145" s="190"/>
      <c r="J145" s="181" t="str">
        <f>IF($A145="","",INDEX('VÝPOČET UHR'!$G:$G,MATCH($A145,'VÝPOČET UHR'!$A:$A,0),))</f>
        <v/>
      </c>
      <c r="K145" s="181" t="str">
        <f t="shared" si="12"/>
        <v/>
      </c>
      <c r="L145" s="181" t="str">
        <f t="shared" si="13"/>
        <v/>
      </c>
      <c r="M145" s="181" t="str">
        <f t="shared" si="14"/>
        <v/>
      </c>
    </row>
    <row r="146" spans="1:13" ht="12.75">
      <c r="A146" s="188" t="str">
        <f>IF(tab2!D146="","",tab2!D146)</f>
        <v/>
      </c>
      <c r="B146" s="181" t="str">
        <f>IF($A146="","",INDEX('VÝPOČET UHR'!$W:$W,MATCH($A146,'VÝPOČET UHR'!$A:$A,0),))</f>
        <v/>
      </c>
      <c r="C146" s="192" t="str">
        <f t="shared" si="11"/>
        <v/>
      </c>
      <c r="D146" s="190"/>
      <c r="E146" s="189" t="str">
        <f>IF(A146="","",HLAVIČKA!$C$4)</f>
        <v/>
      </c>
      <c r="F146" s="189" t="str">
        <f>IF($A146="","",IF(INDEX('VÝPOČET UHR'!$AA:$AA,MATCH($A146,'VÝPOČET UHR'!$A:$A,0))="","",INDEX('VÝPOČET UHR'!$AA:$AA,MATCH($A146,'VÝPOČET UHR'!$A:$A,0))))</f>
        <v/>
      </c>
      <c r="G146" s="189" t="str">
        <f>IF($A146="","",IF(INDEX('VÝPOČET UHR'!$Z:$Z,MATCH($A146,'VÝPOČET UHR'!$A:$A,0))="","",INDEX('VÝPOČET UHR'!$Z:$Z,MATCH($A146,'VÝPOČET UHR'!$A:$A,0))))</f>
        <v/>
      </c>
      <c r="H146" s="190"/>
      <c r="J146" s="181" t="str">
        <f>IF($A146="","",INDEX('VÝPOČET UHR'!$G:$G,MATCH($A146,'VÝPOČET UHR'!$A:$A,0),))</f>
        <v/>
      </c>
      <c r="K146" s="181" t="str">
        <f t="shared" si="12"/>
        <v/>
      </c>
      <c r="L146" s="181" t="str">
        <f t="shared" si="13"/>
        <v/>
      </c>
      <c r="M146" s="181" t="str">
        <f t="shared" si="14"/>
        <v/>
      </c>
    </row>
    <row r="147" spans="1:13" ht="12.75">
      <c r="A147" s="188" t="str">
        <f>IF(tab2!D147="","",tab2!D147)</f>
        <v/>
      </c>
      <c r="B147" s="181" t="str">
        <f>IF($A147="","",INDEX('VÝPOČET UHR'!$W:$W,MATCH($A147,'VÝPOČET UHR'!$A:$A,0),))</f>
        <v/>
      </c>
      <c r="C147" s="192" t="str">
        <f t="shared" si="11"/>
        <v/>
      </c>
      <c r="D147" s="190"/>
      <c r="E147" s="189" t="str">
        <f>IF(A147="","",HLAVIČKA!$C$4)</f>
        <v/>
      </c>
      <c r="F147" s="189" t="str">
        <f>IF($A147="","",IF(INDEX('VÝPOČET UHR'!$AA:$AA,MATCH($A147,'VÝPOČET UHR'!$A:$A,0))="","",INDEX('VÝPOČET UHR'!$AA:$AA,MATCH($A147,'VÝPOČET UHR'!$A:$A,0))))</f>
        <v/>
      </c>
      <c r="G147" s="189" t="str">
        <f>IF($A147="","",IF(INDEX('VÝPOČET UHR'!$Z:$Z,MATCH($A147,'VÝPOČET UHR'!$A:$A,0))="","",INDEX('VÝPOČET UHR'!$Z:$Z,MATCH($A147,'VÝPOČET UHR'!$A:$A,0))))</f>
        <v/>
      </c>
      <c r="H147" s="190"/>
      <c r="J147" s="181" t="str">
        <f>IF($A147="","",INDEX('VÝPOČET UHR'!$G:$G,MATCH($A147,'VÝPOČET UHR'!$A:$A,0),))</f>
        <v/>
      </c>
      <c r="K147" s="181" t="str">
        <f t="shared" si="12"/>
        <v/>
      </c>
      <c r="L147" s="181" t="str">
        <f t="shared" si="13"/>
        <v/>
      </c>
      <c r="M147" s="181" t="str">
        <f t="shared" si="14"/>
        <v/>
      </c>
    </row>
    <row r="148" spans="1:13" ht="12.75">
      <c r="A148" s="188" t="str">
        <f>IF(tab2!D148="","",tab2!D148)</f>
        <v/>
      </c>
      <c r="B148" s="181" t="str">
        <f>IF($A148="","",INDEX('VÝPOČET UHR'!$W:$W,MATCH($A148,'VÝPOČET UHR'!$A:$A,0),))</f>
        <v/>
      </c>
      <c r="C148" s="192" t="str">
        <f t="shared" si="11"/>
        <v/>
      </c>
      <c r="D148" s="190"/>
      <c r="E148" s="189" t="str">
        <f>IF(A148="","",HLAVIČKA!$C$4)</f>
        <v/>
      </c>
      <c r="F148" s="189" t="str">
        <f>IF($A148="","",IF(INDEX('VÝPOČET UHR'!$AA:$AA,MATCH($A148,'VÝPOČET UHR'!$A:$A,0))="","",INDEX('VÝPOČET UHR'!$AA:$AA,MATCH($A148,'VÝPOČET UHR'!$A:$A,0))))</f>
        <v/>
      </c>
      <c r="G148" s="189" t="str">
        <f>IF($A148="","",IF(INDEX('VÝPOČET UHR'!$Z:$Z,MATCH($A148,'VÝPOČET UHR'!$A:$A,0))="","",INDEX('VÝPOČET UHR'!$Z:$Z,MATCH($A148,'VÝPOČET UHR'!$A:$A,0))))</f>
        <v/>
      </c>
      <c r="H148" s="190"/>
      <c r="J148" s="181" t="str">
        <f>IF($A148="","",INDEX('VÝPOČET UHR'!$G:$G,MATCH($A148,'VÝPOČET UHR'!$A:$A,0),))</f>
        <v/>
      </c>
      <c r="K148" s="181" t="str">
        <f t="shared" si="12"/>
        <v/>
      </c>
      <c r="L148" s="181" t="str">
        <f t="shared" si="13"/>
        <v/>
      </c>
      <c r="M148" s="181" t="str">
        <f t="shared" si="14"/>
        <v/>
      </c>
    </row>
    <row r="149" spans="1:13" ht="12.75">
      <c r="A149" s="188" t="str">
        <f>IF(tab2!D149="","",tab2!D149)</f>
        <v/>
      </c>
      <c r="B149" s="181" t="str">
        <f>IF($A149="","",INDEX('VÝPOČET UHR'!$W:$W,MATCH($A149,'VÝPOČET UHR'!$A:$A,0),))</f>
        <v/>
      </c>
      <c r="C149" s="192" t="str">
        <f t="shared" si="11"/>
        <v/>
      </c>
      <c r="D149" s="190"/>
      <c r="E149" s="189" t="str">
        <f>IF(A149="","",HLAVIČKA!$C$4)</f>
        <v/>
      </c>
      <c r="F149" s="189" t="str">
        <f>IF($A149="","",IF(INDEX('VÝPOČET UHR'!$AA:$AA,MATCH($A149,'VÝPOČET UHR'!$A:$A,0))="","",INDEX('VÝPOČET UHR'!$AA:$AA,MATCH($A149,'VÝPOČET UHR'!$A:$A,0))))</f>
        <v/>
      </c>
      <c r="G149" s="189" t="str">
        <f>IF($A149="","",IF(INDEX('VÝPOČET UHR'!$Z:$Z,MATCH($A149,'VÝPOČET UHR'!$A:$A,0))="","",INDEX('VÝPOČET UHR'!$Z:$Z,MATCH($A149,'VÝPOČET UHR'!$A:$A,0))))</f>
        <v/>
      </c>
      <c r="H149" s="190"/>
      <c r="J149" s="181" t="str">
        <f>IF($A149="","",INDEX('VÝPOČET UHR'!$G:$G,MATCH($A149,'VÝPOČET UHR'!$A:$A,0),))</f>
        <v/>
      </c>
      <c r="K149" s="181" t="str">
        <f t="shared" si="12"/>
        <v/>
      </c>
      <c r="L149" s="181" t="str">
        <f t="shared" si="13"/>
        <v/>
      </c>
      <c r="M149" s="181" t="str">
        <f t="shared" si="14"/>
        <v/>
      </c>
    </row>
    <row r="150" spans="1:13" ht="12.75">
      <c r="A150" s="188" t="str">
        <f>IF(tab2!D150="","",tab2!D150)</f>
        <v/>
      </c>
      <c r="B150" s="181" t="str">
        <f>IF($A150="","",INDEX('VÝPOČET UHR'!$W:$W,MATCH($A150,'VÝPOČET UHR'!$A:$A,0),))</f>
        <v/>
      </c>
      <c r="C150" s="192" t="str">
        <f t="shared" si="11"/>
        <v/>
      </c>
      <c r="D150" s="190"/>
      <c r="E150" s="189" t="str">
        <f>IF(A150="","",HLAVIČKA!$C$4)</f>
        <v/>
      </c>
      <c r="F150" s="189" t="str">
        <f>IF($A150="","",IF(INDEX('VÝPOČET UHR'!$AA:$AA,MATCH($A150,'VÝPOČET UHR'!$A:$A,0))="","",INDEX('VÝPOČET UHR'!$AA:$AA,MATCH($A150,'VÝPOČET UHR'!$A:$A,0))))</f>
        <v/>
      </c>
      <c r="G150" s="189" t="str">
        <f>IF($A150="","",IF(INDEX('VÝPOČET UHR'!$Z:$Z,MATCH($A150,'VÝPOČET UHR'!$A:$A,0))="","",INDEX('VÝPOČET UHR'!$Z:$Z,MATCH($A150,'VÝPOČET UHR'!$A:$A,0))))</f>
        <v/>
      </c>
      <c r="H150" s="190"/>
      <c r="J150" s="181" t="str">
        <f>IF($A150="","",INDEX('VÝPOČET UHR'!$G:$G,MATCH($A150,'VÝPOČET UHR'!$A:$A,0),))</f>
        <v/>
      </c>
      <c r="K150" s="181" t="str">
        <f t="shared" si="12"/>
        <v/>
      </c>
      <c r="L150" s="181" t="str">
        <f t="shared" si="13"/>
        <v/>
      </c>
      <c r="M150" s="181" t="str">
        <f t="shared" si="14"/>
        <v/>
      </c>
    </row>
    <row r="151" spans="1:13" ht="12.75">
      <c r="A151" s="188" t="str">
        <f>IF(tab2!D151="","",tab2!D151)</f>
        <v/>
      </c>
      <c r="B151" s="181" t="str">
        <f>IF($A151="","",INDEX('VÝPOČET UHR'!$W:$W,MATCH($A151,'VÝPOČET UHR'!$A:$A,0),))</f>
        <v/>
      </c>
      <c r="C151" s="192" t="str">
        <f t="shared" si="11"/>
        <v/>
      </c>
      <c r="D151" s="190"/>
      <c r="E151" s="189" t="str">
        <f>IF(A151="","",HLAVIČKA!$C$4)</f>
        <v/>
      </c>
      <c r="F151" s="189" t="str">
        <f>IF($A151="","",IF(INDEX('VÝPOČET UHR'!$AA:$AA,MATCH($A151,'VÝPOČET UHR'!$A:$A,0))="","",INDEX('VÝPOČET UHR'!$AA:$AA,MATCH($A151,'VÝPOČET UHR'!$A:$A,0))))</f>
        <v/>
      </c>
      <c r="G151" s="189" t="str">
        <f>IF($A151="","",IF(INDEX('VÝPOČET UHR'!$Z:$Z,MATCH($A151,'VÝPOČET UHR'!$A:$A,0))="","",INDEX('VÝPOČET UHR'!$Z:$Z,MATCH($A151,'VÝPOČET UHR'!$A:$A,0))))</f>
        <v/>
      </c>
      <c r="H151" s="190"/>
      <c r="J151" s="181" t="str">
        <f>IF($A151="","",INDEX('VÝPOČET UHR'!$G:$G,MATCH($A151,'VÝPOČET UHR'!$A:$A,0),))</f>
        <v/>
      </c>
      <c r="K151" s="181" t="str">
        <f t="shared" si="12"/>
        <v/>
      </c>
      <c r="L151" s="181" t="str">
        <f t="shared" si="13"/>
        <v/>
      </c>
      <c r="M151" s="181" t="str">
        <f t="shared" si="14"/>
        <v/>
      </c>
    </row>
    <row r="152" spans="1:13" ht="12.75">
      <c r="A152" s="188" t="str">
        <f>IF(tab2!D152="","",tab2!D152)</f>
        <v/>
      </c>
      <c r="B152" s="181" t="str">
        <f>IF($A152="","",INDEX('VÝPOČET UHR'!$W:$W,MATCH($A152,'VÝPOČET UHR'!$A:$A,0),))</f>
        <v/>
      </c>
      <c r="C152" s="192" t="str">
        <f t="shared" si="11"/>
        <v/>
      </c>
      <c r="D152" s="190"/>
      <c r="E152" s="189" t="str">
        <f>IF(A152="","",HLAVIČKA!$C$4)</f>
        <v/>
      </c>
      <c r="F152" s="189" t="str">
        <f>IF($A152="","",IF(INDEX('VÝPOČET UHR'!$AA:$AA,MATCH($A152,'VÝPOČET UHR'!$A:$A,0))="","",INDEX('VÝPOČET UHR'!$AA:$AA,MATCH($A152,'VÝPOČET UHR'!$A:$A,0))))</f>
        <v/>
      </c>
      <c r="G152" s="189" t="str">
        <f>IF($A152="","",IF(INDEX('VÝPOČET UHR'!$Z:$Z,MATCH($A152,'VÝPOČET UHR'!$A:$A,0))="","",INDEX('VÝPOČET UHR'!$Z:$Z,MATCH($A152,'VÝPOČET UHR'!$A:$A,0))))</f>
        <v/>
      </c>
      <c r="H152" s="190"/>
      <c r="J152" s="181" t="str">
        <f>IF($A152="","",INDEX('VÝPOČET UHR'!$G:$G,MATCH($A152,'VÝPOČET UHR'!$A:$A,0),))</f>
        <v/>
      </c>
      <c r="K152" s="181" t="str">
        <f t="shared" si="12"/>
        <v/>
      </c>
      <c r="L152" s="181" t="str">
        <f t="shared" si="13"/>
        <v/>
      </c>
      <c r="M152" s="181" t="str">
        <f t="shared" si="14"/>
        <v/>
      </c>
    </row>
    <row r="153" spans="1:13" ht="12.75">
      <c r="A153" s="188" t="str">
        <f>IF(tab2!D153="","",tab2!D153)</f>
        <v/>
      </c>
      <c r="B153" s="181" t="str">
        <f>IF($A153="","",INDEX('VÝPOČET UHR'!$W:$W,MATCH($A153,'VÝPOČET UHR'!$A:$A,0),))</f>
        <v/>
      </c>
      <c r="C153" s="192" t="str">
        <f t="shared" si="11"/>
        <v/>
      </c>
      <c r="D153" s="190"/>
      <c r="E153" s="189" t="str">
        <f>IF(A153="","",HLAVIČKA!$C$4)</f>
        <v/>
      </c>
      <c r="F153" s="189" t="str">
        <f>IF($A153="","",IF(INDEX('VÝPOČET UHR'!$AA:$AA,MATCH($A153,'VÝPOČET UHR'!$A:$A,0))="","",INDEX('VÝPOČET UHR'!$AA:$AA,MATCH($A153,'VÝPOČET UHR'!$A:$A,0))))</f>
        <v/>
      </c>
      <c r="G153" s="189" t="str">
        <f>IF($A153="","",IF(INDEX('VÝPOČET UHR'!$Z:$Z,MATCH($A153,'VÝPOČET UHR'!$A:$A,0))="","",INDEX('VÝPOČET UHR'!$Z:$Z,MATCH($A153,'VÝPOČET UHR'!$A:$A,0))))</f>
        <v/>
      </c>
      <c r="H153" s="190"/>
      <c r="J153" s="181" t="str">
        <f>IF($A153="","",INDEX('VÝPOČET UHR'!$G:$G,MATCH($A153,'VÝPOČET UHR'!$A:$A,0),))</f>
        <v/>
      </c>
      <c r="K153" s="181" t="str">
        <f t="shared" si="12"/>
        <v/>
      </c>
      <c r="L153" s="181" t="str">
        <f t="shared" si="13"/>
        <v/>
      </c>
      <c r="M153" s="181" t="str">
        <f t="shared" si="14"/>
        <v/>
      </c>
    </row>
    <row r="154" spans="1:13" ht="12.75">
      <c r="A154" s="188" t="str">
        <f>IF(tab2!D154="","",tab2!D154)</f>
        <v/>
      </c>
      <c r="B154" s="181" t="str">
        <f>IF($A154="","",INDEX('VÝPOČET UHR'!$W:$W,MATCH($A154,'VÝPOČET UHR'!$A:$A,0),))</f>
        <v/>
      </c>
      <c r="C154" s="192" t="str">
        <f t="shared" si="11"/>
        <v/>
      </c>
      <c r="D154" s="190"/>
      <c r="E154" s="189" t="str">
        <f>IF(A154="","",HLAVIČKA!$C$4)</f>
        <v/>
      </c>
      <c r="F154" s="189" t="str">
        <f>IF($A154="","",IF(INDEX('VÝPOČET UHR'!$AA:$AA,MATCH($A154,'VÝPOČET UHR'!$A:$A,0))="","",INDEX('VÝPOČET UHR'!$AA:$AA,MATCH($A154,'VÝPOČET UHR'!$A:$A,0))))</f>
        <v/>
      </c>
      <c r="G154" s="189" t="str">
        <f>IF($A154="","",IF(INDEX('VÝPOČET UHR'!$Z:$Z,MATCH($A154,'VÝPOČET UHR'!$A:$A,0))="","",INDEX('VÝPOČET UHR'!$Z:$Z,MATCH($A154,'VÝPOČET UHR'!$A:$A,0))))</f>
        <v/>
      </c>
      <c r="H154" s="190"/>
      <c r="J154" s="181" t="str">
        <f>IF($A154="","",INDEX('VÝPOČET UHR'!$G:$G,MATCH($A154,'VÝPOČET UHR'!$A:$A,0),))</f>
        <v/>
      </c>
      <c r="K154" s="181" t="str">
        <f t="shared" si="12"/>
        <v/>
      </c>
      <c r="L154" s="181" t="str">
        <f t="shared" si="13"/>
        <v/>
      </c>
      <c r="M154" s="181" t="str">
        <f t="shared" si="14"/>
        <v/>
      </c>
    </row>
    <row r="155" spans="1:13" ht="12.75">
      <c r="A155" s="188" t="str">
        <f>IF(tab2!D155="","",tab2!D155)</f>
        <v/>
      </c>
      <c r="B155" s="181" t="str">
        <f>IF($A155="","",INDEX('VÝPOČET UHR'!$W:$W,MATCH($A155,'VÝPOČET UHR'!$A:$A,0),))</f>
        <v/>
      </c>
      <c r="C155" s="192" t="str">
        <f t="shared" si="11"/>
        <v/>
      </c>
      <c r="D155" s="190"/>
      <c r="E155" s="189" t="str">
        <f>IF(A155="","",HLAVIČKA!$C$4)</f>
        <v/>
      </c>
      <c r="F155" s="189" t="str">
        <f>IF($A155="","",IF(INDEX('VÝPOČET UHR'!$AA:$AA,MATCH($A155,'VÝPOČET UHR'!$A:$A,0))="","",INDEX('VÝPOČET UHR'!$AA:$AA,MATCH($A155,'VÝPOČET UHR'!$A:$A,0))))</f>
        <v/>
      </c>
      <c r="G155" s="189" t="str">
        <f>IF($A155="","",IF(INDEX('VÝPOČET UHR'!$Z:$Z,MATCH($A155,'VÝPOČET UHR'!$A:$A,0))="","",INDEX('VÝPOČET UHR'!$Z:$Z,MATCH($A155,'VÝPOČET UHR'!$A:$A,0))))</f>
        <v/>
      </c>
      <c r="H155" s="190"/>
      <c r="J155" s="181" t="str">
        <f>IF($A155="","",INDEX('VÝPOČET UHR'!$G:$G,MATCH($A155,'VÝPOČET UHR'!$A:$A,0),))</f>
        <v/>
      </c>
      <c r="K155" s="181" t="str">
        <f t="shared" si="12"/>
        <v/>
      </c>
      <c r="L155" s="181" t="str">
        <f t="shared" si="13"/>
        <v/>
      </c>
      <c r="M155" s="181" t="str">
        <f t="shared" si="14"/>
        <v/>
      </c>
    </row>
    <row r="156" spans="1:13" ht="12.75">
      <c r="A156" s="188" t="str">
        <f>IF(tab2!D156="","",tab2!D156)</f>
        <v/>
      </c>
      <c r="B156" s="181" t="str">
        <f>IF($A156="","",INDEX('VÝPOČET UHR'!$W:$W,MATCH($A156,'VÝPOČET UHR'!$A:$A,0),))</f>
        <v/>
      </c>
      <c r="C156" s="192" t="str">
        <f t="shared" si="11"/>
        <v/>
      </c>
      <c r="D156" s="190"/>
      <c r="E156" s="189" t="str">
        <f>IF(A156="","",HLAVIČKA!$C$4)</f>
        <v/>
      </c>
      <c r="F156" s="189" t="str">
        <f>IF($A156="","",IF(INDEX('VÝPOČET UHR'!$AA:$AA,MATCH($A156,'VÝPOČET UHR'!$A:$A,0))="","",INDEX('VÝPOČET UHR'!$AA:$AA,MATCH($A156,'VÝPOČET UHR'!$A:$A,0))))</f>
        <v/>
      </c>
      <c r="G156" s="189" t="str">
        <f>IF($A156="","",IF(INDEX('VÝPOČET UHR'!$Z:$Z,MATCH($A156,'VÝPOČET UHR'!$A:$A,0))="","",INDEX('VÝPOČET UHR'!$Z:$Z,MATCH($A156,'VÝPOČET UHR'!$A:$A,0))))</f>
        <v/>
      </c>
      <c r="H156" s="190"/>
      <c r="J156" s="181" t="str">
        <f>IF($A156="","",INDEX('VÝPOČET UHR'!$G:$G,MATCH($A156,'VÝPOČET UHR'!$A:$A,0),))</f>
        <v/>
      </c>
      <c r="K156" s="181" t="str">
        <f t="shared" si="12"/>
        <v/>
      </c>
      <c r="L156" s="181" t="str">
        <f t="shared" si="13"/>
        <v/>
      </c>
      <c r="M156" s="181" t="str">
        <f t="shared" si="14"/>
        <v/>
      </c>
    </row>
    <row r="157" spans="1:13" ht="12.75">
      <c r="A157" s="188" t="str">
        <f>IF(tab2!D157="","",tab2!D157)</f>
        <v/>
      </c>
      <c r="B157" s="181" t="str">
        <f>IF($A157="","",INDEX('VÝPOČET UHR'!$W:$W,MATCH($A157,'VÝPOČET UHR'!$A:$A,0),))</f>
        <v/>
      </c>
      <c r="C157" s="192" t="str">
        <f t="shared" si="11"/>
        <v/>
      </c>
      <c r="D157" s="190"/>
      <c r="E157" s="189" t="str">
        <f>IF(A157="","",HLAVIČKA!$C$4)</f>
        <v/>
      </c>
      <c r="F157" s="189" t="str">
        <f>IF($A157="","",IF(INDEX('VÝPOČET UHR'!$AA:$AA,MATCH($A157,'VÝPOČET UHR'!$A:$A,0))="","",INDEX('VÝPOČET UHR'!$AA:$AA,MATCH($A157,'VÝPOČET UHR'!$A:$A,0))))</f>
        <v/>
      </c>
      <c r="G157" s="189" t="str">
        <f>IF($A157="","",IF(INDEX('VÝPOČET UHR'!$Z:$Z,MATCH($A157,'VÝPOČET UHR'!$A:$A,0))="","",INDEX('VÝPOČET UHR'!$Z:$Z,MATCH($A157,'VÝPOČET UHR'!$A:$A,0))))</f>
        <v/>
      </c>
      <c r="H157" s="190"/>
      <c r="J157" s="181" t="str">
        <f>IF($A157="","",INDEX('VÝPOČET UHR'!$G:$G,MATCH($A157,'VÝPOČET UHR'!$A:$A,0),))</f>
        <v/>
      </c>
      <c r="K157" s="181" t="str">
        <f t="shared" si="12"/>
        <v/>
      </c>
      <c r="L157" s="181" t="str">
        <f t="shared" si="13"/>
        <v/>
      </c>
      <c r="M157" s="181" t="str">
        <f t="shared" si="14"/>
        <v/>
      </c>
    </row>
    <row r="158" spans="1:13" ht="12.75">
      <c r="A158" s="188" t="str">
        <f>IF(tab2!D158="","",tab2!D158)</f>
        <v/>
      </c>
      <c r="B158" s="181" t="str">
        <f>IF($A158="","",INDEX('VÝPOČET UHR'!$W:$W,MATCH($A158,'VÝPOČET UHR'!$A:$A,0),))</f>
        <v/>
      </c>
      <c r="C158" s="192" t="str">
        <f t="shared" si="11"/>
        <v/>
      </c>
      <c r="D158" s="190"/>
      <c r="E158" s="189" t="str">
        <f>IF(A158="","",HLAVIČKA!$C$4)</f>
        <v/>
      </c>
      <c r="F158" s="189" t="str">
        <f>IF($A158="","",IF(INDEX('VÝPOČET UHR'!$AA:$AA,MATCH($A158,'VÝPOČET UHR'!$A:$A,0))="","",INDEX('VÝPOČET UHR'!$AA:$AA,MATCH($A158,'VÝPOČET UHR'!$A:$A,0))))</f>
        <v/>
      </c>
      <c r="G158" s="189" t="str">
        <f>IF($A158="","",IF(INDEX('VÝPOČET UHR'!$Z:$Z,MATCH($A158,'VÝPOČET UHR'!$A:$A,0))="","",INDEX('VÝPOČET UHR'!$Z:$Z,MATCH($A158,'VÝPOČET UHR'!$A:$A,0))))</f>
        <v/>
      </c>
      <c r="H158" s="190"/>
      <c r="J158" s="181" t="str">
        <f>IF($A158="","",INDEX('VÝPOČET UHR'!$G:$G,MATCH($A158,'VÝPOČET UHR'!$A:$A,0),))</f>
        <v/>
      </c>
      <c r="K158" s="181" t="str">
        <f t="shared" si="12"/>
        <v/>
      </c>
      <c r="L158" s="181" t="str">
        <f t="shared" si="13"/>
        <v/>
      </c>
      <c r="M158" s="181" t="str">
        <f t="shared" si="14"/>
        <v/>
      </c>
    </row>
    <row r="159" spans="1:13" ht="12.75">
      <c r="A159" s="188" t="str">
        <f>IF(tab2!D159="","",tab2!D159)</f>
        <v/>
      </c>
      <c r="B159" s="181" t="str">
        <f>IF($A159="","",INDEX('VÝPOČET UHR'!$W:$W,MATCH($A159,'VÝPOČET UHR'!$A:$A,0),))</f>
        <v/>
      </c>
      <c r="C159" s="192" t="str">
        <f t="shared" si="11"/>
        <v/>
      </c>
      <c r="D159" s="190"/>
      <c r="E159" s="189" t="str">
        <f>IF(A159="","",HLAVIČKA!$C$4)</f>
        <v/>
      </c>
      <c r="F159" s="189" t="str">
        <f>IF($A159="","",IF(INDEX('VÝPOČET UHR'!$AA:$AA,MATCH($A159,'VÝPOČET UHR'!$A:$A,0))="","",INDEX('VÝPOČET UHR'!$AA:$AA,MATCH($A159,'VÝPOČET UHR'!$A:$A,0))))</f>
        <v/>
      </c>
      <c r="G159" s="189" t="str">
        <f>IF($A159="","",IF(INDEX('VÝPOČET UHR'!$Z:$Z,MATCH($A159,'VÝPOČET UHR'!$A:$A,0))="","",INDEX('VÝPOČET UHR'!$Z:$Z,MATCH($A159,'VÝPOČET UHR'!$A:$A,0))))</f>
        <v/>
      </c>
      <c r="H159" s="190"/>
      <c r="J159" s="181" t="str">
        <f>IF($A159="","",INDEX('VÝPOČET UHR'!$G:$G,MATCH($A159,'VÝPOČET UHR'!$A:$A,0),))</f>
        <v/>
      </c>
      <c r="K159" s="181" t="str">
        <f t="shared" si="12"/>
        <v/>
      </c>
      <c r="L159" s="181" t="str">
        <f t="shared" si="13"/>
        <v/>
      </c>
      <c r="M159" s="181" t="str">
        <f t="shared" si="14"/>
        <v/>
      </c>
    </row>
    <row r="160" spans="1:13" ht="12.75">
      <c r="A160" s="188" t="str">
        <f>IF(tab2!D160="","",tab2!D160)</f>
        <v/>
      </c>
      <c r="B160" s="181" t="str">
        <f>IF($A160="","",INDEX('VÝPOČET UHR'!$W:$W,MATCH($A160,'VÝPOČET UHR'!$A:$A,0),))</f>
        <v/>
      </c>
      <c r="C160" s="192" t="str">
        <f t="shared" si="11"/>
        <v/>
      </c>
      <c r="D160" s="190"/>
      <c r="E160" s="189" t="str">
        <f>IF(A160="","",HLAVIČKA!$C$4)</f>
        <v/>
      </c>
      <c r="F160" s="189" t="str">
        <f>IF($A160="","",IF(INDEX('VÝPOČET UHR'!$AA:$AA,MATCH($A160,'VÝPOČET UHR'!$A:$A,0))="","",INDEX('VÝPOČET UHR'!$AA:$AA,MATCH($A160,'VÝPOČET UHR'!$A:$A,0))))</f>
        <v/>
      </c>
      <c r="G160" s="189" t="str">
        <f>IF($A160="","",IF(INDEX('VÝPOČET UHR'!$Z:$Z,MATCH($A160,'VÝPOČET UHR'!$A:$A,0))="","",INDEX('VÝPOČET UHR'!$Z:$Z,MATCH($A160,'VÝPOČET UHR'!$A:$A,0))))</f>
        <v/>
      </c>
      <c r="H160" s="190"/>
      <c r="J160" s="181" t="str">
        <f>IF($A160="","",INDEX('VÝPOČET UHR'!$G:$G,MATCH($A160,'VÝPOČET UHR'!$A:$A,0),))</f>
        <v/>
      </c>
      <c r="K160" s="181" t="str">
        <f t="shared" si="12"/>
        <v/>
      </c>
      <c r="L160" s="181" t="str">
        <f t="shared" si="13"/>
        <v/>
      </c>
      <c r="M160" s="181" t="str">
        <f t="shared" si="14"/>
        <v/>
      </c>
    </row>
    <row r="161" spans="1:13" ht="12.75">
      <c r="A161" s="188" t="str">
        <f>IF(tab2!D161="","",tab2!D161)</f>
        <v/>
      </c>
      <c r="B161" s="181" t="str">
        <f>IF($A161="","",INDEX('VÝPOČET UHR'!$W:$W,MATCH($A161,'VÝPOČET UHR'!$A:$A,0),))</f>
        <v/>
      </c>
      <c r="C161" s="192" t="str">
        <f t="shared" si="11"/>
        <v/>
      </c>
      <c r="D161" s="190"/>
      <c r="E161" s="189" t="str">
        <f>IF(A161="","",HLAVIČKA!$C$4)</f>
        <v/>
      </c>
      <c r="F161" s="189" t="str">
        <f>IF($A161="","",IF(INDEX('VÝPOČET UHR'!$AA:$AA,MATCH($A161,'VÝPOČET UHR'!$A:$A,0))="","",INDEX('VÝPOČET UHR'!$AA:$AA,MATCH($A161,'VÝPOČET UHR'!$A:$A,0))))</f>
        <v/>
      </c>
      <c r="G161" s="189" t="str">
        <f>IF($A161="","",IF(INDEX('VÝPOČET UHR'!$Z:$Z,MATCH($A161,'VÝPOČET UHR'!$A:$A,0))="","",INDEX('VÝPOČET UHR'!$Z:$Z,MATCH($A161,'VÝPOČET UHR'!$A:$A,0))))</f>
        <v/>
      </c>
      <c r="H161" s="190"/>
      <c r="J161" s="181" t="str">
        <f>IF($A161="","",INDEX('VÝPOČET UHR'!$G:$G,MATCH($A161,'VÝPOČET UHR'!$A:$A,0),))</f>
        <v/>
      </c>
      <c r="K161" s="181" t="str">
        <f t="shared" si="12"/>
        <v/>
      </c>
      <c r="L161" s="181" t="str">
        <f t="shared" si="13"/>
        <v/>
      </c>
      <c r="M161" s="181" t="str">
        <f t="shared" si="14"/>
        <v/>
      </c>
    </row>
    <row r="162" spans="1:13" ht="12.75">
      <c r="A162" s="188" t="str">
        <f>IF(tab2!D162="","",tab2!D162)</f>
        <v/>
      </c>
      <c r="B162" s="181" t="str">
        <f>IF($A162="","",INDEX('VÝPOČET UHR'!$W:$W,MATCH($A162,'VÝPOČET UHR'!$A:$A,0),))</f>
        <v/>
      </c>
      <c r="C162" s="192" t="str">
        <f t="shared" si="11"/>
        <v/>
      </c>
      <c r="D162" s="190"/>
      <c r="E162" s="189" t="str">
        <f>IF(A162="","",HLAVIČKA!$C$4)</f>
        <v/>
      </c>
      <c r="F162" s="189" t="str">
        <f>IF($A162="","",IF(INDEX('VÝPOČET UHR'!$AA:$AA,MATCH($A162,'VÝPOČET UHR'!$A:$A,0))="","",INDEX('VÝPOČET UHR'!$AA:$AA,MATCH($A162,'VÝPOČET UHR'!$A:$A,0))))</f>
        <v/>
      </c>
      <c r="G162" s="189" t="str">
        <f>IF($A162="","",IF(INDEX('VÝPOČET UHR'!$Z:$Z,MATCH($A162,'VÝPOČET UHR'!$A:$A,0))="","",INDEX('VÝPOČET UHR'!$Z:$Z,MATCH($A162,'VÝPOČET UHR'!$A:$A,0))))</f>
        <v/>
      </c>
      <c r="H162" s="190"/>
      <c r="J162" s="181" t="str">
        <f>IF($A162="","",INDEX('VÝPOČET UHR'!$G:$G,MATCH($A162,'VÝPOČET UHR'!$A:$A,0),))</f>
        <v/>
      </c>
      <c r="K162" s="181" t="str">
        <f t="shared" si="12"/>
        <v/>
      </c>
      <c r="L162" s="181" t="str">
        <f t="shared" si="13"/>
        <v/>
      </c>
      <c r="M162" s="181" t="str">
        <f t="shared" si="14"/>
        <v/>
      </c>
    </row>
    <row r="163" spans="1:13" ht="12.75">
      <c r="A163" s="188" t="str">
        <f>IF(tab2!D163="","",tab2!D163)</f>
        <v/>
      </c>
      <c r="B163" s="181" t="str">
        <f>IF($A163="","",INDEX('VÝPOČET UHR'!$W:$W,MATCH($A163,'VÝPOČET UHR'!$A:$A,0),))</f>
        <v/>
      </c>
      <c r="C163" s="192" t="str">
        <f t="shared" si="11"/>
        <v/>
      </c>
      <c r="D163" s="190"/>
      <c r="E163" s="189" t="str">
        <f>IF(A163="","",HLAVIČKA!$C$4)</f>
        <v/>
      </c>
      <c r="F163" s="189" t="str">
        <f>IF($A163="","",IF(INDEX('VÝPOČET UHR'!$AA:$AA,MATCH($A163,'VÝPOČET UHR'!$A:$A,0))="","",INDEX('VÝPOČET UHR'!$AA:$AA,MATCH($A163,'VÝPOČET UHR'!$A:$A,0))))</f>
        <v/>
      </c>
      <c r="G163" s="189" t="str">
        <f>IF($A163="","",IF(INDEX('VÝPOČET UHR'!$Z:$Z,MATCH($A163,'VÝPOČET UHR'!$A:$A,0))="","",INDEX('VÝPOČET UHR'!$Z:$Z,MATCH($A163,'VÝPOČET UHR'!$A:$A,0))))</f>
        <v/>
      </c>
      <c r="H163" s="190"/>
      <c r="J163" s="181" t="str">
        <f>IF($A163="","",INDEX('VÝPOČET UHR'!$G:$G,MATCH($A163,'VÝPOČET UHR'!$A:$A,0),))</f>
        <v/>
      </c>
      <c r="K163" s="181" t="str">
        <f t="shared" si="12"/>
        <v/>
      </c>
      <c r="L163" s="181" t="str">
        <f t="shared" si="13"/>
        <v/>
      </c>
      <c r="M163" s="181" t="str">
        <f t="shared" si="14"/>
        <v/>
      </c>
    </row>
    <row r="164" spans="1:13" ht="12.75">
      <c r="A164" s="188" t="str">
        <f>IF(tab2!D164="","",tab2!D164)</f>
        <v/>
      </c>
      <c r="B164" s="181" t="str">
        <f>IF($A164="","",INDEX('VÝPOČET UHR'!$W:$W,MATCH($A164,'VÝPOČET UHR'!$A:$A,0),))</f>
        <v/>
      </c>
      <c r="C164" s="192" t="str">
        <f t="shared" si="11"/>
        <v/>
      </c>
      <c r="D164" s="190"/>
      <c r="E164" s="189" t="str">
        <f>IF(A164="","",HLAVIČKA!$C$4)</f>
        <v/>
      </c>
      <c r="F164" s="189" t="str">
        <f>IF($A164="","",IF(INDEX('VÝPOČET UHR'!$AA:$AA,MATCH($A164,'VÝPOČET UHR'!$A:$A,0))="","",INDEX('VÝPOČET UHR'!$AA:$AA,MATCH($A164,'VÝPOČET UHR'!$A:$A,0))))</f>
        <v/>
      </c>
      <c r="G164" s="189" t="str">
        <f>IF($A164="","",IF(INDEX('VÝPOČET UHR'!$Z:$Z,MATCH($A164,'VÝPOČET UHR'!$A:$A,0))="","",INDEX('VÝPOČET UHR'!$Z:$Z,MATCH($A164,'VÝPOČET UHR'!$A:$A,0))))</f>
        <v/>
      </c>
      <c r="H164" s="190"/>
      <c r="J164" s="181" t="str">
        <f>IF($A164="","",INDEX('VÝPOČET UHR'!$G:$G,MATCH($A164,'VÝPOČET UHR'!$A:$A,0),))</f>
        <v/>
      </c>
      <c r="K164" s="181" t="str">
        <f t="shared" si="12"/>
        <v/>
      </c>
      <c r="L164" s="181" t="str">
        <f t="shared" si="13"/>
        <v/>
      </c>
      <c r="M164" s="181" t="str">
        <f t="shared" si="14"/>
        <v/>
      </c>
    </row>
    <row r="165" spans="1:13" ht="12.75">
      <c r="A165" s="188" t="str">
        <f>IF(tab2!D165="","",tab2!D165)</f>
        <v/>
      </c>
      <c r="B165" s="181" t="str">
        <f>IF($A165="","",INDEX('VÝPOČET UHR'!$W:$W,MATCH($A165,'VÝPOČET UHR'!$A:$A,0),))</f>
        <v/>
      </c>
      <c r="C165" s="192" t="str">
        <f t="shared" si="11"/>
        <v/>
      </c>
      <c r="D165" s="190"/>
      <c r="E165" s="189" t="str">
        <f>IF(A165="","",HLAVIČKA!$C$4)</f>
        <v/>
      </c>
      <c r="F165" s="189" t="str">
        <f>IF($A165="","",IF(INDEX('VÝPOČET UHR'!$AA:$AA,MATCH($A165,'VÝPOČET UHR'!$A:$A,0))="","",INDEX('VÝPOČET UHR'!$AA:$AA,MATCH($A165,'VÝPOČET UHR'!$A:$A,0))))</f>
        <v/>
      </c>
      <c r="G165" s="189" t="str">
        <f>IF($A165="","",IF(INDEX('VÝPOČET UHR'!$Z:$Z,MATCH($A165,'VÝPOČET UHR'!$A:$A,0))="","",INDEX('VÝPOČET UHR'!$Z:$Z,MATCH($A165,'VÝPOČET UHR'!$A:$A,0))))</f>
        <v/>
      </c>
      <c r="H165" s="190"/>
      <c r="J165" s="181" t="str">
        <f>IF($A165="","",INDEX('VÝPOČET UHR'!$G:$G,MATCH($A165,'VÝPOČET UHR'!$A:$A,0),))</f>
        <v/>
      </c>
      <c r="K165" s="181" t="str">
        <f t="shared" si="12"/>
        <v/>
      </c>
      <c r="L165" s="181" t="str">
        <f t="shared" si="13"/>
        <v/>
      </c>
      <c r="M165" s="181" t="str">
        <f t="shared" si="14"/>
        <v/>
      </c>
    </row>
    <row r="166" spans="1:13" ht="12.75">
      <c r="A166" s="188" t="str">
        <f>IF(tab2!D166="","",tab2!D166)</f>
        <v/>
      </c>
      <c r="B166" s="181" t="str">
        <f>IF($A166="","",INDEX('VÝPOČET UHR'!$W:$W,MATCH($A166,'VÝPOČET UHR'!$A:$A,0),))</f>
        <v/>
      </c>
      <c r="C166" s="192" t="str">
        <f t="shared" si="11"/>
        <v/>
      </c>
      <c r="D166" s="190"/>
      <c r="E166" s="189" t="str">
        <f>IF(A166="","",HLAVIČKA!$C$4)</f>
        <v/>
      </c>
      <c r="F166" s="189" t="str">
        <f>IF($A166="","",IF(INDEX('VÝPOČET UHR'!$AA:$AA,MATCH($A166,'VÝPOČET UHR'!$A:$A,0))="","",INDEX('VÝPOČET UHR'!$AA:$AA,MATCH($A166,'VÝPOČET UHR'!$A:$A,0))))</f>
        <v/>
      </c>
      <c r="G166" s="189" t="str">
        <f>IF($A166="","",IF(INDEX('VÝPOČET UHR'!$Z:$Z,MATCH($A166,'VÝPOČET UHR'!$A:$A,0))="","",INDEX('VÝPOČET UHR'!$Z:$Z,MATCH($A166,'VÝPOČET UHR'!$A:$A,0))))</f>
        <v/>
      </c>
      <c r="H166" s="190"/>
      <c r="J166" s="181" t="str">
        <f>IF($A166="","",INDEX('VÝPOČET UHR'!$G:$G,MATCH($A166,'VÝPOČET UHR'!$A:$A,0),))</f>
        <v/>
      </c>
      <c r="K166" s="181" t="str">
        <f t="shared" si="12"/>
        <v/>
      </c>
      <c r="L166" s="181" t="str">
        <f t="shared" si="13"/>
        <v/>
      </c>
      <c r="M166" s="181" t="str">
        <f t="shared" si="14"/>
        <v/>
      </c>
    </row>
    <row r="167" spans="1:13" ht="12.75">
      <c r="A167" s="188" t="str">
        <f>IF(tab2!D167="","",tab2!D167)</f>
        <v/>
      </c>
      <c r="B167" s="181" t="str">
        <f>IF($A167="","",INDEX('VÝPOČET UHR'!$W:$W,MATCH($A167,'VÝPOČET UHR'!$A:$A,0),))</f>
        <v/>
      </c>
      <c r="C167" s="192" t="str">
        <f t="shared" si="11"/>
        <v/>
      </c>
      <c r="D167" s="190"/>
      <c r="E167" s="189" t="str">
        <f>IF(A167="","",HLAVIČKA!$C$4)</f>
        <v/>
      </c>
      <c r="F167" s="189" t="str">
        <f>IF($A167="","",IF(INDEX('VÝPOČET UHR'!$AA:$AA,MATCH($A167,'VÝPOČET UHR'!$A:$A,0))="","",INDEX('VÝPOČET UHR'!$AA:$AA,MATCH($A167,'VÝPOČET UHR'!$A:$A,0))))</f>
        <v/>
      </c>
      <c r="G167" s="189" t="str">
        <f>IF($A167="","",IF(INDEX('VÝPOČET UHR'!$Z:$Z,MATCH($A167,'VÝPOČET UHR'!$A:$A,0))="","",INDEX('VÝPOČET UHR'!$Z:$Z,MATCH($A167,'VÝPOČET UHR'!$A:$A,0))))</f>
        <v/>
      </c>
      <c r="H167" s="190"/>
      <c r="J167" s="181" t="str">
        <f>IF($A167="","",INDEX('VÝPOČET UHR'!$G:$G,MATCH($A167,'VÝPOČET UHR'!$A:$A,0),))</f>
        <v/>
      </c>
      <c r="K167" s="181" t="str">
        <f t="shared" si="12"/>
        <v/>
      </c>
      <c r="L167" s="181" t="str">
        <f t="shared" si="13"/>
        <v/>
      </c>
      <c r="M167" s="181" t="str">
        <f t="shared" si="14"/>
        <v/>
      </c>
    </row>
    <row r="168" spans="1:13" ht="12.75">
      <c r="A168" s="188" t="str">
        <f>IF(tab2!D168="","",tab2!D168)</f>
        <v/>
      </c>
      <c r="B168" s="181" t="str">
        <f>IF($A168="","",INDEX('VÝPOČET UHR'!$W:$W,MATCH($A168,'VÝPOČET UHR'!$A:$A,0),))</f>
        <v/>
      </c>
      <c r="C168" s="192" t="str">
        <f t="shared" si="11"/>
        <v/>
      </c>
      <c r="D168" s="190"/>
      <c r="E168" s="189" t="str">
        <f>IF(A168="","",HLAVIČKA!$C$4)</f>
        <v/>
      </c>
      <c r="F168" s="189" t="str">
        <f>IF($A168="","",IF(INDEX('VÝPOČET UHR'!$AA:$AA,MATCH($A168,'VÝPOČET UHR'!$A:$A,0))="","",INDEX('VÝPOČET UHR'!$AA:$AA,MATCH($A168,'VÝPOČET UHR'!$A:$A,0))))</f>
        <v/>
      </c>
      <c r="G168" s="189" t="str">
        <f>IF($A168="","",IF(INDEX('VÝPOČET UHR'!$Z:$Z,MATCH($A168,'VÝPOČET UHR'!$A:$A,0))="","",INDEX('VÝPOČET UHR'!$Z:$Z,MATCH($A168,'VÝPOČET UHR'!$A:$A,0))))</f>
        <v/>
      </c>
      <c r="H168" s="190"/>
      <c r="J168" s="181" t="str">
        <f>IF($A168="","",INDEX('VÝPOČET UHR'!$G:$G,MATCH($A168,'VÝPOČET UHR'!$A:$A,0),))</f>
        <v/>
      </c>
      <c r="K168" s="181" t="str">
        <f t="shared" si="12"/>
        <v/>
      </c>
      <c r="L168" s="181" t="str">
        <f t="shared" si="13"/>
        <v/>
      </c>
      <c r="M168" s="181" t="str">
        <f t="shared" si="14"/>
        <v/>
      </c>
    </row>
    <row r="169" spans="1:13" ht="12.75">
      <c r="A169" s="188" t="str">
        <f>IF(tab2!D169="","",tab2!D169)</f>
        <v/>
      </c>
      <c r="B169" s="181" t="str">
        <f>IF($A169="","",INDEX('VÝPOČET UHR'!$W:$W,MATCH($A169,'VÝPOČET UHR'!$A:$A,0),))</f>
        <v/>
      </c>
      <c r="C169" s="192" t="str">
        <f t="shared" si="11"/>
        <v/>
      </c>
      <c r="D169" s="190"/>
      <c r="E169" s="189" t="str">
        <f>IF(A169="","",HLAVIČKA!$C$4)</f>
        <v/>
      </c>
      <c r="F169" s="189" t="str">
        <f>IF($A169="","",IF(INDEX('VÝPOČET UHR'!$AA:$AA,MATCH($A169,'VÝPOČET UHR'!$A:$A,0))="","",INDEX('VÝPOČET UHR'!$AA:$AA,MATCH($A169,'VÝPOČET UHR'!$A:$A,0))))</f>
        <v/>
      </c>
      <c r="G169" s="189" t="str">
        <f>IF($A169="","",IF(INDEX('VÝPOČET UHR'!$Z:$Z,MATCH($A169,'VÝPOČET UHR'!$A:$A,0))="","",INDEX('VÝPOČET UHR'!$Z:$Z,MATCH($A169,'VÝPOČET UHR'!$A:$A,0))))</f>
        <v/>
      </c>
      <c r="H169" s="190"/>
      <c r="J169" s="181" t="str">
        <f>IF($A169="","",INDEX('VÝPOČET UHR'!$G:$G,MATCH($A169,'VÝPOČET UHR'!$A:$A,0),))</f>
        <v/>
      </c>
      <c r="K169" s="181" t="str">
        <f t="shared" si="12"/>
        <v/>
      </c>
      <c r="L169" s="181" t="str">
        <f t="shared" si="13"/>
        <v/>
      </c>
      <c r="M169" s="181" t="str">
        <f t="shared" si="14"/>
        <v/>
      </c>
    </row>
    <row r="170" spans="1:13" ht="12.75">
      <c r="A170" s="188" t="str">
        <f>IF(tab2!D170="","",tab2!D170)</f>
        <v/>
      </c>
      <c r="B170" s="181" t="str">
        <f>IF($A170="","",INDEX('VÝPOČET UHR'!$W:$W,MATCH($A170,'VÝPOČET UHR'!$A:$A,0),))</f>
        <v/>
      </c>
      <c r="C170" s="192" t="str">
        <f t="shared" si="11"/>
        <v/>
      </c>
      <c r="D170" s="190"/>
      <c r="E170" s="189" t="str">
        <f>IF(A170="","",HLAVIČKA!$C$4)</f>
        <v/>
      </c>
      <c r="F170" s="189" t="str">
        <f>IF($A170="","",IF(INDEX('VÝPOČET UHR'!$AA:$AA,MATCH($A170,'VÝPOČET UHR'!$A:$A,0))="","",INDEX('VÝPOČET UHR'!$AA:$AA,MATCH($A170,'VÝPOČET UHR'!$A:$A,0))))</f>
        <v/>
      </c>
      <c r="G170" s="189" t="str">
        <f>IF($A170="","",IF(INDEX('VÝPOČET UHR'!$Z:$Z,MATCH($A170,'VÝPOČET UHR'!$A:$A,0))="","",INDEX('VÝPOČET UHR'!$Z:$Z,MATCH($A170,'VÝPOČET UHR'!$A:$A,0))))</f>
        <v/>
      </c>
      <c r="H170" s="190"/>
      <c r="J170" s="181" t="str">
        <f>IF($A170="","",INDEX('VÝPOČET UHR'!$G:$G,MATCH($A170,'VÝPOČET UHR'!$A:$A,0),))</f>
        <v/>
      </c>
      <c r="K170" s="181" t="str">
        <f t="shared" si="12"/>
        <v/>
      </c>
      <c r="L170" s="181" t="str">
        <f t="shared" si="13"/>
        <v/>
      </c>
      <c r="M170" s="181" t="str">
        <f t="shared" si="14"/>
        <v/>
      </c>
    </row>
    <row r="171" spans="1:13" ht="12.75">
      <c r="A171" s="188" t="str">
        <f>IF(tab2!D171="","",tab2!D171)</f>
        <v/>
      </c>
      <c r="B171" s="181" t="str">
        <f>IF($A171="","",INDEX('VÝPOČET UHR'!$W:$W,MATCH($A171,'VÝPOČET UHR'!$A:$A,0),))</f>
        <v/>
      </c>
      <c r="C171" s="192" t="str">
        <f t="shared" si="11"/>
        <v/>
      </c>
      <c r="D171" s="190"/>
      <c r="E171" s="189" t="str">
        <f>IF(A171="","",HLAVIČKA!$C$4)</f>
        <v/>
      </c>
      <c r="F171" s="189" t="str">
        <f>IF($A171="","",IF(INDEX('VÝPOČET UHR'!$AA:$AA,MATCH($A171,'VÝPOČET UHR'!$A:$A,0))="","",INDEX('VÝPOČET UHR'!$AA:$AA,MATCH($A171,'VÝPOČET UHR'!$A:$A,0))))</f>
        <v/>
      </c>
      <c r="G171" s="189" t="str">
        <f>IF($A171="","",IF(INDEX('VÝPOČET UHR'!$Z:$Z,MATCH($A171,'VÝPOČET UHR'!$A:$A,0))="","",INDEX('VÝPOČET UHR'!$Z:$Z,MATCH($A171,'VÝPOČET UHR'!$A:$A,0))))</f>
        <v/>
      </c>
      <c r="H171" s="190"/>
      <c r="J171" s="181" t="str">
        <f>IF($A171="","",INDEX('VÝPOČET UHR'!$G:$G,MATCH($A171,'VÝPOČET UHR'!$A:$A,0),))</f>
        <v/>
      </c>
      <c r="K171" s="181" t="str">
        <f t="shared" si="12"/>
        <v/>
      </c>
      <c r="L171" s="181" t="str">
        <f t="shared" si="13"/>
        <v/>
      </c>
      <c r="M171" s="181" t="str">
        <f t="shared" si="14"/>
        <v/>
      </c>
    </row>
    <row r="172" spans="1:13" ht="12.75">
      <c r="A172" s="188" t="str">
        <f>IF(tab2!D172="","",tab2!D172)</f>
        <v/>
      </c>
      <c r="B172" s="181" t="str">
        <f>IF($A172="","",INDEX('VÝPOČET UHR'!$W:$W,MATCH($A172,'VÝPOČET UHR'!$A:$A,0),))</f>
        <v/>
      </c>
      <c r="C172" s="192" t="str">
        <f t="shared" si="11"/>
        <v/>
      </c>
      <c r="D172" s="190"/>
      <c r="E172" s="189" t="str">
        <f>IF(A172="","",HLAVIČKA!$C$4)</f>
        <v/>
      </c>
      <c r="F172" s="189" t="str">
        <f>IF($A172="","",IF(INDEX('VÝPOČET UHR'!$AA:$AA,MATCH($A172,'VÝPOČET UHR'!$A:$A,0))="","",INDEX('VÝPOČET UHR'!$AA:$AA,MATCH($A172,'VÝPOČET UHR'!$A:$A,0))))</f>
        <v/>
      </c>
      <c r="G172" s="189" t="str">
        <f>IF($A172="","",IF(INDEX('VÝPOČET UHR'!$Z:$Z,MATCH($A172,'VÝPOČET UHR'!$A:$A,0))="","",INDEX('VÝPOČET UHR'!$Z:$Z,MATCH($A172,'VÝPOČET UHR'!$A:$A,0))))</f>
        <v/>
      </c>
      <c r="H172" s="190"/>
      <c r="J172" s="181" t="str">
        <f>IF($A172="","",INDEX('VÝPOČET UHR'!$G:$G,MATCH($A172,'VÝPOČET UHR'!$A:$A,0),))</f>
        <v/>
      </c>
      <c r="K172" s="181" t="str">
        <f t="shared" si="12"/>
        <v/>
      </c>
      <c r="L172" s="181" t="str">
        <f t="shared" si="13"/>
        <v/>
      </c>
      <c r="M172" s="181" t="str">
        <f t="shared" si="14"/>
        <v/>
      </c>
    </row>
    <row r="173" spans="1:13" ht="12.75">
      <c r="A173" s="188" t="str">
        <f>IF(tab2!D173="","",tab2!D173)</f>
        <v/>
      </c>
      <c r="B173" s="181" t="str">
        <f>IF($A173="","",INDEX('VÝPOČET UHR'!$W:$W,MATCH($A173,'VÝPOČET UHR'!$A:$A,0),))</f>
        <v/>
      </c>
      <c r="C173" s="192" t="str">
        <f t="shared" si="11"/>
        <v/>
      </c>
      <c r="D173" s="190"/>
      <c r="E173" s="189" t="str">
        <f>IF(A173="","",HLAVIČKA!$C$4)</f>
        <v/>
      </c>
      <c r="F173" s="189" t="str">
        <f>IF($A173="","",IF(INDEX('VÝPOČET UHR'!$AA:$AA,MATCH($A173,'VÝPOČET UHR'!$A:$A,0))="","",INDEX('VÝPOČET UHR'!$AA:$AA,MATCH($A173,'VÝPOČET UHR'!$A:$A,0))))</f>
        <v/>
      </c>
      <c r="G173" s="189" t="str">
        <f>IF($A173="","",IF(INDEX('VÝPOČET UHR'!$Z:$Z,MATCH($A173,'VÝPOČET UHR'!$A:$A,0))="","",INDEX('VÝPOČET UHR'!$Z:$Z,MATCH($A173,'VÝPOČET UHR'!$A:$A,0))))</f>
        <v/>
      </c>
      <c r="H173" s="190"/>
      <c r="J173" s="181" t="str">
        <f>IF($A173="","",INDEX('VÝPOČET UHR'!$G:$G,MATCH($A173,'VÝPOČET UHR'!$A:$A,0),))</f>
        <v/>
      </c>
      <c r="K173" s="181" t="str">
        <f t="shared" si="12"/>
        <v/>
      </c>
      <c r="L173" s="181" t="str">
        <f t="shared" si="13"/>
        <v/>
      </c>
      <c r="M173" s="181" t="str">
        <f t="shared" si="14"/>
        <v/>
      </c>
    </row>
    <row r="174" spans="1:13" ht="12.75">
      <c r="A174" s="188" t="str">
        <f>IF(tab2!D174="","",tab2!D174)</f>
        <v/>
      </c>
      <c r="B174" s="181" t="str">
        <f>IF($A174="","",INDEX('VÝPOČET UHR'!$W:$W,MATCH($A174,'VÝPOČET UHR'!$A:$A,0),))</f>
        <v/>
      </c>
      <c r="C174" s="192" t="str">
        <f t="shared" si="11"/>
        <v/>
      </c>
      <c r="D174" s="190"/>
      <c r="E174" s="189" t="str">
        <f>IF(A174="","",HLAVIČKA!$C$4)</f>
        <v/>
      </c>
      <c r="F174" s="189" t="str">
        <f>IF($A174="","",IF(INDEX('VÝPOČET UHR'!$AA:$AA,MATCH($A174,'VÝPOČET UHR'!$A:$A,0))="","",INDEX('VÝPOČET UHR'!$AA:$AA,MATCH($A174,'VÝPOČET UHR'!$A:$A,0))))</f>
        <v/>
      </c>
      <c r="G174" s="189" t="str">
        <f>IF($A174="","",IF(INDEX('VÝPOČET UHR'!$Z:$Z,MATCH($A174,'VÝPOČET UHR'!$A:$A,0))="","",INDEX('VÝPOČET UHR'!$Z:$Z,MATCH($A174,'VÝPOČET UHR'!$A:$A,0))))</f>
        <v/>
      </c>
      <c r="H174" s="190"/>
      <c r="J174" s="181" t="str">
        <f>IF($A174="","",INDEX('VÝPOČET UHR'!$G:$G,MATCH($A174,'VÝPOČET UHR'!$A:$A,0),))</f>
        <v/>
      </c>
      <c r="K174" s="181" t="str">
        <f t="shared" si="12"/>
        <v/>
      </c>
      <c r="L174" s="181" t="str">
        <f t="shared" si="13"/>
        <v/>
      </c>
      <c r="M174" s="181" t="str">
        <f t="shared" si="14"/>
        <v/>
      </c>
    </row>
    <row r="175" spans="1:13" ht="12.75">
      <c r="A175" s="188" t="str">
        <f>IF(tab2!D175="","",tab2!D175)</f>
        <v/>
      </c>
      <c r="B175" s="181" t="str">
        <f>IF($A175="","",INDEX('VÝPOČET UHR'!$W:$W,MATCH($A175,'VÝPOČET UHR'!$A:$A,0),))</f>
        <v/>
      </c>
      <c r="C175" s="192" t="str">
        <f t="shared" si="11"/>
        <v/>
      </c>
      <c r="D175" s="190"/>
      <c r="E175" s="189" t="str">
        <f>IF(A175="","",HLAVIČKA!$C$4)</f>
        <v/>
      </c>
      <c r="F175" s="189" t="str">
        <f>IF($A175="","",IF(INDEX('VÝPOČET UHR'!$AA:$AA,MATCH($A175,'VÝPOČET UHR'!$A:$A,0))="","",INDEX('VÝPOČET UHR'!$AA:$AA,MATCH($A175,'VÝPOČET UHR'!$A:$A,0))))</f>
        <v/>
      </c>
      <c r="G175" s="189" t="str">
        <f>IF($A175="","",IF(INDEX('VÝPOČET UHR'!$Z:$Z,MATCH($A175,'VÝPOČET UHR'!$A:$A,0))="","",INDEX('VÝPOČET UHR'!$Z:$Z,MATCH($A175,'VÝPOČET UHR'!$A:$A,0))))</f>
        <v/>
      </c>
      <c r="H175" s="190"/>
      <c r="J175" s="181" t="str">
        <f>IF($A175="","",INDEX('VÝPOČET UHR'!$G:$G,MATCH($A175,'VÝPOČET UHR'!$A:$A,0),))</f>
        <v/>
      </c>
      <c r="K175" s="181" t="str">
        <f t="shared" si="12"/>
        <v/>
      </c>
      <c r="L175" s="181" t="str">
        <f t="shared" si="13"/>
        <v/>
      </c>
      <c r="M175" s="181" t="str">
        <f t="shared" si="14"/>
        <v/>
      </c>
    </row>
    <row r="176" spans="1:13" ht="12.75">
      <c r="A176" s="188" t="str">
        <f>IF(tab2!D176="","",tab2!D176)</f>
        <v/>
      </c>
      <c r="B176" s="181" t="str">
        <f>IF($A176="","",INDEX('VÝPOČET UHR'!$W:$W,MATCH($A176,'VÝPOČET UHR'!$A:$A,0),))</f>
        <v/>
      </c>
      <c r="C176" s="192" t="str">
        <f t="shared" si="11"/>
        <v/>
      </c>
      <c r="D176" s="190"/>
      <c r="E176" s="189" t="str">
        <f>IF(A176="","",HLAVIČKA!$C$4)</f>
        <v/>
      </c>
      <c r="F176" s="189" t="str">
        <f>IF($A176="","",IF(INDEX('VÝPOČET UHR'!$AA:$AA,MATCH($A176,'VÝPOČET UHR'!$A:$A,0))="","",INDEX('VÝPOČET UHR'!$AA:$AA,MATCH($A176,'VÝPOČET UHR'!$A:$A,0))))</f>
        <v/>
      </c>
      <c r="G176" s="189" t="str">
        <f>IF($A176="","",IF(INDEX('VÝPOČET UHR'!$Z:$Z,MATCH($A176,'VÝPOČET UHR'!$A:$A,0))="","",INDEX('VÝPOČET UHR'!$Z:$Z,MATCH($A176,'VÝPOČET UHR'!$A:$A,0))))</f>
        <v/>
      </c>
      <c r="H176" s="190"/>
      <c r="J176" s="181" t="str">
        <f>IF($A176="","",INDEX('VÝPOČET UHR'!$G:$G,MATCH($A176,'VÝPOČET UHR'!$A:$A,0),))</f>
        <v/>
      </c>
      <c r="K176" s="181" t="str">
        <f t="shared" si="12"/>
        <v/>
      </c>
      <c r="L176" s="181" t="str">
        <f t="shared" si="13"/>
        <v/>
      </c>
      <c r="M176" s="181" t="str">
        <f t="shared" si="14"/>
        <v/>
      </c>
    </row>
    <row r="177" spans="1:13" ht="12.75">
      <c r="A177" s="188" t="str">
        <f>IF(tab2!D177="","",tab2!D177)</f>
        <v/>
      </c>
      <c r="B177" s="181" t="str">
        <f>IF($A177="","",INDEX('VÝPOČET UHR'!$W:$W,MATCH($A177,'VÝPOČET UHR'!$A:$A,0),))</f>
        <v/>
      </c>
      <c r="C177" s="192" t="str">
        <f t="shared" si="11"/>
        <v/>
      </c>
      <c r="D177" s="190"/>
      <c r="E177" s="189" t="str">
        <f>IF(A177="","",HLAVIČKA!$C$4)</f>
        <v/>
      </c>
      <c r="F177" s="189" t="str">
        <f>IF($A177="","",IF(INDEX('VÝPOČET UHR'!$AA:$AA,MATCH($A177,'VÝPOČET UHR'!$A:$A,0))="","",INDEX('VÝPOČET UHR'!$AA:$AA,MATCH($A177,'VÝPOČET UHR'!$A:$A,0))))</f>
        <v/>
      </c>
      <c r="G177" s="189" t="str">
        <f>IF($A177="","",IF(INDEX('VÝPOČET UHR'!$Z:$Z,MATCH($A177,'VÝPOČET UHR'!$A:$A,0))="","",INDEX('VÝPOČET UHR'!$Z:$Z,MATCH($A177,'VÝPOČET UHR'!$A:$A,0))))</f>
        <v/>
      </c>
      <c r="H177" s="190"/>
      <c r="J177" s="181" t="str">
        <f>IF($A177="","",INDEX('VÝPOČET UHR'!$G:$G,MATCH($A177,'VÝPOČET UHR'!$A:$A,0),))</f>
        <v/>
      </c>
      <c r="K177" s="181" t="str">
        <f t="shared" si="12"/>
        <v/>
      </c>
      <c r="L177" s="181" t="str">
        <f t="shared" si="13"/>
        <v/>
      </c>
      <c r="M177" s="181" t="str">
        <f t="shared" si="14"/>
        <v/>
      </c>
    </row>
    <row r="178" spans="1:13" ht="12.75">
      <c r="A178" s="188" t="str">
        <f>IF(tab2!D178="","",tab2!D178)</f>
        <v/>
      </c>
      <c r="B178" s="181" t="str">
        <f>IF($A178="","",INDEX('VÝPOČET UHR'!$W:$W,MATCH($A178,'VÝPOČET UHR'!$A:$A,0),))</f>
        <v/>
      </c>
      <c r="C178" s="192" t="str">
        <f t="shared" si="11"/>
        <v/>
      </c>
      <c r="D178" s="190"/>
      <c r="E178" s="189" t="str">
        <f>IF(A178="","",HLAVIČKA!$C$4)</f>
        <v/>
      </c>
      <c r="F178" s="189" t="str">
        <f>IF($A178="","",IF(INDEX('VÝPOČET UHR'!$AA:$AA,MATCH($A178,'VÝPOČET UHR'!$A:$A,0))="","",INDEX('VÝPOČET UHR'!$AA:$AA,MATCH($A178,'VÝPOČET UHR'!$A:$A,0))))</f>
        <v/>
      </c>
      <c r="G178" s="189" t="str">
        <f>IF($A178="","",IF(INDEX('VÝPOČET UHR'!$Z:$Z,MATCH($A178,'VÝPOČET UHR'!$A:$A,0))="","",INDEX('VÝPOČET UHR'!$Z:$Z,MATCH($A178,'VÝPOČET UHR'!$A:$A,0))))</f>
        <v/>
      </c>
      <c r="H178" s="190"/>
      <c r="J178" s="181" t="str">
        <f>IF($A178="","",INDEX('VÝPOČET UHR'!$G:$G,MATCH($A178,'VÝPOČET UHR'!$A:$A,0),))</f>
        <v/>
      </c>
      <c r="K178" s="181" t="str">
        <f t="shared" si="12"/>
        <v/>
      </c>
      <c r="L178" s="181" t="str">
        <f t="shared" si="13"/>
        <v/>
      </c>
      <c r="M178" s="181" t="str">
        <f t="shared" si="14"/>
        <v/>
      </c>
    </row>
    <row r="179" spans="1:13" ht="12.75">
      <c r="A179" s="188" t="str">
        <f>IF(tab2!D179="","",tab2!D179)</f>
        <v/>
      </c>
      <c r="B179" s="181" t="str">
        <f>IF($A179="","",INDEX('VÝPOČET UHR'!$W:$W,MATCH($A179,'VÝPOČET UHR'!$A:$A,0),))</f>
        <v/>
      </c>
      <c r="C179" s="192" t="str">
        <f t="shared" si="11"/>
        <v/>
      </c>
      <c r="D179" s="190"/>
      <c r="E179" s="189" t="str">
        <f>IF(A179="","",HLAVIČKA!$C$4)</f>
        <v/>
      </c>
      <c r="F179" s="189" t="str">
        <f>IF($A179="","",IF(INDEX('VÝPOČET UHR'!$AA:$AA,MATCH($A179,'VÝPOČET UHR'!$A:$A,0))="","",INDEX('VÝPOČET UHR'!$AA:$AA,MATCH($A179,'VÝPOČET UHR'!$A:$A,0))))</f>
        <v/>
      </c>
      <c r="G179" s="189" t="str">
        <f>IF($A179="","",IF(INDEX('VÝPOČET UHR'!$Z:$Z,MATCH($A179,'VÝPOČET UHR'!$A:$A,0))="","",INDEX('VÝPOČET UHR'!$Z:$Z,MATCH($A179,'VÝPOČET UHR'!$A:$A,0))))</f>
        <v/>
      </c>
      <c r="H179" s="190"/>
      <c r="J179" s="181" t="str">
        <f>IF($A179="","",INDEX('VÝPOČET UHR'!$G:$G,MATCH($A179,'VÝPOČET UHR'!$A:$A,0),))</f>
        <v/>
      </c>
      <c r="K179" s="181" t="str">
        <f t="shared" si="12"/>
        <v/>
      </c>
      <c r="L179" s="181" t="str">
        <f t="shared" si="13"/>
        <v/>
      </c>
      <c r="M179" s="181" t="str">
        <f t="shared" si="14"/>
        <v/>
      </c>
    </row>
    <row r="180" spans="1:13" ht="12.75">
      <c r="A180" s="188" t="str">
        <f>IF(tab2!D180="","",tab2!D180)</f>
        <v/>
      </c>
      <c r="B180" s="181" t="str">
        <f>IF($A180="","",INDEX('VÝPOČET UHR'!$W:$W,MATCH($A180,'VÝPOČET UHR'!$A:$A,0),))</f>
        <v/>
      </c>
      <c r="C180" s="192" t="str">
        <f t="shared" si="11"/>
        <v/>
      </c>
      <c r="D180" s="190"/>
      <c r="E180" s="189" t="str">
        <f>IF(A180="","",HLAVIČKA!$C$4)</f>
        <v/>
      </c>
      <c r="F180" s="189" t="str">
        <f>IF($A180="","",IF(INDEX('VÝPOČET UHR'!$AA:$AA,MATCH($A180,'VÝPOČET UHR'!$A:$A,0))="","",INDEX('VÝPOČET UHR'!$AA:$AA,MATCH($A180,'VÝPOČET UHR'!$A:$A,0))))</f>
        <v/>
      </c>
      <c r="G180" s="189" t="str">
        <f>IF($A180="","",IF(INDEX('VÝPOČET UHR'!$Z:$Z,MATCH($A180,'VÝPOČET UHR'!$A:$A,0))="","",INDEX('VÝPOČET UHR'!$Z:$Z,MATCH($A180,'VÝPOČET UHR'!$A:$A,0))))</f>
        <v/>
      </c>
      <c r="H180" s="190"/>
      <c r="J180" s="181" t="str">
        <f>IF($A180="","",INDEX('VÝPOČET UHR'!$G:$G,MATCH($A180,'VÝPOČET UHR'!$A:$A,0),))</f>
        <v/>
      </c>
      <c r="K180" s="181" t="str">
        <f t="shared" si="12"/>
        <v/>
      </c>
      <c r="L180" s="181" t="str">
        <f t="shared" si="13"/>
        <v/>
      </c>
      <c r="M180" s="181" t="str">
        <f t="shared" si="14"/>
        <v/>
      </c>
    </row>
    <row r="181" spans="1:13" ht="12.75">
      <c r="A181" s="188" t="str">
        <f>IF(tab2!D181="","",tab2!D181)</f>
        <v/>
      </c>
      <c r="B181" s="181" t="str">
        <f>IF($A181="","",INDEX('VÝPOČET UHR'!$W:$W,MATCH($A181,'VÝPOČET UHR'!$A:$A,0),))</f>
        <v/>
      </c>
      <c r="C181" s="192" t="str">
        <f t="shared" si="11"/>
        <v/>
      </c>
      <c r="D181" s="190"/>
      <c r="E181" s="189" t="str">
        <f>IF(A181="","",HLAVIČKA!$C$4)</f>
        <v/>
      </c>
      <c r="F181" s="189" t="str">
        <f>IF($A181="","",IF(INDEX('VÝPOČET UHR'!$AA:$AA,MATCH($A181,'VÝPOČET UHR'!$A:$A,0))="","",INDEX('VÝPOČET UHR'!$AA:$AA,MATCH($A181,'VÝPOČET UHR'!$A:$A,0))))</f>
        <v/>
      </c>
      <c r="G181" s="189" t="str">
        <f>IF($A181="","",IF(INDEX('VÝPOČET UHR'!$Z:$Z,MATCH($A181,'VÝPOČET UHR'!$A:$A,0))="","",INDEX('VÝPOČET UHR'!$Z:$Z,MATCH($A181,'VÝPOČET UHR'!$A:$A,0))))</f>
        <v/>
      </c>
      <c r="H181" s="190"/>
      <c r="J181" s="181" t="str">
        <f>IF($A181="","",INDEX('VÝPOČET UHR'!$G:$G,MATCH($A181,'VÝPOČET UHR'!$A:$A,0),))</f>
        <v/>
      </c>
      <c r="K181" s="181" t="str">
        <f t="shared" si="12"/>
        <v/>
      </c>
      <c r="L181" s="181" t="str">
        <f t="shared" si="13"/>
        <v/>
      </c>
      <c r="M181" s="181" t="str">
        <f t="shared" si="14"/>
        <v/>
      </c>
    </row>
    <row r="182" spans="1:13" ht="12.75">
      <c r="A182" s="188" t="str">
        <f>IF(tab2!D182="","",tab2!D182)</f>
        <v/>
      </c>
      <c r="B182" s="181" t="str">
        <f>IF($A182="","",INDEX('VÝPOČET UHR'!$W:$W,MATCH($A182,'VÝPOČET UHR'!$A:$A,0),))</f>
        <v/>
      </c>
      <c r="C182" s="192" t="str">
        <f t="shared" si="11"/>
        <v/>
      </c>
      <c r="D182" s="190"/>
      <c r="E182" s="189" t="str">
        <f>IF(A182="","",HLAVIČKA!$C$4)</f>
        <v/>
      </c>
      <c r="F182" s="189" t="str">
        <f>IF($A182="","",IF(INDEX('VÝPOČET UHR'!$AA:$AA,MATCH($A182,'VÝPOČET UHR'!$A:$A,0))="","",INDEX('VÝPOČET UHR'!$AA:$AA,MATCH($A182,'VÝPOČET UHR'!$A:$A,0))))</f>
        <v/>
      </c>
      <c r="G182" s="189" t="str">
        <f>IF($A182="","",IF(INDEX('VÝPOČET UHR'!$Z:$Z,MATCH($A182,'VÝPOČET UHR'!$A:$A,0))="","",INDEX('VÝPOČET UHR'!$Z:$Z,MATCH($A182,'VÝPOČET UHR'!$A:$A,0))))</f>
        <v/>
      </c>
      <c r="H182" s="190"/>
      <c r="J182" s="181" t="str">
        <f>IF($A182="","",INDEX('VÝPOČET UHR'!$G:$G,MATCH($A182,'VÝPOČET UHR'!$A:$A,0),))</f>
        <v/>
      </c>
      <c r="K182" s="181" t="str">
        <f t="shared" si="12"/>
        <v/>
      </c>
      <c r="L182" s="181" t="str">
        <f t="shared" si="13"/>
        <v/>
      </c>
      <c r="M182" s="181" t="str">
        <f t="shared" si="14"/>
        <v/>
      </c>
    </row>
    <row r="183" spans="1:13" ht="12.75">
      <c r="A183" s="188" t="str">
        <f>IF(tab2!D183="","",tab2!D183)</f>
        <v/>
      </c>
      <c r="B183" s="181" t="str">
        <f>IF($A183="","",INDEX('VÝPOČET UHR'!$W:$W,MATCH($A183,'VÝPOČET UHR'!$A:$A,0),))</f>
        <v/>
      </c>
      <c r="C183" s="192" t="str">
        <f t="shared" si="11"/>
        <v/>
      </c>
      <c r="D183" s="190"/>
      <c r="E183" s="189" t="str">
        <f>IF(A183="","",HLAVIČKA!$C$4)</f>
        <v/>
      </c>
      <c r="F183" s="189" t="str">
        <f>IF($A183="","",IF(INDEX('VÝPOČET UHR'!$AA:$AA,MATCH($A183,'VÝPOČET UHR'!$A:$A,0))="","",INDEX('VÝPOČET UHR'!$AA:$AA,MATCH($A183,'VÝPOČET UHR'!$A:$A,0))))</f>
        <v/>
      </c>
      <c r="G183" s="189" t="str">
        <f>IF($A183="","",IF(INDEX('VÝPOČET UHR'!$Z:$Z,MATCH($A183,'VÝPOČET UHR'!$A:$A,0))="","",INDEX('VÝPOČET UHR'!$Z:$Z,MATCH($A183,'VÝPOČET UHR'!$A:$A,0))))</f>
        <v/>
      </c>
      <c r="H183" s="190"/>
      <c r="J183" s="181" t="str">
        <f>IF($A183="","",INDEX('VÝPOČET UHR'!$G:$G,MATCH($A183,'VÝPOČET UHR'!$A:$A,0),))</f>
        <v/>
      </c>
      <c r="K183" s="181" t="str">
        <f t="shared" si="12"/>
        <v/>
      </c>
      <c r="L183" s="181" t="str">
        <f t="shared" si="13"/>
        <v/>
      </c>
      <c r="M183" s="181" t="str">
        <f t="shared" si="14"/>
        <v/>
      </c>
    </row>
    <row r="184" spans="1:13" ht="12.75">
      <c r="A184" s="188" t="str">
        <f>IF(tab2!D184="","",tab2!D184)</f>
        <v/>
      </c>
      <c r="B184" s="181" t="str">
        <f>IF($A184="","",INDEX('VÝPOČET UHR'!$W:$W,MATCH($A184,'VÝPOČET UHR'!$A:$A,0),))</f>
        <v/>
      </c>
      <c r="C184" s="192" t="str">
        <f t="shared" si="11"/>
        <v/>
      </c>
      <c r="D184" s="190"/>
      <c r="E184" s="189" t="str">
        <f>IF(A184="","",HLAVIČKA!$C$4)</f>
        <v/>
      </c>
      <c r="F184" s="189" t="str">
        <f>IF($A184="","",IF(INDEX('VÝPOČET UHR'!$AA:$AA,MATCH($A184,'VÝPOČET UHR'!$A:$A,0))="","",INDEX('VÝPOČET UHR'!$AA:$AA,MATCH($A184,'VÝPOČET UHR'!$A:$A,0))))</f>
        <v/>
      </c>
      <c r="G184" s="189" t="str">
        <f>IF($A184="","",IF(INDEX('VÝPOČET UHR'!$Z:$Z,MATCH($A184,'VÝPOČET UHR'!$A:$A,0))="","",INDEX('VÝPOČET UHR'!$Z:$Z,MATCH($A184,'VÝPOČET UHR'!$A:$A,0))))</f>
        <v/>
      </c>
      <c r="H184" s="190"/>
      <c r="J184" s="181" t="str">
        <f>IF($A184="","",INDEX('VÝPOČET UHR'!$G:$G,MATCH($A184,'VÝPOČET UHR'!$A:$A,0),))</f>
        <v/>
      </c>
      <c r="K184" s="181" t="str">
        <f t="shared" si="12"/>
        <v/>
      </c>
      <c r="L184" s="181" t="str">
        <f t="shared" si="13"/>
        <v/>
      </c>
      <c r="M184" s="181" t="str">
        <f t="shared" si="14"/>
        <v/>
      </c>
    </row>
    <row r="185" spans="1:13" ht="12.75">
      <c r="A185" s="188" t="str">
        <f>IF(tab2!D185="","",tab2!D185)</f>
        <v/>
      </c>
      <c r="B185" s="181" t="str">
        <f>IF($A185="","",INDEX('VÝPOČET UHR'!$W:$W,MATCH($A185,'VÝPOČET UHR'!$A:$A,0),))</f>
        <v/>
      </c>
      <c r="C185" s="192" t="str">
        <f t="shared" si="11"/>
        <v/>
      </c>
      <c r="D185" s="190"/>
      <c r="E185" s="189" t="str">
        <f>IF(A185="","",HLAVIČKA!$C$4)</f>
        <v/>
      </c>
      <c r="F185" s="189" t="str">
        <f>IF($A185="","",IF(INDEX('VÝPOČET UHR'!$AA:$AA,MATCH($A185,'VÝPOČET UHR'!$A:$A,0))="","",INDEX('VÝPOČET UHR'!$AA:$AA,MATCH($A185,'VÝPOČET UHR'!$A:$A,0))))</f>
        <v/>
      </c>
      <c r="G185" s="189" t="str">
        <f>IF($A185="","",IF(INDEX('VÝPOČET UHR'!$Z:$Z,MATCH($A185,'VÝPOČET UHR'!$A:$A,0))="","",INDEX('VÝPOČET UHR'!$Z:$Z,MATCH($A185,'VÝPOČET UHR'!$A:$A,0))))</f>
        <v/>
      </c>
      <c r="H185" s="190"/>
      <c r="J185" s="181" t="str">
        <f>IF($A185="","",INDEX('VÝPOČET UHR'!$G:$G,MATCH($A185,'VÝPOČET UHR'!$A:$A,0),))</f>
        <v/>
      </c>
      <c r="K185" s="181" t="str">
        <f t="shared" si="12"/>
        <v/>
      </c>
      <c r="L185" s="181" t="str">
        <f t="shared" si="13"/>
        <v/>
      </c>
      <c r="M185" s="181" t="str">
        <f t="shared" si="14"/>
        <v/>
      </c>
    </row>
    <row r="186" spans="1:13" ht="12.75">
      <c r="A186" s="188" t="str">
        <f>IF(tab2!D186="","",tab2!D186)</f>
        <v/>
      </c>
      <c r="B186" s="181" t="str">
        <f>IF($A186="","",INDEX('VÝPOČET UHR'!$W:$W,MATCH($A186,'VÝPOČET UHR'!$A:$A,0),))</f>
        <v/>
      </c>
      <c r="C186" s="192" t="str">
        <f t="shared" si="11"/>
        <v/>
      </c>
      <c r="D186" s="190"/>
      <c r="E186" s="189" t="str">
        <f>IF(A186="","",HLAVIČKA!$C$4)</f>
        <v/>
      </c>
      <c r="F186" s="189" t="str">
        <f>IF($A186="","",IF(INDEX('VÝPOČET UHR'!$AA:$AA,MATCH($A186,'VÝPOČET UHR'!$A:$A,0))="","",INDEX('VÝPOČET UHR'!$AA:$AA,MATCH($A186,'VÝPOČET UHR'!$A:$A,0))))</f>
        <v/>
      </c>
      <c r="G186" s="189" t="str">
        <f>IF($A186="","",IF(INDEX('VÝPOČET UHR'!$Z:$Z,MATCH($A186,'VÝPOČET UHR'!$A:$A,0))="","",INDEX('VÝPOČET UHR'!$Z:$Z,MATCH($A186,'VÝPOČET UHR'!$A:$A,0))))</f>
        <v/>
      </c>
      <c r="H186" s="190"/>
      <c r="J186" s="181" t="str">
        <f>IF($A186="","",INDEX('VÝPOČET UHR'!$G:$G,MATCH($A186,'VÝPOČET UHR'!$A:$A,0),))</f>
        <v/>
      </c>
      <c r="K186" s="181" t="str">
        <f t="shared" si="12"/>
        <v/>
      </c>
      <c r="L186" s="181" t="str">
        <f t="shared" si="13"/>
        <v/>
      </c>
      <c r="M186" s="181" t="str">
        <f t="shared" si="14"/>
        <v/>
      </c>
    </row>
    <row r="187" spans="1:13" ht="12.75">
      <c r="A187" s="188" t="str">
        <f>IF(tab2!D187="","",tab2!D187)</f>
        <v/>
      </c>
      <c r="B187" s="181" t="str">
        <f>IF($A187="","",INDEX('VÝPOČET UHR'!$W:$W,MATCH($A187,'VÝPOČET UHR'!$A:$A,0),))</f>
        <v/>
      </c>
      <c r="C187" s="192" t="str">
        <f t="shared" si="11"/>
        <v/>
      </c>
      <c r="D187" s="190"/>
      <c r="E187" s="189" t="str">
        <f>IF(A187="","",HLAVIČKA!$C$4)</f>
        <v/>
      </c>
      <c r="F187" s="189" t="str">
        <f>IF($A187="","",IF(INDEX('VÝPOČET UHR'!$AA:$AA,MATCH($A187,'VÝPOČET UHR'!$A:$A,0))="","",INDEX('VÝPOČET UHR'!$AA:$AA,MATCH($A187,'VÝPOČET UHR'!$A:$A,0))))</f>
        <v/>
      </c>
      <c r="G187" s="189" t="str">
        <f>IF($A187="","",IF(INDEX('VÝPOČET UHR'!$Z:$Z,MATCH($A187,'VÝPOČET UHR'!$A:$A,0))="","",INDEX('VÝPOČET UHR'!$Z:$Z,MATCH($A187,'VÝPOČET UHR'!$A:$A,0))))</f>
        <v/>
      </c>
      <c r="H187" s="190"/>
      <c r="J187" s="181" t="str">
        <f>IF($A187="","",INDEX('VÝPOČET UHR'!$G:$G,MATCH($A187,'VÝPOČET UHR'!$A:$A,0),))</f>
        <v/>
      </c>
      <c r="K187" s="181" t="str">
        <f t="shared" si="12"/>
        <v/>
      </c>
      <c r="L187" s="181" t="str">
        <f t="shared" si="13"/>
        <v/>
      </c>
      <c r="M187" s="181" t="str">
        <f t="shared" si="14"/>
        <v/>
      </c>
    </row>
    <row r="188" spans="1:13" ht="12.75">
      <c r="A188" s="188" t="str">
        <f>IF(tab2!D188="","",tab2!D188)</f>
        <v/>
      </c>
      <c r="B188" s="181" t="str">
        <f>IF($A188="","",INDEX('VÝPOČET UHR'!$W:$W,MATCH($A188,'VÝPOČET UHR'!$A:$A,0),))</f>
        <v/>
      </c>
      <c r="C188" s="192" t="str">
        <f t="shared" si="11"/>
        <v/>
      </c>
      <c r="D188" s="190"/>
      <c r="E188" s="189" t="str">
        <f>IF(A188="","",HLAVIČKA!$C$4)</f>
        <v/>
      </c>
      <c r="F188" s="189" t="str">
        <f>IF($A188="","",IF(INDEX('VÝPOČET UHR'!$AA:$AA,MATCH($A188,'VÝPOČET UHR'!$A:$A,0))="","",INDEX('VÝPOČET UHR'!$AA:$AA,MATCH($A188,'VÝPOČET UHR'!$A:$A,0))))</f>
        <v/>
      </c>
      <c r="G188" s="189" t="str">
        <f>IF($A188="","",IF(INDEX('VÝPOČET UHR'!$Z:$Z,MATCH($A188,'VÝPOČET UHR'!$A:$A,0))="","",INDEX('VÝPOČET UHR'!$Z:$Z,MATCH($A188,'VÝPOČET UHR'!$A:$A,0))))</f>
        <v/>
      </c>
      <c r="H188" s="190"/>
      <c r="J188" s="181" t="str">
        <f>IF($A188="","",INDEX('VÝPOČET UHR'!$G:$G,MATCH($A188,'VÝPOČET UHR'!$A:$A,0),))</f>
        <v/>
      </c>
      <c r="K188" s="181" t="str">
        <f t="shared" si="12"/>
        <v/>
      </c>
      <c r="L188" s="181" t="str">
        <f t="shared" si="13"/>
        <v/>
      </c>
      <c r="M188" s="181" t="str">
        <f t="shared" si="14"/>
        <v/>
      </c>
    </row>
    <row r="189" spans="1:13" ht="12.75">
      <c r="A189" s="188" t="str">
        <f>IF(tab2!D189="","",tab2!D189)</f>
        <v/>
      </c>
      <c r="B189" s="181" t="str">
        <f>IF($A189="","",INDEX('VÝPOČET UHR'!$W:$W,MATCH($A189,'VÝPOČET UHR'!$A:$A,0),))</f>
        <v/>
      </c>
      <c r="C189" s="192" t="str">
        <f t="shared" si="11"/>
        <v/>
      </c>
      <c r="D189" s="190"/>
      <c r="E189" s="189" t="str">
        <f>IF(A189="","",HLAVIČKA!$C$4)</f>
        <v/>
      </c>
      <c r="F189" s="189" t="str">
        <f>IF($A189="","",IF(INDEX('VÝPOČET UHR'!$AA:$AA,MATCH($A189,'VÝPOČET UHR'!$A:$A,0))="","",INDEX('VÝPOČET UHR'!$AA:$AA,MATCH($A189,'VÝPOČET UHR'!$A:$A,0))))</f>
        <v/>
      </c>
      <c r="G189" s="189" t="str">
        <f>IF($A189="","",IF(INDEX('VÝPOČET UHR'!$Z:$Z,MATCH($A189,'VÝPOČET UHR'!$A:$A,0))="","",INDEX('VÝPOČET UHR'!$Z:$Z,MATCH($A189,'VÝPOČET UHR'!$A:$A,0))))</f>
        <v/>
      </c>
      <c r="H189" s="190"/>
      <c r="J189" s="181" t="str">
        <f>IF($A189="","",INDEX('VÝPOČET UHR'!$G:$G,MATCH($A189,'VÝPOČET UHR'!$A:$A,0),))</f>
        <v/>
      </c>
      <c r="K189" s="181" t="str">
        <f t="shared" si="12"/>
        <v/>
      </c>
      <c r="L189" s="181" t="str">
        <f t="shared" si="13"/>
        <v/>
      </c>
      <c r="M189" s="181" t="str">
        <f t="shared" si="14"/>
        <v/>
      </c>
    </row>
    <row r="190" spans="1:13" ht="12.75">
      <c r="A190" s="188" t="str">
        <f>IF(tab2!D190="","",tab2!D190)</f>
        <v/>
      </c>
      <c r="B190" s="181" t="str">
        <f>IF($A190="","",INDEX('VÝPOČET UHR'!$W:$W,MATCH($A190,'VÝPOČET UHR'!$A:$A,0),))</f>
        <v/>
      </c>
      <c r="C190" s="192" t="str">
        <f t="shared" si="11"/>
        <v/>
      </c>
      <c r="D190" s="190"/>
      <c r="E190" s="189" t="str">
        <f>IF(A190="","",HLAVIČKA!$C$4)</f>
        <v/>
      </c>
      <c r="F190" s="189" t="str">
        <f>IF($A190="","",IF(INDEX('VÝPOČET UHR'!$AA:$AA,MATCH($A190,'VÝPOČET UHR'!$A:$A,0))="","",INDEX('VÝPOČET UHR'!$AA:$AA,MATCH($A190,'VÝPOČET UHR'!$A:$A,0))))</f>
        <v/>
      </c>
      <c r="G190" s="189" t="str">
        <f>IF($A190="","",IF(INDEX('VÝPOČET UHR'!$Z:$Z,MATCH($A190,'VÝPOČET UHR'!$A:$A,0))="","",INDEX('VÝPOČET UHR'!$Z:$Z,MATCH($A190,'VÝPOČET UHR'!$A:$A,0))))</f>
        <v/>
      </c>
      <c r="H190" s="190"/>
      <c r="J190" s="181" t="str">
        <f>IF($A190="","",INDEX('VÝPOČET UHR'!$G:$G,MATCH($A190,'VÝPOČET UHR'!$A:$A,0),))</f>
        <v/>
      </c>
      <c r="K190" s="181" t="str">
        <f t="shared" si="12"/>
        <v/>
      </c>
      <c r="L190" s="181" t="str">
        <f t="shared" si="13"/>
        <v/>
      </c>
      <c r="M190" s="181" t="str">
        <f t="shared" si="14"/>
        <v/>
      </c>
    </row>
    <row r="191" spans="1:13" ht="12.75">
      <c r="A191" s="188" t="str">
        <f>IF(tab2!D191="","",tab2!D191)</f>
        <v/>
      </c>
      <c r="B191" s="181" t="str">
        <f>IF($A191="","",INDEX('VÝPOČET UHR'!$W:$W,MATCH($A191,'VÝPOČET UHR'!$A:$A,0),))</f>
        <v/>
      </c>
      <c r="C191" s="192" t="str">
        <f t="shared" si="11"/>
        <v/>
      </c>
      <c r="D191" s="190"/>
      <c r="E191" s="189" t="str">
        <f>IF(A191="","",HLAVIČKA!$C$4)</f>
        <v/>
      </c>
      <c r="F191" s="189" t="str">
        <f>IF($A191="","",IF(INDEX('VÝPOČET UHR'!$AA:$AA,MATCH($A191,'VÝPOČET UHR'!$A:$A,0))="","",INDEX('VÝPOČET UHR'!$AA:$AA,MATCH($A191,'VÝPOČET UHR'!$A:$A,0))))</f>
        <v/>
      </c>
      <c r="G191" s="189" t="str">
        <f>IF($A191="","",IF(INDEX('VÝPOČET UHR'!$Z:$Z,MATCH($A191,'VÝPOČET UHR'!$A:$A,0))="","",INDEX('VÝPOČET UHR'!$Z:$Z,MATCH($A191,'VÝPOČET UHR'!$A:$A,0))))</f>
        <v/>
      </c>
      <c r="H191" s="190"/>
      <c r="J191" s="181" t="str">
        <f>IF($A191="","",INDEX('VÝPOČET UHR'!$G:$G,MATCH($A191,'VÝPOČET UHR'!$A:$A,0),))</f>
        <v/>
      </c>
      <c r="K191" s="181" t="str">
        <f t="shared" si="12"/>
        <v/>
      </c>
      <c r="L191" s="181" t="str">
        <f t="shared" si="13"/>
        <v/>
      </c>
      <c r="M191" s="181" t="str">
        <f t="shared" si="14"/>
        <v/>
      </c>
    </row>
    <row r="192" spans="1:13" ht="12.75">
      <c r="A192" s="188" t="str">
        <f>IF(tab2!D192="","",tab2!D192)</f>
        <v/>
      </c>
      <c r="B192" s="181" t="str">
        <f>IF($A192="","",INDEX('VÝPOČET UHR'!$W:$W,MATCH($A192,'VÝPOČET UHR'!$A:$A,0),))</f>
        <v/>
      </c>
      <c r="C192" s="192" t="str">
        <f t="shared" si="11"/>
        <v/>
      </c>
      <c r="D192" s="190"/>
      <c r="E192" s="189" t="str">
        <f>IF(A192="","",HLAVIČKA!$C$4)</f>
        <v/>
      </c>
      <c r="F192" s="189" t="str">
        <f>IF($A192="","",IF(INDEX('VÝPOČET UHR'!$AA:$AA,MATCH($A192,'VÝPOČET UHR'!$A:$A,0))="","",INDEX('VÝPOČET UHR'!$AA:$AA,MATCH($A192,'VÝPOČET UHR'!$A:$A,0))))</f>
        <v/>
      </c>
      <c r="G192" s="189" t="str">
        <f>IF($A192="","",IF(INDEX('VÝPOČET UHR'!$Z:$Z,MATCH($A192,'VÝPOČET UHR'!$A:$A,0))="","",INDEX('VÝPOČET UHR'!$Z:$Z,MATCH($A192,'VÝPOČET UHR'!$A:$A,0))))</f>
        <v/>
      </c>
      <c r="H192" s="190"/>
      <c r="J192" s="181" t="str">
        <f>IF($A192="","",INDEX('VÝPOČET UHR'!$G:$G,MATCH($A192,'VÝPOČET UHR'!$A:$A,0),))</f>
        <v/>
      </c>
      <c r="K192" s="181" t="str">
        <f t="shared" si="12"/>
        <v/>
      </c>
      <c r="L192" s="181" t="str">
        <f t="shared" si="13"/>
        <v/>
      </c>
      <c r="M192" s="181" t="str">
        <f t="shared" si="14"/>
        <v/>
      </c>
    </row>
    <row r="193" spans="1:13" ht="12.75">
      <c r="A193" s="188" t="str">
        <f>IF(tab2!D193="","",tab2!D193)</f>
        <v/>
      </c>
      <c r="B193" s="181" t="str">
        <f>IF($A193="","",INDEX('VÝPOČET UHR'!$W:$W,MATCH($A193,'VÝPOČET UHR'!$A:$A,0),))</f>
        <v/>
      </c>
      <c r="C193" s="192" t="str">
        <f t="shared" si="11"/>
        <v/>
      </c>
      <c r="D193" s="190"/>
      <c r="E193" s="189" t="str">
        <f>IF(A193="","",HLAVIČKA!$C$4)</f>
        <v/>
      </c>
      <c r="F193" s="189" t="str">
        <f>IF($A193="","",IF(INDEX('VÝPOČET UHR'!$AA:$AA,MATCH($A193,'VÝPOČET UHR'!$A:$A,0))="","",INDEX('VÝPOČET UHR'!$AA:$AA,MATCH($A193,'VÝPOČET UHR'!$A:$A,0))))</f>
        <v/>
      </c>
      <c r="G193" s="189" t="str">
        <f>IF($A193="","",IF(INDEX('VÝPOČET UHR'!$Z:$Z,MATCH($A193,'VÝPOČET UHR'!$A:$A,0))="","",INDEX('VÝPOČET UHR'!$Z:$Z,MATCH($A193,'VÝPOČET UHR'!$A:$A,0))))</f>
        <v/>
      </c>
      <c r="H193" s="190"/>
      <c r="J193" s="181" t="str">
        <f>IF($A193="","",INDEX('VÝPOČET UHR'!$G:$G,MATCH($A193,'VÝPOČET UHR'!$A:$A,0),))</f>
        <v/>
      </c>
      <c r="K193" s="181" t="str">
        <f t="shared" si="12"/>
        <v/>
      </c>
      <c r="L193" s="181" t="str">
        <f t="shared" si="13"/>
        <v/>
      </c>
      <c r="M193" s="181" t="str">
        <f t="shared" si="14"/>
        <v/>
      </c>
    </row>
    <row r="194" spans="1:13" ht="12.75">
      <c r="A194" s="188" t="str">
        <f>IF(tab2!D194="","",tab2!D194)</f>
        <v/>
      </c>
      <c r="B194" s="181" t="str">
        <f>IF($A194="","",INDEX('VÝPOČET UHR'!$W:$W,MATCH($A194,'VÝPOČET UHR'!$A:$A,0),))</f>
        <v/>
      </c>
      <c r="C194" s="192" t="str">
        <f t="shared" si="11"/>
        <v/>
      </c>
      <c r="D194" s="190"/>
      <c r="E194" s="189" t="str">
        <f>IF(A194="","",HLAVIČKA!$C$4)</f>
        <v/>
      </c>
      <c r="F194" s="189" t="str">
        <f>IF($A194="","",IF(INDEX('VÝPOČET UHR'!$AA:$AA,MATCH($A194,'VÝPOČET UHR'!$A:$A,0))="","",INDEX('VÝPOČET UHR'!$AA:$AA,MATCH($A194,'VÝPOČET UHR'!$A:$A,0))))</f>
        <v/>
      </c>
      <c r="G194" s="189" t="str">
        <f>IF($A194="","",IF(INDEX('VÝPOČET UHR'!$Z:$Z,MATCH($A194,'VÝPOČET UHR'!$A:$A,0))="","",INDEX('VÝPOČET UHR'!$Z:$Z,MATCH($A194,'VÝPOČET UHR'!$A:$A,0))))</f>
        <v/>
      </c>
      <c r="H194" s="190"/>
      <c r="J194" s="181" t="str">
        <f>IF($A194="","",INDEX('VÝPOČET UHR'!$G:$G,MATCH($A194,'VÝPOČET UHR'!$A:$A,0),))</f>
        <v/>
      </c>
      <c r="K194" s="181" t="str">
        <f t="shared" si="12"/>
        <v/>
      </c>
      <c r="L194" s="181" t="str">
        <f t="shared" si="13"/>
        <v/>
      </c>
      <c r="M194" s="181" t="str">
        <f t="shared" si="14"/>
        <v/>
      </c>
    </row>
    <row r="195" spans="1:13" ht="12.75">
      <c r="A195" s="188" t="str">
        <f>IF(tab2!D195="","",tab2!D195)</f>
        <v/>
      </c>
      <c r="B195" s="181" t="str">
        <f>IF($A195="","",INDEX('VÝPOČET UHR'!$W:$W,MATCH($A195,'VÝPOČET UHR'!$A:$A,0),))</f>
        <v/>
      </c>
      <c r="C195" s="192" t="str">
        <f aca="true" t="shared" si="15" ref="C195:C258">IF($J195="","",CONCATENATE(K195,".",L195,".",M195))</f>
        <v/>
      </c>
      <c r="D195" s="190"/>
      <c r="E195" s="189" t="str">
        <f>IF(A195="","",HLAVIČKA!$C$4)</f>
        <v/>
      </c>
      <c r="F195" s="189" t="str">
        <f>IF($A195="","",IF(INDEX('VÝPOČET UHR'!$AA:$AA,MATCH($A195,'VÝPOČET UHR'!$A:$A,0))="","",INDEX('VÝPOČET UHR'!$AA:$AA,MATCH($A195,'VÝPOČET UHR'!$A:$A,0))))</f>
        <v/>
      </c>
      <c r="G195" s="189" t="str">
        <f>IF($A195="","",IF(INDEX('VÝPOČET UHR'!$Z:$Z,MATCH($A195,'VÝPOČET UHR'!$A:$A,0))="","",INDEX('VÝPOČET UHR'!$Z:$Z,MATCH($A195,'VÝPOČET UHR'!$A:$A,0))))</f>
        <v/>
      </c>
      <c r="H195" s="190"/>
      <c r="J195" s="181" t="str">
        <f>IF($A195="","",INDEX('VÝPOČET UHR'!$G:$G,MATCH($A195,'VÝPOČET UHR'!$A:$A,0),))</f>
        <v/>
      </c>
      <c r="K195" s="181" t="str">
        <f aca="true" t="shared" si="16" ref="K195:K258">IF(J195="","",DAY(J195))</f>
        <v/>
      </c>
      <c r="L195" s="181" t="str">
        <f aca="true" t="shared" si="17" ref="L195:L258">IF(J195="","",MONTH(J195))</f>
        <v/>
      </c>
      <c r="M195" s="181" t="str">
        <f aca="true" t="shared" si="18" ref="M195:M258">IF(J195="","",YEAR(J195))</f>
        <v/>
      </c>
    </row>
    <row r="196" spans="1:13" ht="12.75">
      <c r="A196" s="188" t="str">
        <f>IF(tab2!D196="","",tab2!D196)</f>
        <v/>
      </c>
      <c r="B196" s="181" t="str">
        <f>IF($A196="","",INDEX('VÝPOČET UHR'!$W:$W,MATCH($A196,'VÝPOČET UHR'!$A:$A,0),))</f>
        <v/>
      </c>
      <c r="C196" s="192" t="str">
        <f t="shared" si="15"/>
        <v/>
      </c>
      <c r="D196" s="190"/>
      <c r="E196" s="189" t="str">
        <f>IF(A196="","",HLAVIČKA!$C$4)</f>
        <v/>
      </c>
      <c r="F196" s="189" t="str">
        <f>IF($A196="","",IF(INDEX('VÝPOČET UHR'!$AA:$AA,MATCH($A196,'VÝPOČET UHR'!$A:$A,0))="","",INDEX('VÝPOČET UHR'!$AA:$AA,MATCH($A196,'VÝPOČET UHR'!$A:$A,0))))</f>
        <v/>
      </c>
      <c r="G196" s="189" t="str">
        <f>IF($A196="","",IF(INDEX('VÝPOČET UHR'!$Z:$Z,MATCH($A196,'VÝPOČET UHR'!$A:$A,0))="","",INDEX('VÝPOČET UHR'!$Z:$Z,MATCH($A196,'VÝPOČET UHR'!$A:$A,0))))</f>
        <v/>
      </c>
      <c r="H196" s="190"/>
      <c r="J196" s="181" t="str">
        <f>IF($A196="","",INDEX('VÝPOČET UHR'!$G:$G,MATCH($A196,'VÝPOČET UHR'!$A:$A,0),))</f>
        <v/>
      </c>
      <c r="K196" s="181" t="str">
        <f t="shared" si="16"/>
        <v/>
      </c>
      <c r="L196" s="181" t="str">
        <f t="shared" si="17"/>
        <v/>
      </c>
      <c r="M196" s="181" t="str">
        <f t="shared" si="18"/>
        <v/>
      </c>
    </row>
    <row r="197" spans="1:13" ht="12.75">
      <c r="A197" s="188" t="str">
        <f>IF(tab2!D197="","",tab2!D197)</f>
        <v/>
      </c>
      <c r="B197" s="181" t="str">
        <f>IF($A197="","",INDEX('VÝPOČET UHR'!$W:$W,MATCH($A197,'VÝPOČET UHR'!$A:$A,0),))</f>
        <v/>
      </c>
      <c r="C197" s="192" t="str">
        <f t="shared" si="15"/>
        <v/>
      </c>
      <c r="D197" s="190"/>
      <c r="E197" s="189" t="str">
        <f>IF(A197="","",HLAVIČKA!$C$4)</f>
        <v/>
      </c>
      <c r="F197" s="189" t="str">
        <f>IF($A197="","",IF(INDEX('VÝPOČET UHR'!$AA:$AA,MATCH($A197,'VÝPOČET UHR'!$A:$A,0))="","",INDEX('VÝPOČET UHR'!$AA:$AA,MATCH($A197,'VÝPOČET UHR'!$A:$A,0))))</f>
        <v/>
      </c>
      <c r="G197" s="189" t="str">
        <f>IF($A197="","",IF(INDEX('VÝPOČET UHR'!$Z:$Z,MATCH($A197,'VÝPOČET UHR'!$A:$A,0))="","",INDEX('VÝPOČET UHR'!$Z:$Z,MATCH($A197,'VÝPOČET UHR'!$A:$A,0))))</f>
        <v/>
      </c>
      <c r="H197" s="190"/>
      <c r="J197" s="181" t="str">
        <f>IF($A197="","",INDEX('VÝPOČET UHR'!$G:$G,MATCH($A197,'VÝPOČET UHR'!$A:$A,0),))</f>
        <v/>
      </c>
      <c r="K197" s="181" t="str">
        <f t="shared" si="16"/>
        <v/>
      </c>
      <c r="L197" s="181" t="str">
        <f t="shared" si="17"/>
        <v/>
      </c>
      <c r="M197" s="181" t="str">
        <f t="shared" si="18"/>
        <v/>
      </c>
    </row>
    <row r="198" spans="1:13" ht="12.75">
      <c r="A198" s="188" t="str">
        <f>IF(tab2!D198="","",tab2!D198)</f>
        <v/>
      </c>
      <c r="B198" s="181" t="str">
        <f>IF($A198="","",INDEX('VÝPOČET UHR'!$W:$W,MATCH($A198,'VÝPOČET UHR'!$A:$A,0),))</f>
        <v/>
      </c>
      <c r="C198" s="192" t="str">
        <f t="shared" si="15"/>
        <v/>
      </c>
      <c r="D198" s="190"/>
      <c r="E198" s="189" t="str">
        <f>IF(A198="","",HLAVIČKA!$C$4)</f>
        <v/>
      </c>
      <c r="F198" s="189" t="str">
        <f>IF($A198="","",IF(INDEX('VÝPOČET UHR'!$AA:$AA,MATCH($A198,'VÝPOČET UHR'!$A:$A,0))="","",INDEX('VÝPOČET UHR'!$AA:$AA,MATCH($A198,'VÝPOČET UHR'!$A:$A,0))))</f>
        <v/>
      </c>
      <c r="G198" s="189" t="str">
        <f>IF($A198="","",IF(INDEX('VÝPOČET UHR'!$Z:$Z,MATCH($A198,'VÝPOČET UHR'!$A:$A,0))="","",INDEX('VÝPOČET UHR'!$Z:$Z,MATCH($A198,'VÝPOČET UHR'!$A:$A,0))))</f>
        <v/>
      </c>
      <c r="H198" s="190"/>
      <c r="J198" s="181" t="str">
        <f>IF($A198="","",INDEX('VÝPOČET UHR'!$G:$G,MATCH($A198,'VÝPOČET UHR'!$A:$A,0),))</f>
        <v/>
      </c>
      <c r="K198" s="181" t="str">
        <f t="shared" si="16"/>
        <v/>
      </c>
      <c r="L198" s="181" t="str">
        <f t="shared" si="17"/>
        <v/>
      </c>
      <c r="M198" s="181" t="str">
        <f t="shared" si="18"/>
        <v/>
      </c>
    </row>
    <row r="199" spans="1:13" ht="12.75">
      <c r="A199" s="188" t="str">
        <f>IF(tab2!D199="","",tab2!D199)</f>
        <v/>
      </c>
      <c r="B199" s="181" t="str">
        <f>IF($A199="","",INDEX('VÝPOČET UHR'!$W:$W,MATCH($A199,'VÝPOČET UHR'!$A:$A,0),))</f>
        <v/>
      </c>
      <c r="C199" s="192" t="str">
        <f t="shared" si="15"/>
        <v/>
      </c>
      <c r="D199" s="190"/>
      <c r="E199" s="189" t="str">
        <f>IF(A199="","",HLAVIČKA!$C$4)</f>
        <v/>
      </c>
      <c r="F199" s="189" t="str">
        <f>IF($A199="","",IF(INDEX('VÝPOČET UHR'!$AA:$AA,MATCH($A199,'VÝPOČET UHR'!$A:$A,0))="","",INDEX('VÝPOČET UHR'!$AA:$AA,MATCH($A199,'VÝPOČET UHR'!$A:$A,0))))</f>
        <v/>
      </c>
      <c r="G199" s="189" t="str">
        <f>IF($A199="","",IF(INDEX('VÝPOČET UHR'!$Z:$Z,MATCH($A199,'VÝPOČET UHR'!$A:$A,0))="","",INDEX('VÝPOČET UHR'!$Z:$Z,MATCH($A199,'VÝPOČET UHR'!$A:$A,0))))</f>
        <v/>
      </c>
      <c r="H199" s="190"/>
      <c r="J199" s="181" t="str">
        <f>IF($A199="","",INDEX('VÝPOČET UHR'!$G:$G,MATCH($A199,'VÝPOČET UHR'!$A:$A,0),))</f>
        <v/>
      </c>
      <c r="K199" s="181" t="str">
        <f t="shared" si="16"/>
        <v/>
      </c>
      <c r="L199" s="181" t="str">
        <f t="shared" si="17"/>
        <v/>
      </c>
      <c r="M199" s="181" t="str">
        <f t="shared" si="18"/>
        <v/>
      </c>
    </row>
    <row r="200" spans="1:13" ht="12.75">
      <c r="A200" s="188" t="str">
        <f>IF(tab2!D200="","",tab2!D200)</f>
        <v/>
      </c>
      <c r="B200" s="181" t="str">
        <f>IF($A200="","",INDEX('VÝPOČET UHR'!$W:$W,MATCH($A200,'VÝPOČET UHR'!$A:$A,0),))</f>
        <v/>
      </c>
      <c r="C200" s="192" t="str">
        <f t="shared" si="15"/>
        <v/>
      </c>
      <c r="D200" s="190"/>
      <c r="E200" s="189" t="str">
        <f>IF(A200="","",HLAVIČKA!$C$4)</f>
        <v/>
      </c>
      <c r="F200" s="189" t="str">
        <f>IF($A200="","",IF(INDEX('VÝPOČET UHR'!$AA:$AA,MATCH($A200,'VÝPOČET UHR'!$A:$A,0))="","",INDEX('VÝPOČET UHR'!$AA:$AA,MATCH($A200,'VÝPOČET UHR'!$A:$A,0))))</f>
        <v/>
      </c>
      <c r="G200" s="189" t="str">
        <f>IF($A200="","",IF(INDEX('VÝPOČET UHR'!$Z:$Z,MATCH($A200,'VÝPOČET UHR'!$A:$A,0))="","",INDEX('VÝPOČET UHR'!$Z:$Z,MATCH($A200,'VÝPOČET UHR'!$A:$A,0))))</f>
        <v/>
      </c>
      <c r="H200" s="190"/>
      <c r="J200" s="181" t="str">
        <f>IF($A200="","",INDEX('VÝPOČET UHR'!$G:$G,MATCH($A200,'VÝPOČET UHR'!$A:$A,0),))</f>
        <v/>
      </c>
      <c r="K200" s="181" t="str">
        <f t="shared" si="16"/>
        <v/>
      </c>
      <c r="L200" s="181" t="str">
        <f t="shared" si="17"/>
        <v/>
      </c>
      <c r="M200" s="181" t="str">
        <f t="shared" si="18"/>
        <v/>
      </c>
    </row>
    <row r="201" spans="1:13" ht="12.75">
      <c r="A201" s="188" t="str">
        <f>IF(tab2!D201="","",tab2!D201)</f>
        <v/>
      </c>
      <c r="B201" s="181" t="str">
        <f>IF($A201="","",INDEX('VÝPOČET UHR'!$W:$W,MATCH($A201,'VÝPOČET UHR'!$A:$A,0),))</f>
        <v/>
      </c>
      <c r="C201" s="192" t="str">
        <f t="shared" si="15"/>
        <v/>
      </c>
      <c r="D201" s="190"/>
      <c r="E201" s="189" t="str">
        <f>IF(A201="","",HLAVIČKA!$C$4)</f>
        <v/>
      </c>
      <c r="F201" s="189" t="str">
        <f>IF($A201="","",IF(INDEX('VÝPOČET UHR'!$AA:$AA,MATCH($A201,'VÝPOČET UHR'!$A:$A,0))="","",INDEX('VÝPOČET UHR'!$AA:$AA,MATCH($A201,'VÝPOČET UHR'!$A:$A,0))))</f>
        <v/>
      </c>
      <c r="G201" s="189" t="str">
        <f>IF($A201="","",IF(INDEX('VÝPOČET UHR'!$Z:$Z,MATCH($A201,'VÝPOČET UHR'!$A:$A,0))="","",INDEX('VÝPOČET UHR'!$Z:$Z,MATCH($A201,'VÝPOČET UHR'!$A:$A,0))))</f>
        <v/>
      </c>
      <c r="H201" s="190"/>
      <c r="J201" s="181" t="str">
        <f>IF($A201="","",INDEX('VÝPOČET UHR'!$G:$G,MATCH($A201,'VÝPOČET UHR'!$A:$A,0),))</f>
        <v/>
      </c>
      <c r="K201" s="181" t="str">
        <f t="shared" si="16"/>
        <v/>
      </c>
      <c r="L201" s="181" t="str">
        <f t="shared" si="17"/>
        <v/>
      </c>
      <c r="M201" s="181" t="str">
        <f t="shared" si="18"/>
        <v/>
      </c>
    </row>
    <row r="202" spans="1:13" ht="12.75">
      <c r="A202" s="188" t="str">
        <f>IF(tab2!D202="","",tab2!D202)</f>
        <v/>
      </c>
      <c r="B202" s="181" t="str">
        <f>IF($A202="","",INDEX('VÝPOČET UHR'!$W:$W,MATCH($A202,'VÝPOČET UHR'!$A:$A,0),))</f>
        <v/>
      </c>
      <c r="C202" s="192" t="str">
        <f t="shared" si="15"/>
        <v/>
      </c>
      <c r="D202" s="190"/>
      <c r="E202" s="189" t="str">
        <f>IF(A202="","",HLAVIČKA!$C$4)</f>
        <v/>
      </c>
      <c r="F202" s="189" t="str">
        <f>IF($A202="","",IF(INDEX('VÝPOČET UHR'!$AA:$AA,MATCH($A202,'VÝPOČET UHR'!$A:$A,0))="","",INDEX('VÝPOČET UHR'!$AA:$AA,MATCH($A202,'VÝPOČET UHR'!$A:$A,0))))</f>
        <v/>
      </c>
      <c r="G202" s="189" t="str">
        <f>IF($A202="","",IF(INDEX('VÝPOČET UHR'!$Z:$Z,MATCH($A202,'VÝPOČET UHR'!$A:$A,0))="","",INDEX('VÝPOČET UHR'!$Z:$Z,MATCH($A202,'VÝPOČET UHR'!$A:$A,0))))</f>
        <v/>
      </c>
      <c r="H202" s="190"/>
      <c r="J202" s="181" t="str">
        <f>IF($A202="","",INDEX('VÝPOČET UHR'!$G:$G,MATCH($A202,'VÝPOČET UHR'!$A:$A,0),))</f>
        <v/>
      </c>
      <c r="K202" s="181" t="str">
        <f t="shared" si="16"/>
        <v/>
      </c>
      <c r="L202" s="181" t="str">
        <f t="shared" si="17"/>
        <v/>
      </c>
      <c r="M202" s="181" t="str">
        <f t="shared" si="18"/>
        <v/>
      </c>
    </row>
    <row r="203" spans="1:13" ht="12.75">
      <c r="A203" s="188" t="str">
        <f>IF(tab2!D203="","",tab2!D203)</f>
        <v/>
      </c>
      <c r="B203" s="181" t="str">
        <f>IF($A203="","",INDEX('VÝPOČET UHR'!$W:$W,MATCH($A203,'VÝPOČET UHR'!$A:$A,0),))</f>
        <v/>
      </c>
      <c r="C203" s="192" t="str">
        <f t="shared" si="15"/>
        <v/>
      </c>
      <c r="D203" s="190"/>
      <c r="E203" s="189" t="str">
        <f>IF(A203="","",HLAVIČKA!$C$4)</f>
        <v/>
      </c>
      <c r="F203" s="189" t="str">
        <f>IF($A203="","",IF(INDEX('VÝPOČET UHR'!$AA:$AA,MATCH($A203,'VÝPOČET UHR'!$A:$A,0))="","",INDEX('VÝPOČET UHR'!$AA:$AA,MATCH($A203,'VÝPOČET UHR'!$A:$A,0))))</f>
        <v/>
      </c>
      <c r="G203" s="189" t="str">
        <f>IF($A203="","",IF(INDEX('VÝPOČET UHR'!$Z:$Z,MATCH($A203,'VÝPOČET UHR'!$A:$A,0))="","",INDEX('VÝPOČET UHR'!$Z:$Z,MATCH($A203,'VÝPOČET UHR'!$A:$A,0))))</f>
        <v/>
      </c>
      <c r="H203" s="190"/>
      <c r="J203" s="181" t="str">
        <f>IF($A203="","",INDEX('VÝPOČET UHR'!$G:$G,MATCH($A203,'VÝPOČET UHR'!$A:$A,0),))</f>
        <v/>
      </c>
      <c r="K203" s="181" t="str">
        <f t="shared" si="16"/>
        <v/>
      </c>
      <c r="L203" s="181" t="str">
        <f t="shared" si="17"/>
        <v/>
      </c>
      <c r="M203" s="181" t="str">
        <f t="shared" si="18"/>
        <v/>
      </c>
    </row>
    <row r="204" spans="1:13" ht="12.75">
      <c r="A204" s="188" t="str">
        <f>IF(tab2!D204="","",tab2!D204)</f>
        <v/>
      </c>
      <c r="B204" s="181" t="str">
        <f>IF($A204="","",INDEX('VÝPOČET UHR'!$W:$W,MATCH($A204,'VÝPOČET UHR'!$A:$A,0),))</f>
        <v/>
      </c>
      <c r="C204" s="192" t="str">
        <f t="shared" si="15"/>
        <v/>
      </c>
      <c r="D204" s="190"/>
      <c r="E204" s="189" t="str">
        <f>IF(A204="","",HLAVIČKA!$C$4)</f>
        <v/>
      </c>
      <c r="F204" s="189" t="str">
        <f>IF($A204="","",IF(INDEX('VÝPOČET UHR'!$AA:$AA,MATCH($A204,'VÝPOČET UHR'!$A:$A,0))="","",INDEX('VÝPOČET UHR'!$AA:$AA,MATCH($A204,'VÝPOČET UHR'!$A:$A,0))))</f>
        <v/>
      </c>
      <c r="G204" s="189" t="str">
        <f>IF($A204="","",IF(INDEX('VÝPOČET UHR'!$Z:$Z,MATCH($A204,'VÝPOČET UHR'!$A:$A,0))="","",INDEX('VÝPOČET UHR'!$Z:$Z,MATCH($A204,'VÝPOČET UHR'!$A:$A,0))))</f>
        <v/>
      </c>
      <c r="H204" s="190"/>
      <c r="J204" s="181" t="str">
        <f>IF($A204="","",INDEX('VÝPOČET UHR'!$G:$G,MATCH($A204,'VÝPOČET UHR'!$A:$A,0),))</f>
        <v/>
      </c>
      <c r="K204" s="181" t="str">
        <f t="shared" si="16"/>
        <v/>
      </c>
      <c r="L204" s="181" t="str">
        <f t="shared" si="17"/>
        <v/>
      </c>
      <c r="M204" s="181" t="str">
        <f t="shared" si="18"/>
        <v/>
      </c>
    </row>
    <row r="205" spans="1:13" ht="12.75">
      <c r="A205" s="188" t="str">
        <f>IF(tab2!D205="","",tab2!D205)</f>
        <v/>
      </c>
      <c r="B205" s="181" t="str">
        <f>IF($A205="","",INDEX('VÝPOČET UHR'!$W:$W,MATCH($A205,'VÝPOČET UHR'!$A:$A,0),))</f>
        <v/>
      </c>
      <c r="C205" s="192" t="str">
        <f t="shared" si="15"/>
        <v/>
      </c>
      <c r="D205" s="190"/>
      <c r="E205" s="189" t="str">
        <f>IF(A205="","",HLAVIČKA!$C$4)</f>
        <v/>
      </c>
      <c r="F205" s="189" t="str">
        <f>IF($A205="","",IF(INDEX('VÝPOČET UHR'!$AA:$AA,MATCH($A205,'VÝPOČET UHR'!$A:$A,0))="","",INDEX('VÝPOČET UHR'!$AA:$AA,MATCH($A205,'VÝPOČET UHR'!$A:$A,0))))</f>
        <v/>
      </c>
      <c r="G205" s="189" t="str">
        <f>IF($A205="","",IF(INDEX('VÝPOČET UHR'!$Z:$Z,MATCH($A205,'VÝPOČET UHR'!$A:$A,0))="","",INDEX('VÝPOČET UHR'!$Z:$Z,MATCH($A205,'VÝPOČET UHR'!$A:$A,0))))</f>
        <v/>
      </c>
      <c r="H205" s="190"/>
      <c r="J205" s="181" t="str">
        <f>IF($A205="","",INDEX('VÝPOČET UHR'!$G:$G,MATCH($A205,'VÝPOČET UHR'!$A:$A,0),))</f>
        <v/>
      </c>
      <c r="K205" s="181" t="str">
        <f t="shared" si="16"/>
        <v/>
      </c>
      <c r="L205" s="181" t="str">
        <f t="shared" si="17"/>
        <v/>
      </c>
      <c r="M205" s="181" t="str">
        <f t="shared" si="18"/>
        <v/>
      </c>
    </row>
    <row r="206" spans="1:13" ht="12.75">
      <c r="A206" s="188" t="str">
        <f>IF(tab2!D206="","",tab2!D206)</f>
        <v/>
      </c>
      <c r="B206" s="181" t="str">
        <f>IF($A206="","",INDEX('VÝPOČET UHR'!$W:$W,MATCH($A206,'VÝPOČET UHR'!$A:$A,0),))</f>
        <v/>
      </c>
      <c r="C206" s="192" t="str">
        <f t="shared" si="15"/>
        <v/>
      </c>
      <c r="D206" s="190"/>
      <c r="E206" s="189" t="str">
        <f>IF(A206="","",HLAVIČKA!$C$4)</f>
        <v/>
      </c>
      <c r="F206" s="189" t="str">
        <f>IF($A206="","",IF(INDEX('VÝPOČET UHR'!$AA:$AA,MATCH($A206,'VÝPOČET UHR'!$A:$A,0))="","",INDEX('VÝPOČET UHR'!$AA:$AA,MATCH($A206,'VÝPOČET UHR'!$A:$A,0))))</f>
        <v/>
      </c>
      <c r="G206" s="189" t="str">
        <f>IF($A206="","",IF(INDEX('VÝPOČET UHR'!$Z:$Z,MATCH($A206,'VÝPOČET UHR'!$A:$A,0))="","",INDEX('VÝPOČET UHR'!$Z:$Z,MATCH($A206,'VÝPOČET UHR'!$A:$A,0))))</f>
        <v/>
      </c>
      <c r="H206" s="190"/>
      <c r="J206" s="181" t="str">
        <f>IF($A206="","",INDEX('VÝPOČET UHR'!$G:$G,MATCH($A206,'VÝPOČET UHR'!$A:$A,0),))</f>
        <v/>
      </c>
      <c r="K206" s="181" t="str">
        <f t="shared" si="16"/>
        <v/>
      </c>
      <c r="L206" s="181" t="str">
        <f t="shared" si="17"/>
        <v/>
      </c>
      <c r="M206" s="181" t="str">
        <f t="shared" si="18"/>
        <v/>
      </c>
    </row>
    <row r="207" spans="1:13" ht="12.75">
      <c r="A207" s="188" t="str">
        <f>IF(tab2!D207="","",tab2!D207)</f>
        <v/>
      </c>
      <c r="B207" s="181" t="str">
        <f>IF($A207="","",INDEX('VÝPOČET UHR'!$W:$W,MATCH($A207,'VÝPOČET UHR'!$A:$A,0),))</f>
        <v/>
      </c>
      <c r="C207" s="192" t="str">
        <f t="shared" si="15"/>
        <v/>
      </c>
      <c r="D207" s="190"/>
      <c r="E207" s="189" t="str">
        <f>IF(A207="","",HLAVIČKA!$C$4)</f>
        <v/>
      </c>
      <c r="F207" s="189" t="str">
        <f>IF($A207="","",IF(INDEX('VÝPOČET UHR'!$AA:$AA,MATCH($A207,'VÝPOČET UHR'!$A:$A,0))="","",INDEX('VÝPOČET UHR'!$AA:$AA,MATCH($A207,'VÝPOČET UHR'!$A:$A,0))))</f>
        <v/>
      </c>
      <c r="G207" s="189" t="str">
        <f>IF($A207="","",IF(INDEX('VÝPOČET UHR'!$Z:$Z,MATCH($A207,'VÝPOČET UHR'!$A:$A,0))="","",INDEX('VÝPOČET UHR'!$Z:$Z,MATCH($A207,'VÝPOČET UHR'!$A:$A,0))))</f>
        <v/>
      </c>
      <c r="H207" s="190"/>
      <c r="J207" s="181" t="str">
        <f>IF($A207="","",INDEX('VÝPOČET UHR'!$G:$G,MATCH($A207,'VÝPOČET UHR'!$A:$A,0),))</f>
        <v/>
      </c>
      <c r="K207" s="181" t="str">
        <f t="shared" si="16"/>
        <v/>
      </c>
      <c r="L207" s="181" t="str">
        <f t="shared" si="17"/>
        <v/>
      </c>
      <c r="M207" s="181" t="str">
        <f t="shared" si="18"/>
        <v/>
      </c>
    </row>
    <row r="208" spans="1:13" ht="12.75">
      <c r="A208" s="188" t="str">
        <f>IF(tab2!D208="","",tab2!D208)</f>
        <v/>
      </c>
      <c r="B208" s="181" t="str">
        <f>IF($A208="","",INDEX('VÝPOČET UHR'!$W:$W,MATCH($A208,'VÝPOČET UHR'!$A:$A,0),))</f>
        <v/>
      </c>
      <c r="C208" s="192" t="str">
        <f t="shared" si="15"/>
        <v/>
      </c>
      <c r="D208" s="190"/>
      <c r="E208" s="189" t="str">
        <f>IF(A208="","",HLAVIČKA!$C$4)</f>
        <v/>
      </c>
      <c r="F208" s="189" t="str">
        <f>IF($A208="","",IF(INDEX('VÝPOČET UHR'!$AA:$AA,MATCH($A208,'VÝPOČET UHR'!$A:$A,0))="","",INDEX('VÝPOČET UHR'!$AA:$AA,MATCH($A208,'VÝPOČET UHR'!$A:$A,0))))</f>
        <v/>
      </c>
      <c r="G208" s="189" t="str">
        <f>IF($A208="","",IF(INDEX('VÝPOČET UHR'!$Z:$Z,MATCH($A208,'VÝPOČET UHR'!$A:$A,0))="","",INDEX('VÝPOČET UHR'!$Z:$Z,MATCH($A208,'VÝPOČET UHR'!$A:$A,0))))</f>
        <v/>
      </c>
      <c r="H208" s="190"/>
      <c r="J208" s="181" t="str">
        <f>IF($A208="","",INDEX('VÝPOČET UHR'!$G:$G,MATCH($A208,'VÝPOČET UHR'!$A:$A,0),))</f>
        <v/>
      </c>
      <c r="K208" s="181" t="str">
        <f t="shared" si="16"/>
        <v/>
      </c>
      <c r="L208" s="181" t="str">
        <f t="shared" si="17"/>
        <v/>
      </c>
      <c r="M208" s="181" t="str">
        <f t="shared" si="18"/>
        <v/>
      </c>
    </row>
    <row r="209" spans="1:13" ht="12.75">
      <c r="A209" s="188" t="str">
        <f>IF(tab2!D209="","",tab2!D209)</f>
        <v/>
      </c>
      <c r="B209" s="181" t="str">
        <f>IF($A209="","",INDEX('VÝPOČET UHR'!$W:$W,MATCH($A209,'VÝPOČET UHR'!$A:$A,0),))</f>
        <v/>
      </c>
      <c r="C209" s="192" t="str">
        <f t="shared" si="15"/>
        <v/>
      </c>
      <c r="D209" s="190"/>
      <c r="E209" s="189" t="str">
        <f>IF(A209="","",HLAVIČKA!$C$4)</f>
        <v/>
      </c>
      <c r="F209" s="189" t="str">
        <f>IF($A209="","",IF(INDEX('VÝPOČET UHR'!$AA:$AA,MATCH($A209,'VÝPOČET UHR'!$A:$A,0))="","",INDEX('VÝPOČET UHR'!$AA:$AA,MATCH($A209,'VÝPOČET UHR'!$A:$A,0))))</f>
        <v/>
      </c>
      <c r="G209" s="189" t="str">
        <f>IF($A209="","",IF(INDEX('VÝPOČET UHR'!$Z:$Z,MATCH($A209,'VÝPOČET UHR'!$A:$A,0))="","",INDEX('VÝPOČET UHR'!$Z:$Z,MATCH($A209,'VÝPOČET UHR'!$A:$A,0))))</f>
        <v/>
      </c>
      <c r="H209" s="190"/>
      <c r="J209" s="181" t="str">
        <f>IF($A209="","",INDEX('VÝPOČET UHR'!$G:$G,MATCH($A209,'VÝPOČET UHR'!$A:$A,0),))</f>
        <v/>
      </c>
      <c r="K209" s="181" t="str">
        <f t="shared" si="16"/>
        <v/>
      </c>
      <c r="L209" s="181" t="str">
        <f t="shared" si="17"/>
        <v/>
      </c>
      <c r="M209" s="181" t="str">
        <f t="shared" si="18"/>
        <v/>
      </c>
    </row>
    <row r="210" spans="1:13" ht="12.75">
      <c r="A210" s="188" t="str">
        <f>IF(tab2!D210="","",tab2!D210)</f>
        <v/>
      </c>
      <c r="B210" s="181" t="str">
        <f>IF($A210="","",INDEX('VÝPOČET UHR'!$W:$W,MATCH($A210,'VÝPOČET UHR'!$A:$A,0),))</f>
        <v/>
      </c>
      <c r="C210" s="192" t="str">
        <f t="shared" si="15"/>
        <v/>
      </c>
      <c r="D210" s="190"/>
      <c r="E210" s="189" t="str">
        <f>IF(A210="","",HLAVIČKA!$C$4)</f>
        <v/>
      </c>
      <c r="F210" s="189" t="str">
        <f>IF($A210="","",IF(INDEX('VÝPOČET UHR'!$AA:$AA,MATCH($A210,'VÝPOČET UHR'!$A:$A,0))="","",INDEX('VÝPOČET UHR'!$AA:$AA,MATCH($A210,'VÝPOČET UHR'!$A:$A,0))))</f>
        <v/>
      </c>
      <c r="G210" s="189" t="str">
        <f>IF($A210="","",IF(INDEX('VÝPOČET UHR'!$Z:$Z,MATCH($A210,'VÝPOČET UHR'!$A:$A,0))="","",INDEX('VÝPOČET UHR'!$Z:$Z,MATCH($A210,'VÝPOČET UHR'!$A:$A,0))))</f>
        <v/>
      </c>
      <c r="H210" s="190"/>
      <c r="J210" s="181" t="str">
        <f>IF($A210="","",INDEX('VÝPOČET UHR'!$G:$G,MATCH($A210,'VÝPOČET UHR'!$A:$A,0),))</f>
        <v/>
      </c>
      <c r="K210" s="181" t="str">
        <f t="shared" si="16"/>
        <v/>
      </c>
      <c r="L210" s="181" t="str">
        <f t="shared" si="17"/>
        <v/>
      </c>
      <c r="M210" s="181" t="str">
        <f t="shared" si="18"/>
        <v/>
      </c>
    </row>
    <row r="211" spans="1:13" ht="12.75">
      <c r="A211" s="188" t="str">
        <f>IF(tab2!D211="","",tab2!D211)</f>
        <v/>
      </c>
      <c r="B211" s="181" t="str">
        <f>IF($A211="","",INDEX('VÝPOČET UHR'!$W:$W,MATCH($A211,'VÝPOČET UHR'!$A:$A,0),))</f>
        <v/>
      </c>
      <c r="C211" s="192" t="str">
        <f t="shared" si="15"/>
        <v/>
      </c>
      <c r="D211" s="190"/>
      <c r="E211" s="189" t="str">
        <f>IF(A211="","",HLAVIČKA!$C$4)</f>
        <v/>
      </c>
      <c r="F211" s="189" t="str">
        <f>IF($A211="","",IF(INDEX('VÝPOČET UHR'!$AA:$AA,MATCH($A211,'VÝPOČET UHR'!$A:$A,0))="","",INDEX('VÝPOČET UHR'!$AA:$AA,MATCH($A211,'VÝPOČET UHR'!$A:$A,0))))</f>
        <v/>
      </c>
      <c r="G211" s="189" t="str">
        <f>IF($A211="","",IF(INDEX('VÝPOČET UHR'!$Z:$Z,MATCH($A211,'VÝPOČET UHR'!$A:$A,0))="","",INDEX('VÝPOČET UHR'!$Z:$Z,MATCH($A211,'VÝPOČET UHR'!$A:$A,0))))</f>
        <v/>
      </c>
      <c r="H211" s="190"/>
      <c r="J211" s="181" t="str">
        <f>IF($A211="","",INDEX('VÝPOČET UHR'!$G:$G,MATCH($A211,'VÝPOČET UHR'!$A:$A,0),))</f>
        <v/>
      </c>
      <c r="K211" s="181" t="str">
        <f t="shared" si="16"/>
        <v/>
      </c>
      <c r="L211" s="181" t="str">
        <f t="shared" si="17"/>
        <v/>
      </c>
      <c r="M211" s="181" t="str">
        <f t="shared" si="18"/>
        <v/>
      </c>
    </row>
    <row r="212" spans="1:13" ht="12.75">
      <c r="A212" s="188" t="str">
        <f>IF(tab2!D212="","",tab2!D212)</f>
        <v/>
      </c>
      <c r="B212" s="181" t="str">
        <f>IF($A212="","",INDEX('VÝPOČET UHR'!$W:$W,MATCH($A212,'VÝPOČET UHR'!$A:$A,0),))</f>
        <v/>
      </c>
      <c r="C212" s="192" t="str">
        <f t="shared" si="15"/>
        <v/>
      </c>
      <c r="D212" s="190"/>
      <c r="E212" s="189" t="str">
        <f>IF(A212="","",HLAVIČKA!$C$4)</f>
        <v/>
      </c>
      <c r="F212" s="189" t="str">
        <f>IF($A212="","",IF(INDEX('VÝPOČET UHR'!$AA:$AA,MATCH($A212,'VÝPOČET UHR'!$A:$A,0))="","",INDEX('VÝPOČET UHR'!$AA:$AA,MATCH($A212,'VÝPOČET UHR'!$A:$A,0))))</f>
        <v/>
      </c>
      <c r="G212" s="189" t="str">
        <f>IF($A212="","",IF(INDEX('VÝPOČET UHR'!$Z:$Z,MATCH($A212,'VÝPOČET UHR'!$A:$A,0))="","",INDEX('VÝPOČET UHR'!$Z:$Z,MATCH($A212,'VÝPOČET UHR'!$A:$A,0))))</f>
        <v/>
      </c>
      <c r="H212" s="190"/>
      <c r="J212" s="181" t="str">
        <f>IF($A212="","",INDEX('VÝPOČET UHR'!$G:$G,MATCH($A212,'VÝPOČET UHR'!$A:$A,0),))</f>
        <v/>
      </c>
      <c r="K212" s="181" t="str">
        <f t="shared" si="16"/>
        <v/>
      </c>
      <c r="L212" s="181" t="str">
        <f t="shared" si="17"/>
        <v/>
      </c>
      <c r="M212" s="181" t="str">
        <f t="shared" si="18"/>
        <v/>
      </c>
    </row>
    <row r="213" spans="1:13" ht="12.75">
      <c r="A213" s="188" t="str">
        <f>IF(tab2!D213="","",tab2!D213)</f>
        <v/>
      </c>
      <c r="B213" s="181" t="str">
        <f>IF($A213="","",INDEX('VÝPOČET UHR'!$W:$W,MATCH($A213,'VÝPOČET UHR'!$A:$A,0),))</f>
        <v/>
      </c>
      <c r="C213" s="192" t="str">
        <f t="shared" si="15"/>
        <v/>
      </c>
      <c r="D213" s="190"/>
      <c r="E213" s="189" t="str">
        <f>IF(A213="","",HLAVIČKA!$C$4)</f>
        <v/>
      </c>
      <c r="F213" s="189" t="str">
        <f>IF($A213="","",IF(INDEX('VÝPOČET UHR'!$AA:$AA,MATCH($A213,'VÝPOČET UHR'!$A:$A,0))="","",INDEX('VÝPOČET UHR'!$AA:$AA,MATCH($A213,'VÝPOČET UHR'!$A:$A,0))))</f>
        <v/>
      </c>
      <c r="G213" s="189" t="str">
        <f>IF($A213="","",IF(INDEX('VÝPOČET UHR'!$Z:$Z,MATCH($A213,'VÝPOČET UHR'!$A:$A,0))="","",INDEX('VÝPOČET UHR'!$Z:$Z,MATCH($A213,'VÝPOČET UHR'!$A:$A,0))))</f>
        <v/>
      </c>
      <c r="H213" s="190"/>
      <c r="J213" s="181" t="str">
        <f>IF($A213="","",INDEX('VÝPOČET UHR'!$G:$G,MATCH($A213,'VÝPOČET UHR'!$A:$A,0),))</f>
        <v/>
      </c>
      <c r="K213" s="181" t="str">
        <f t="shared" si="16"/>
        <v/>
      </c>
      <c r="L213" s="181" t="str">
        <f t="shared" si="17"/>
        <v/>
      </c>
      <c r="M213" s="181" t="str">
        <f t="shared" si="18"/>
        <v/>
      </c>
    </row>
    <row r="214" spans="1:13" ht="12.75">
      <c r="A214" s="188" t="str">
        <f>IF(tab2!D214="","",tab2!D214)</f>
        <v/>
      </c>
      <c r="B214" s="181" t="str">
        <f>IF($A214="","",INDEX('VÝPOČET UHR'!$W:$W,MATCH($A214,'VÝPOČET UHR'!$A:$A,0),))</f>
        <v/>
      </c>
      <c r="C214" s="192" t="str">
        <f t="shared" si="15"/>
        <v/>
      </c>
      <c r="D214" s="190"/>
      <c r="E214" s="189" t="str">
        <f>IF(A214="","",HLAVIČKA!$C$4)</f>
        <v/>
      </c>
      <c r="F214" s="189" t="str">
        <f>IF($A214="","",IF(INDEX('VÝPOČET UHR'!$AA:$AA,MATCH($A214,'VÝPOČET UHR'!$A:$A,0))="","",INDEX('VÝPOČET UHR'!$AA:$AA,MATCH($A214,'VÝPOČET UHR'!$A:$A,0))))</f>
        <v/>
      </c>
      <c r="G214" s="189" t="str">
        <f>IF($A214="","",IF(INDEX('VÝPOČET UHR'!$Z:$Z,MATCH($A214,'VÝPOČET UHR'!$A:$A,0))="","",INDEX('VÝPOČET UHR'!$Z:$Z,MATCH($A214,'VÝPOČET UHR'!$A:$A,0))))</f>
        <v/>
      </c>
      <c r="H214" s="190"/>
      <c r="J214" s="181" t="str">
        <f>IF($A214="","",INDEX('VÝPOČET UHR'!$G:$G,MATCH($A214,'VÝPOČET UHR'!$A:$A,0),))</f>
        <v/>
      </c>
      <c r="K214" s="181" t="str">
        <f t="shared" si="16"/>
        <v/>
      </c>
      <c r="L214" s="181" t="str">
        <f t="shared" si="17"/>
        <v/>
      </c>
      <c r="M214" s="181" t="str">
        <f t="shared" si="18"/>
        <v/>
      </c>
    </row>
    <row r="215" spans="1:13" ht="12.75">
      <c r="A215" s="188" t="str">
        <f>IF(tab2!D215="","",tab2!D215)</f>
        <v/>
      </c>
      <c r="B215" s="181" t="str">
        <f>IF($A215="","",INDEX('VÝPOČET UHR'!$W:$W,MATCH($A215,'VÝPOČET UHR'!$A:$A,0),))</f>
        <v/>
      </c>
      <c r="C215" s="192" t="str">
        <f t="shared" si="15"/>
        <v/>
      </c>
      <c r="D215" s="190"/>
      <c r="E215" s="189" t="str">
        <f>IF(A215="","",HLAVIČKA!$C$4)</f>
        <v/>
      </c>
      <c r="F215" s="189" t="str">
        <f>IF($A215="","",IF(INDEX('VÝPOČET UHR'!$AA:$AA,MATCH($A215,'VÝPOČET UHR'!$A:$A,0))="","",INDEX('VÝPOČET UHR'!$AA:$AA,MATCH($A215,'VÝPOČET UHR'!$A:$A,0))))</f>
        <v/>
      </c>
      <c r="G215" s="189" t="str">
        <f>IF($A215="","",IF(INDEX('VÝPOČET UHR'!$Z:$Z,MATCH($A215,'VÝPOČET UHR'!$A:$A,0))="","",INDEX('VÝPOČET UHR'!$Z:$Z,MATCH($A215,'VÝPOČET UHR'!$A:$A,0))))</f>
        <v/>
      </c>
      <c r="H215" s="190"/>
      <c r="J215" s="181" t="str">
        <f>IF($A215="","",INDEX('VÝPOČET UHR'!$G:$G,MATCH($A215,'VÝPOČET UHR'!$A:$A,0),))</f>
        <v/>
      </c>
      <c r="K215" s="181" t="str">
        <f t="shared" si="16"/>
        <v/>
      </c>
      <c r="L215" s="181" t="str">
        <f t="shared" si="17"/>
        <v/>
      </c>
      <c r="M215" s="181" t="str">
        <f t="shared" si="18"/>
        <v/>
      </c>
    </row>
    <row r="216" spans="1:13" ht="12.75">
      <c r="A216" s="188" t="str">
        <f>IF(tab2!D216="","",tab2!D216)</f>
        <v/>
      </c>
      <c r="B216" s="181" t="str">
        <f>IF($A216="","",INDEX('VÝPOČET UHR'!$W:$W,MATCH($A216,'VÝPOČET UHR'!$A:$A,0),))</f>
        <v/>
      </c>
      <c r="C216" s="192" t="str">
        <f t="shared" si="15"/>
        <v/>
      </c>
      <c r="D216" s="190"/>
      <c r="E216" s="189" t="str">
        <f>IF(A216="","",HLAVIČKA!$C$4)</f>
        <v/>
      </c>
      <c r="F216" s="189" t="str">
        <f>IF($A216="","",IF(INDEX('VÝPOČET UHR'!$AA:$AA,MATCH($A216,'VÝPOČET UHR'!$A:$A,0))="","",INDEX('VÝPOČET UHR'!$AA:$AA,MATCH($A216,'VÝPOČET UHR'!$A:$A,0))))</f>
        <v/>
      </c>
      <c r="G216" s="189" t="str">
        <f>IF($A216="","",IF(INDEX('VÝPOČET UHR'!$Z:$Z,MATCH($A216,'VÝPOČET UHR'!$A:$A,0))="","",INDEX('VÝPOČET UHR'!$Z:$Z,MATCH($A216,'VÝPOČET UHR'!$A:$A,0))))</f>
        <v/>
      </c>
      <c r="H216" s="190"/>
      <c r="J216" s="181" t="str">
        <f>IF($A216="","",INDEX('VÝPOČET UHR'!$G:$G,MATCH($A216,'VÝPOČET UHR'!$A:$A,0),))</f>
        <v/>
      </c>
      <c r="K216" s="181" t="str">
        <f t="shared" si="16"/>
        <v/>
      </c>
      <c r="L216" s="181" t="str">
        <f t="shared" si="17"/>
        <v/>
      </c>
      <c r="M216" s="181" t="str">
        <f t="shared" si="18"/>
        <v/>
      </c>
    </row>
    <row r="217" spans="1:13" ht="12.75">
      <c r="A217" s="188" t="str">
        <f>IF(tab2!D217="","",tab2!D217)</f>
        <v/>
      </c>
      <c r="B217" s="181" t="str">
        <f>IF($A217="","",INDEX('VÝPOČET UHR'!$W:$W,MATCH($A217,'VÝPOČET UHR'!$A:$A,0),))</f>
        <v/>
      </c>
      <c r="C217" s="192" t="str">
        <f t="shared" si="15"/>
        <v/>
      </c>
      <c r="D217" s="190"/>
      <c r="E217" s="189" t="str">
        <f>IF(A217="","",HLAVIČKA!$C$4)</f>
        <v/>
      </c>
      <c r="F217" s="189" t="str">
        <f>IF($A217="","",IF(INDEX('VÝPOČET UHR'!$AA:$AA,MATCH($A217,'VÝPOČET UHR'!$A:$A,0))="","",INDEX('VÝPOČET UHR'!$AA:$AA,MATCH($A217,'VÝPOČET UHR'!$A:$A,0))))</f>
        <v/>
      </c>
      <c r="G217" s="189" t="str">
        <f>IF($A217="","",IF(INDEX('VÝPOČET UHR'!$Z:$Z,MATCH($A217,'VÝPOČET UHR'!$A:$A,0))="","",INDEX('VÝPOČET UHR'!$Z:$Z,MATCH($A217,'VÝPOČET UHR'!$A:$A,0))))</f>
        <v/>
      </c>
      <c r="H217" s="190"/>
      <c r="J217" s="181" t="str">
        <f>IF($A217="","",INDEX('VÝPOČET UHR'!$G:$G,MATCH($A217,'VÝPOČET UHR'!$A:$A,0),))</f>
        <v/>
      </c>
      <c r="K217" s="181" t="str">
        <f t="shared" si="16"/>
        <v/>
      </c>
      <c r="L217" s="181" t="str">
        <f t="shared" si="17"/>
        <v/>
      </c>
      <c r="M217" s="181" t="str">
        <f t="shared" si="18"/>
        <v/>
      </c>
    </row>
    <row r="218" spans="1:13" ht="12.75">
      <c r="A218" s="188" t="str">
        <f>IF(tab2!D218="","",tab2!D218)</f>
        <v/>
      </c>
      <c r="B218" s="181" t="str">
        <f>IF($A218="","",INDEX('VÝPOČET UHR'!$W:$W,MATCH($A218,'VÝPOČET UHR'!$A:$A,0),))</f>
        <v/>
      </c>
      <c r="C218" s="192" t="str">
        <f t="shared" si="15"/>
        <v/>
      </c>
      <c r="D218" s="190"/>
      <c r="E218" s="189" t="str">
        <f>IF(A218="","",HLAVIČKA!$C$4)</f>
        <v/>
      </c>
      <c r="F218" s="189" t="str">
        <f>IF($A218="","",IF(INDEX('VÝPOČET UHR'!$AA:$AA,MATCH($A218,'VÝPOČET UHR'!$A:$A,0))="","",INDEX('VÝPOČET UHR'!$AA:$AA,MATCH($A218,'VÝPOČET UHR'!$A:$A,0))))</f>
        <v/>
      </c>
      <c r="G218" s="189" t="str">
        <f>IF($A218="","",IF(INDEX('VÝPOČET UHR'!$Z:$Z,MATCH($A218,'VÝPOČET UHR'!$A:$A,0))="","",INDEX('VÝPOČET UHR'!$Z:$Z,MATCH($A218,'VÝPOČET UHR'!$A:$A,0))))</f>
        <v/>
      </c>
      <c r="H218" s="190"/>
      <c r="J218" s="181" t="str">
        <f>IF($A218="","",INDEX('VÝPOČET UHR'!$G:$G,MATCH($A218,'VÝPOČET UHR'!$A:$A,0),))</f>
        <v/>
      </c>
      <c r="K218" s="181" t="str">
        <f t="shared" si="16"/>
        <v/>
      </c>
      <c r="L218" s="181" t="str">
        <f t="shared" si="17"/>
        <v/>
      </c>
      <c r="M218" s="181" t="str">
        <f t="shared" si="18"/>
        <v/>
      </c>
    </row>
    <row r="219" spans="1:13" ht="12.75">
      <c r="A219" s="188" t="str">
        <f>IF(tab2!D219="","",tab2!D219)</f>
        <v/>
      </c>
      <c r="B219" s="181" t="str">
        <f>IF($A219="","",INDEX('VÝPOČET UHR'!$W:$W,MATCH($A219,'VÝPOČET UHR'!$A:$A,0),))</f>
        <v/>
      </c>
      <c r="C219" s="192" t="str">
        <f t="shared" si="15"/>
        <v/>
      </c>
      <c r="D219" s="190"/>
      <c r="E219" s="189" t="str">
        <f>IF(A219="","",HLAVIČKA!$C$4)</f>
        <v/>
      </c>
      <c r="F219" s="189" t="str">
        <f>IF($A219="","",IF(INDEX('VÝPOČET UHR'!$AA:$AA,MATCH($A219,'VÝPOČET UHR'!$A:$A,0))="","",INDEX('VÝPOČET UHR'!$AA:$AA,MATCH($A219,'VÝPOČET UHR'!$A:$A,0))))</f>
        <v/>
      </c>
      <c r="G219" s="189" t="str">
        <f>IF($A219="","",IF(INDEX('VÝPOČET UHR'!$Z:$Z,MATCH($A219,'VÝPOČET UHR'!$A:$A,0))="","",INDEX('VÝPOČET UHR'!$Z:$Z,MATCH($A219,'VÝPOČET UHR'!$A:$A,0))))</f>
        <v/>
      </c>
      <c r="H219" s="190"/>
      <c r="J219" s="181" t="str">
        <f>IF($A219="","",INDEX('VÝPOČET UHR'!$G:$G,MATCH($A219,'VÝPOČET UHR'!$A:$A,0),))</f>
        <v/>
      </c>
      <c r="K219" s="181" t="str">
        <f t="shared" si="16"/>
        <v/>
      </c>
      <c r="L219" s="181" t="str">
        <f t="shared" si="17"/>
        <v/>
      </c>
      <c r="M219" s="181" t="str">
        <f t="shared" si="18"/>
        <v/>
      </c>
    </row>
    <row r="220" spans="1:13" ht="12.75">
      <c r="A220" s="188" t="str">
        <f>IF(tab2!D220="","",tab2!D220)</f>
        <v/>
      </c>
      <c r="B220" s="181" t="str">
        <f>IF($A220="","",INDEX('VÝPOČET UHR'!$W:$W,MATCH($A220,'VÝPOČET UHR'!$A:$A,0),))</f>
        <v/>
      </c>
      <c r="C220" s="192" t="str">
        <f t="shared" si="15"/>
        <v/>
      </c>
      <c r="D220" s="190"/>
      <c r="E220" s="189" t="str">
        <f>IF(A220="","",HLAVIČKA!$C$4)</f>
        <v/>
      </c>
      <c r="F220" s="189" t="str">
        <f>IF($A220="","",IF(INDEX('VÝPOČET UHR'!$AA:$AA,MATCH($A220,'VÝPOČET UHR'!$A:$A,0))="","",INDEX('VÝPOČET UHR'!$AA:$AA,MATCH($A220,'VÝPOČET UHR'!$A:$A,0))))</f>
        <v/>
      </c>
      <c r="G220" s="189" t="str">
        <f>IF($A220="","",IF(INDEX('VÝPOČET UHR'!$Z:$Z,MATCH($A220,'VÝPOČET UHR'!$A:$A,0))="","",INDEX('VÝPOČET UHR'!$Z:$Z,MATCH($A220,'VÝPOČET UHR'!$A:$A,0))))</f>
        <v/>
      </c>
      <c r="H220" s="190"/>
      <c r="J220" s="181" t="str">
        <f>IF($A220="","",INDEX('VÝPOČET UHR'!$G:$G,MATCH($A220,'VÝPOČET UHR'!$A:$A,0),))</f>
        <v/>
      </c>
      <c r="K220" s="181" t="str">
        <f t="shared" si="16"/>
        <v/>
      </c>
      <c r="L220" s="181" t="str">
        <f t="shared" si="17"/>
        <v/>
      </c>
      <c r="M220" s="181" t="str">
        <f t="shared" si="18"/>
        <v/>
      </c>
    </row>
    <row r="221" spans="1:13" ht="12.75">
      <c r="A221" s="188" t="str">
        <f>IF(tab2!D221="","",tab2!D221)</f>
        <v/>
      </c>
      <c r="B221" s="181" t="str">
        <f>IF($A221="","",INDEX('VÝPOČET UHR'!$W:$W,MATCH($A221,'VÝPOČET UHR'!$A:$A,0),))</f>
        <v/>
      </c>
      <c r="C221" s="192" t="str">
        <f t="shared" si="15"/>
        <v/>
      </c>
      <c r="D221" s="190"/>
      <c r="E221" s="189" t="str">
        <f>IF(A221="","",HLAVIČKA!$C$4)</f>
        <v/>
      </c>
      <c r="F221" s="189" t="str">
        <f>IF($A221="","",IF(INDEX('VÝPOČET UHR'!$AA:$AA,MATCH($A221,'VÝPOČET UHR'!$A:$A,0))="","",INDEX('VÝPOČET UHR'!$AA:$AA,MATCH($A221,'VÝPOČET UHR'!$A:$A,0))))</f>
        <v/>
      </c>
      <c r="G221" s="189" t="str">
        <f>IF($A221="","",IF(INDEX('VÝPOČET UHR'!$Z:$Z,MATCH($A221,'VÝPOČET UHR'!$A:$A,0))="","",INDEX('VÝPOČET UHR'!$Z:$Z,MATCH($A221,'VÝPOČET UHR'!$A:$A,0))))</f>
        <v/>
      </c>
      <c r="H221" s="190"/>
      <c r="J221" s="181" t="str">
        <f>IF($A221="","",INDEX('VÝPOČET UHR'!$G:$G,MATCH($A221,'VÝPOČET UHR'!$A:$A,0),))</f>
        <v/>
      </c>
      <c r="K221" s="181" t="str">
        <f t="shared" si="16"/>
        <v/>
      </c>
      <c r="L221" s="181" t="str">
        <f t="shared" si="17"/>
        <v/>
      </c>
      <c r="M221" s="181" t="str">
        <f t="shared" si="18"/>
        <v/>
      </c>
    </row>
    <row r="222" spans="1:13" ht="12.75">
      <c r="A222" s="188" t="str">
        <f>IF(tab2!D222="","",tab2!D222)</f>
        <v/>
      </c>
      <c r="B222" s="181" t="str">
        <f>IF($A222="","",INDEX('VÝPOČET UHR'!$W:$W,MATCH($A222,'VÝPOČET UHR'!$A:$A,0),))</f>
        <v/>
      </c>
      <c r="C222" s="192" t="str">
        <f t="shared" si="15"/>
        <v/>
      </c>
      <c r="D222" s="190"/>
      <c r="E222" s="189" t="str">
        <f>IF(A222="","",HLAVIČKA!$C$4)</f>
        <v/>
      </c>
      <c r="F222" s="189" t="str">
        <f>IF($A222="","",IF(INDEX('VÝPOČET UHR'!$AA:$AA,MATCH($A222,'VÝPOČET UHR'!$A:$A,0))="","",INDEX('VÝPOČET UHR'!$AA:$AA,MATCH($A222,'VÝPOČET UHR'!$A:$A,0))))</f>
        <v/>
      </c>
      <c r="G222" s="189" t="str">
        <f>IF($A222="","",IF(INDEX('VÝPOČET UHR'!$Z:$Z,MATCH($A222,'VÝPOČET UHR'!$A:$A,0))="","",INDEX('VÝPOČET UHR'!$Z:$Z,MATCH($A222,'VÝPOČET UHR'!$A:$A,0))))</f>
        <v/>
      </c>
      <c r="H222" s="190"/>
      <c r="J222" s="181" t="str">
        <f>IF($A222="","",INDEX('VÝPOČET UHR'!$G:$G,MATCH($A222,'VÝPOČET UHR'!$A:$A,0),))</f>
        <v/>
      </c>
      <c r="K222" s="181" t="str">
        <f t="shared" si="16"/>
        <v/>
      </c>
      <c r="L222" s="181" t="str">
        <f t="shared" si="17"/>
        <v/>
      </c>
      <c r="M222" s="181" t="str">
        <f t="shared" si="18"/>
        <v/>
      </c>
    </row>
    <row r="223" spans="1:13" ht="12.75">
      <c r="A223" s="188" t="str">
        <f>IF(tab2!D223="","",tab2!D223)</f>
        <v/>
      </c>
      <c r="B223" s="181" t="str">
        <f>IF($A223="","",INDEX('VÝPOČET UHR'!$W:$W,MATCH($A223,'VÝPOČET UHR'!$A:$A,0),))</f>
        <v/>
      </c>
      <c r="C223" s="192" t="str">
        <f t="shared" si="15"/>
        <v/>
      </c>
      <c r="D223" s="190"/>
      <c r="E223" s="189" t="str">
        <f>IF(A223="","",HLAVIČKA!$C$4)</f>
        <v/>
      </c>
      <c r="F223" s="189" t="str">
        <f>IF($A223="","",IF(INDEX('VÝPOČET UHR'!$AA:$AA,MATCH($A223,'VÝPOČET UHR'!$A:$A,0))="","",INDEX('VÝPOČET UHR'!$AA:$AA,MATCH($A223,'VÝPOČET UHR'!$A:$A,0))))</f>
        <v/>
      </c>
      <c r="G223" s="189" t="str">
        <f>IF($A223="","",IF(INDEX('VÝPOČET UHR'!$Z:$Z,MATCH($A223,'VÝPOČET UHR'!$A:$A,0))="","",INDEX('VÝPOČET UHR'!$Z:$Z,MATCH($A223,'VÝPOČET UHR'!$A:$A,0))))</f>
        <v/>
      </c>
      <c r="H223" s="190"/>
      <c r="J223" s="181" t="str">
        <f>IF($A223="","",INDEX('VÝPOČET UHR'!$G:$G,MATCH($A223,'VÝPOČET UHR'!$A:$A,0),))</f>
        <v/>
      </c>
      <c r="K223" s="181" t="str">
        <f t="shared" si="16"/>
        <v/>
      </c>
      <c r="L223" s="181" t="str">
        <f t="shared" si="17"/>
        <v/>
      </c>
      <c r="M223" s="181" t="str">
        <f t="shared" si="18"/>
        <v/>
      </c>
    </row>
    <row r="224" spans="1:13" ht="12.75">
      <c r="A224" s="188" t="str">
        <f>IF(tab2!D224="","",tab2!D224)</f>
        <v/>
      </c>
      <c r="B224" s="181" t="str">
        <f>IF($A224="","",INDEX('VÝPOČET UHR'!$W:$W,MATCH($A224,'VÝPOČET UHR'!$A:$A,0),))</f>
        <v/>
      </c>
      <c r="C224" s="192" t="str">
        <f t="shared" si="15"/>
        <v/>
      </c>
      <c r="D224" s="190"/>
      <c r="E224" s="189" t="str">
        <f>IF(A224="","",HLAVIČKA!$C$4)</f>
        <v/>
      </c>
      <c r="F224" s="189" t="str">
        <f>IF($A224="","",IF(INDEX('VÝPOČET UHR'!$AA:$AA,MATCH($A224,'VÝPOČET UHR'!$A:$A,0))="","",INDEX('VÝPOČET UHR'!$AA:$AA,MATCH($A224,'VÝPOČET UHR'!$A:$A,0))))</f>
        <v/>
      </c>
      <c r="G224" s="189" t="str">
        <f>IF($A224="","",IF(INDEX('VÝPOČET UHR'!$Z:$Z,MATCH($A224,'VÝPOČET UHR'!$A:$A,0))="","",INDEX('VÝPOČET UHR'!$Z:$Z,MATCH($A224,'VÝPOČET UHR'!$A:$A,0))))</f>
        <v/>
      </c>
      <c r="H224" s="190"/>
      <c r="J224" s="181" t="str">
        <f>IF($A224="","",INDEX('VÝPOČET UHR'!$G:$G,MATCH($A224,'VÝPOČET UHR'!$A:$A,0),))</f>
        <v/>
      </c>
      <c r="K224" s="181" t="str">
        <f t="shared" si="16"/>
        <v/>
      </c>
      <c r="L224" s="181" t="str">
        <f t="shared" si="17"/>
        <v/>
      </c>
      <c r="M224" s="181" t="str">
        <f t="shared" si="18"/>
        <v/>
      </c>
    </row>
    <row r="225" spans="1:13" ht="12.75">
      <c r="A225" s="188" t="str">
        <f>IF(tab2!D225="","",tab2!D225)</f>
        <v/>
      </c>
      <c r="B225" s="181" t="str">
        <f>IF($A225="","",INDEX('VÝPOČET UHR'!$W:$W,MATCH($A225,'VÝPOČET UHR'!$A:$A,0),))</f>
        <v/>
      </c>
      <c r="C225" s="192" t="str">
        <f t="shared" si="15"/>
        <v/>
      </c>
      <c r="D225" s="190"/>
      <c r="E225" s="189" t="str">
        <f>IF(A225="","",HLAVIČKA!$C$4)</f>
        <v/>
      </c>
      <c r="F225" s="189" t="str">
        <f>IF($A225="","",IF(INDEX('VÝPOČET UHR'!$AA:$AA,MATCH($A225,'VÝPOČET UHR'!$A:$A,0))="","",INDEX('VÝPOČET UHR'!$AA:$AA,MATCH($A225,'VÝPOČET UHR'!$A:$A,0))))</f>
        <v/>
      </c>
      <c r="G225" s="189" t="str">
        <f>IF($A225="","",IF(INDEX('VÝPOČET UHR'!$Z:$Z,MATCH($A225,'VÝPOČET UHR'!$A:$A,0))="","",INDEX('VÝPOČET UHR'!$Z:$Z,MATCH($A225,'VÝPOČET UHR'!$A:$A,0))))</f>
        <v/>
      </c>
      <c r="H225" s="190"/>
      <c r="J225" s="181" t="str">
        <f>IF($A225="","",INDEX('VÝPOČET UHR'!$G:$G,MATCH($A225,'VÝPOČET UHR'!$A:$A,0),))</f>
        <v/>
      </c>
      <c r="K225" s="181" t="str">
        <f t="shared" si="16"/>
        <v/>
      </c>
      <c r="L225" s="181" t="str">
        <f t="shared" si="17"/>
        <v/>
      </c>
      <c r="M225" s="181" t="str">
        <f t="shared" si="18"/>
        <v/>
      </c>
    </row>
    <row r="226" spans="1:13" ht="12.75">
      <c r="A226" s="188" t="str">
        <f>IF(tab2!D226="","",tab2!D226)</f>
        <v/>
      </c>
      <c r="B226" s="181" t="str">
        <f>IF($A226="","",INDEX('VÝPOČET UHR'!$W:$W,MATCH($A226,'VÝPOČET UHR'!$A:$A,0),))</f>
        <v/>
      </c>
      <c r="C226" s="192" t="str">
        <f t="shared" si="15"/>
        <v/>
      </c>
      <c r="D226" s="190"/>
      <c r="E226" s="189" t="str">
        <f>IF(A226="","",HLAVIČKA!$C$4)</f>
        <v/>
      </c>
      <c r="F226" s="189" t="str">
        <f>IF($A226="","",IF(INDEX('VÝPOČET UHR'!$AA:$AA,MATCH($A226,'VÝPOČET UHR'!$A:$A,0))="","",INDEX('VÝPOČET UHR'!$AA:$AA,MATCH($A226,'VÝPOČET UHR'!$A:$A,0))))</f>
        <v/>
      </c>
      <c r="G226" s="189" t="str">
        <f>IF($A226="","",IF(INDEX('VÝPOČET UHR'!$Z:$Z,MATCH($A226,'VÝPOČET UHR'!$A:$A,0))="","",INDEX('VÝPOČET UHR'!$Z:$Z,MATCH($A226,'VÝPOČET UHR'!$A:$A,0))))</f>
        <v/>
      </c>
      <c r="H226" s="190"/>
      <c r="J226" s="181" t="str">
        <f>IF($A226="","",INDEX('VÝPOČET UHR'!$G:$G,MATCH($A226,'VÝPOČET UHR'!$A:$A,0),))</f>
        <v/>
      </c>
      <c r="K226" s="181" t="str">
        <f t="shared" si="16"/>
        <v/>
      </c>
      <c r="L226" s="181" t="str">
        <f t="shared" si="17"/>
        <v/>
      </c>
      <c r="M226" s="181" t="str">
        <f t="shared" si="18"/>
        <v/>
      </c>
    </row>
    <row r="227" spans="1:13" ht="12.75">
      <c r="A227" s="188" t="str">
        <f>IF(tab2!D227="","",tab2!D227)</f>
        <v/>
      </c>
      <c r="B227" s="181" t="str">
        <f>IF($A227="","",INDEX('VÝPOČET UHR'!$W:$W,MATCH($A227,'VÝPOČET UHR'!$A:$A,0),))</f>
        <v/>
      </c>
      <c r="C227" s="192" t="str">
        <f t="shared" si="15"/>
        <v/>
      </c>
      <c r="D227" s="190"/>
      <c r="E227" s="189" t="str">
        <f>IF(A227="","",HLAVIČKA!$C$4)</f>
        <v/>
      </c>
      <c r="F227" s="189" t="str">
        <f>IF($A227="","",IF(INDEX('VÝPOČET UHR'!$AA:$AA,MATCH($A227,'VÝPOČET UHR'!$A:$A,0))="","",INDEX('VÝPOČET UHR'!$AA:$AA,MATCH($A227,'VÝPOČET UHR'!$A:$A,0))))</f>
        <v/>
      </c>
      <c r="G227" s="189" t="str">
        <f>IF($A227="","",IF(INDEX('VÝPOČET UHR'!$Z:$Z,MATCH($A227,'VÝPOČET UHR'!$A:$A,0))="","",INDEX('VÝPOČET UHR'!$Z:$Z,MATCH($A227,'VÝPOČET UHR'!$A:$A,0))))</f>
        <v/>
      </c>
      <c r="H227" s="190"/>
      <c r="J227" s="181" t="str">
        <f>IF($A227="","",INDEX('VÝPOČET UHR'!$G:$G,MATCH($A227,'VÝPOČET UHR'!$A:$A,0),))</f>
        <v/>
      </c>
      <c r="K227" s="181" t="str">
        <f t="shared" si="16"/>
        <v/>
      </c>
      <c r="L227" s="181" t="str">
        <f t="shared" si="17"/>
        <v/>
      </c>
      <c r="M227" s="181" t="str">
        <f t="shared" si="18"/>
        <v/>
      </c>
    </row>
    <row r="228" spans="1:13" ht="12.75">
      <c r="A228" s="188" t="str">
        <f>IF(tab2!D228="","",tab2!D228)</f>
        <v/>
      </c>
      <c r="B228" s="181" t="str">
        <f>IF($A228="","",INDEX('VÝPOČET UHR'!$W:$W,MATCH($A228,'VÝPOČET UHR'!$A:$A,0),))</f>
        <v/>
      </c>
      <c r="C228" s="192" t="str">
        <f t="shared" si="15"/>
        <v/>
      </c>
      <c r="D228" s="190"/>
      <c r="E228" s="189" t="str">
        <f>IF(A228="","",HLAVIČKA!$C$4)</f>
        <v/>
      </c>
      <c r="F228" s="189" t="str">
        <f>IF($A228="","",IF(INDEX('VÝPOČET UHR'!$AA:$AA,MATCH($A228,'VÝPOČET UHR'!$A:$A,0))="","",INDEX('VÝPOČET UHR'!$AA:$AA,MATCH($A228,'VÝPOČET UHR'!$A:$A,0))))</f>
        <v/>
      </c>
      <c r="G228" s="189" t="str">
        <f>IF($A228="","",IF(INDEX('VÝPOČET UHR'!$Z:$Z,MATCH($A228,'VÝPOČET UHR'!$A:$A,0))="","",INDEX('VÝPOČET UHR'!$Z:$Z,MATCH($A228,'VÝPOČET UHR'!$A:$A,0))))</f>
        <v/>
      </c>
      <c r="H228" s="190"/>
      <c r="J228" s="181" t="str">
        <f>IF($A228="","",INDEX('VÝPOČET UHR'!$G:$G,MATCH($A228,'VÝPOČET UHR'!$A:$A,0),))</f>
        <v/>
      </c>
      <c r="K228" s="181" t="str">
        <f t="shared" si="16"/>
        <v/>
      </c>
      <c r="L228" s="181" t="str">
        <f t="shared" si="17"/>
        <v/>
      </c>
      <c r="M228" s="181" t="str">
        <f t="shared" si="18"/>
        <v/>
      </c>
    </row>
    <row r="229" spans="1:13" ht="12.75">
      <c r="A229" s="188" t="str">
        <f>IF(tab2!D229="","",tab2!D229)</f>
        <v/>
      </c>
      <c r="B229" s="181" t="str">
        <f>IF($A229="","",INDEX('VÝPOČET UHR'!$W:$W,MATCH($A229,'VÝPOČET UHR'!$A:$A,0),))</f>
        <v/>
      </c>
      <c r="C229" s="192" t="str">
        <f t="shared" si="15"/>
        <v/>
      </c>
      <c r="D229" s="190"/>
      <c r="E229" s="189" t="str">
        <f>IF(A229="","",HLAVIČKA!$C$4)</f>
        <v/>
      </c>
      <c r="F229" s="189" t="str">
        <f>IF($A229="","",IF(INDEX('VÝPOČET UHR'!$AA:$AA,MATCH($A229,'VÝPOČET UHR'!$A:$A,0))="","",INDEX('VÝPOČET UHR'!$AA:$AA,MATCH($A229,'VÝPOČET UHR'!$A:$A,0))))</f>
        <v/>
      </c>
      <c r="G229" s="189" t="str">
        <f>IF($A229="","",IF(INDEX('VÝPOČET UHR'!$Z:$Z,MATCH($A229,'VÝPOČET UHR'!$A:$A,0))="","",INDEX('VÝPOČET UHR'!$Z:$Z,MATCH($A229,'VÝPOČET UHR'!$A:$A,0))))</f>
        <v/>
      </c>
      <c r="H229" s="190"/>
      <c r="J229" s="181" t="str">
        <f>IF($A229="","",INDEX('VÝPOČET UHR'!$G:$G,MATCH($A229,'VÝPOČET UHR'!$A:$A,0),))</f>
        <v/>
      </c>
      <c r="K229" s="181" t="str">
        <f t="shared" si="16"/>
        <v/>
      </c>
      <c r="L229" s="181" t="str">
        <f t="shared" si="17"/>
        <v/>
      </c>
      <c r="M229" s="181" t="str">
        <f t="shared" si="18"/>
        <v/>
      </c>
    </row>
    <row r="230" spans="1:13" ht="12.75">
      <c r="A230" s="188" t="str">
        <f>IF(tab2!D230="","",tab2!D230)</f>
        <v/>
      </c>
      <c r="B230" s="181" t="str">
        <f>IF($A230="","",INDEX('VÝPOČET UHR'!$W:$W,MATCH($A230,'VÝPOČET UHR'!$A:$A,0),))</f>
        <v/>
      </c>
      <c r="C230" s="192" t="str">
        <f t="shared" si="15"/>
        <v/>
      </c>
      <c r="D230" s="190"/>
      <c r="E230" s="189" t="str">
        <f>IF(A230="","",HLAVIČKA!$C$4)</f>
        <v/>
      </c>
      <c r="F230" s="189" t="str">
        <f>IF($A230="","",IF(INDEX('VÝPOČET UHR'!$AA:$AA,MATCH($A230,'VÝPOČET UHR'!$A:$A,0))="","",INDEX('VÝPOČET UHR'!$AA:$AA,MATCH($A230,'VÝPOČET UHR'!$A:$A,0))))</f>
        <v/>
      </c>
      <c r="G230" s="189" t="str">
        <f>IF($A230="","",IF(INDEX('VÝPOČET UHR'!$Z:$Z,MATCH($A230,'VÝPOČET UHR'!$A:$A,0))="","",INDEX('VÝPOČET UHR'!$Z:$Z,MATCH($A230,'VÝPOČET UHR'!$A:$A,0))))</f>
        <v/>
      </c>
      <c r="H230" s="190"/>
      <c r="J230" s="181" t="str">
        <f>IF($A230="","",INDEX('VÝPOČET UHR'!$G:$G,MATCH($A230,'VÝPOČET UHR'!$A:$A,0),))</f>
        <v/>
      </c>
      <c r="K230" s="181" t="str">
        <f t="shared" si="16"/>
        <v/>
      </c>
      <c r="L230" s="181" t="str">
        <f t="shared" si="17"/>
        <v/>
      </c>
      <c r="M230" s="181" t="str">
        <f t="shared" si="18"/>
        <v/>
      </c>
    </row>
    <row r="231" spans="1:13" ht="12.75">
      <c r="A231" s="188" t="str">
        <f>IF(tab2!D231="","",tab2!D231)</f>
        <v/>
      </c>
      <c r="B231" s="181" t="str">
        <f>IF($A231="","",INDEX('VÝPOČET UHR'!$W:$W,MATCH($A231,'VÝPOČET UHR'!$A:$A,0),))</f>
        <v/>
      </c>
      <c r="C231" s="192" t="str">
        <f t="shared" si="15"/>
        <v/>
      </c>
      <c r="D231" s="190"/>
      <c r="E231" s="189" t="str">
        <f>IF(A231="","",HLAVIČKA!$C$4)</f>
        <v/>
      </c>
      <c r="F231" s="189" t="str">
        <f>IF($A231="","",IF(INDEX('VÝPOČET UHR'!$AA:$AA,MATCH($A231,'VÝPOČET UHR'!$A:$A,0))="","",INDEX('VÝPOČET UHR'!$AA:$AA,MATCH($A231,'VÝPOČET UHR'!$A:$A,0))))</f>
        <v/>
      </c>
      <c r="G231" s="189" t="str">
        <f>IF($A231="","",IF(INDEX('VÝPOČET UHR'!$Z:$Z,MATCH($A231,'VÝPOČET UHR'!$A:$A,0))="","",INDEX('VÝPOČET UHR'!$Z:$Z,MATCH($A231,'VÝPOČET UHR'!$A:$A,0))))</f>
        <v/>
      </c>
      <c r="H231" s="190"/>
      <c r="J231" s="181" t="str">
        <f>IF($A231="","",INDEX('VÝPOČET UHR'!$G:$G,MATCH($A231,'VÝPOČET UHR'!$A:$A,0),))</f>
        <v/>
      </c>
      <c r="K231" s="181" t="str">
        <f t="shared" si="16"/>
        <v/>
      </c>
      <c r="L231" s="181" t="str">
        <f t="shared" si="17"/>
        <v/>
      </c>
      <c r="M231" s="181" t="str">
        <f t="shared" si="18"/>
        <v/>
      </c>
    </row>
    <row r="232" spans="1:13" ht="12.75">
      <c r="A232" s="188" t="str">
        <f>IF(tab2!D232="","",tab2!D232)</f>
        <v/>
      </c>
      <c r="B232" s="181" t="str">
        <f>IF($A232="","",INDEX('VÝPOČET UHR'!$W:$W,MATCH($A232,'VÝPOČET UHR'!$A:$A,0),))</f>
        <v/>
      </c>
      <c r="C232" s="192" t="str">
        <f t="shared" si="15"/>
        <v/>
      </c>
      <c r="D232" s="190"/>
      <c r="E232" s="189" t="str">
        <f>IF(A232="","",HLAVIČKA!$C$4)</f>
        <v/>
      </c>
      <c r="F232" s="189" t="str">
        <f>IF($A232="","",IF(INDEX('VÝPOČET UHR'!$AA:$AA,MATCH($A232,'VÝPOČET UHR'!$A:$A,0))="","",INDEX('VÝPOČET UHR'!$AA:$AA,MATCH($A232,'VÝPOČET UHR'!$A:$A,0))))</f>
        <v/>
      </c>
      <c r="G232" s="189" t="str">
        <f>IF($A232="","",IF(INDEX('VÝPOČET UHR'!$Z:$Z,MATCH($A232,'VÝPOČET UHR'!$A:$A,0))="","",INDEX('VÝPOČET UHR'!$Z:$Z,MATCH($A232,'VÝPOČET UHR'!$A:$A,0))))</f>
        <v/>
      </c>
      <c r="H232" s="190"/>
      <c r="J232" s="181" t="str">
        <f>IF($A232="","",INDEX('VÝPOČET UHR'!$G:$G,MATCH($A232,'VÝPOČET UHR'!$A:$A,0),))</f>
        <v/>
      </c>
      <c r="K232" s="181" t="str">
        <f t="shared" si="16"/>
        <v/>
      </c>
      <c r="L232" s="181" t="str">
        <f t="shared" si="17"/>
        <v/>
      </c>
      <c r="M232" s="181" t="str">
        <f t="shared" si="18"/>
        <v/>
      </c>
    </row>
    <row r="233" spans="1:13" ht="12.75">
      <c r="A233" s="188" t="str">
        <f>IF(tab2!D233="","",tab2!D233)</f>
        <v/>
      </c>
      <c r="B233" s="181" t="str">
        <f>IF($A233="","",INDEX('VÝPOČET UHR'!$W:$W,MATCH($A233,'VÝPOČET UHR'!$A:$A,0),))</f>
        <v/>
      </c>
      <c r="C233" s="192" t="str">
        <f t="shared" si="15"/>
        <v/>
      </c>
      <c r="D233" s="190"/>
      <c r="E233" s="189" t="str">
        <f>IF(A233="","",HLAVIČKA!$C$4)</f>
        <v/>
      </c>
      <c r="F233" s="189" t="str">
        <f>IF($A233="","",IF(INDEX('VÝPOČET UHR'!$AA:$AA,MATCH($A233,'VÝPOČET UHR'!$A:$A,0))="","",INDEX('VÝPOČET UHR'!$AA:$AA,MATCH($A233,'VÝPOČET UHR'!$A:$A,0))))</f>
        <v/>
      </c>
      <c r="G233" s="189" t="str">
        <f>IF($A233="","",IF(INDEX('VÝPOČET UHR'!$Z:$Z,MATCH($A233,'VÝPOČET UHR'!$A:$A,0))="","",INDEX('VÝPOČET UHR'!$Z:$Z,MATCH($A233,'VÝPOČET UHR'!$A:$A,0))))</f>
        <v/>
      </c>
      <c r="H233" s="190"/>
      <c r="J233" s="181" t="str">
        <f>IF($A233="","",INDEX('VÝPOČET UHR'!$G:$G,MATCH($A233,'VÝPOČET UHR'!$A:$A,0),))</f>
        <v/>
      </c>
      <c r="K233" s="181" t="str">
        <f t="shared" si="16"/>
        <v/>
      </c>
      <c r="L233" s="181" t="str">
        <f t="shared" si="17"/>
        <v/>
      </c>
      <c r="M233" s="181" t="str">
        <f t="shared" si="18"/>
        <v/>
      </c>
    </row>
    <row r="234" spans="1:13" ht="12.75">
      <c r="A234" s="188" t="str">
        <f>IF(tab2!D234="","",tab2!D234)</f>
        <v/>
      </c>
      <c r="B234" s="181" t="str">
        <f>IF($A234="","",INDEX('VÝPOČET UHR'!$W:$W,MATCH($A234,'VÝPOČET UHR'!$A:$A,0),))</f>
        <v/>
      </c>
      <c r="C234" s="192" t="str">
        <f t="shared" si="15"/>
        <v/>
      </c>
      <c r="D234" s="190"/>
      <c r="E234" s="189" t="str">
        <f>IF(A234="","",HLAVIČKA!$C$4)</f>
        <v/>
      </c>
      <c r="F234" s="189" t="str">
        <f>IF($A234="","",IF(INDEX('VÝPOČET UHR'!$AA:$AA,MATCH($A234,'VÝPOČET UHR'!$A:$A,0))="","",INDEX('VÝPOČET UHR'!$AA:$AA,MATCH($A234,'VÝPOČET UHR'!$A:$A,0))))</f>
        <v/>
      </c>
      <c r="G234" s="189" t="str">
        <f>IF($A234="","",IF(INDEX('VÝPOČET UHR'!$Z:$Z,MATCH($A234,'VÝPOČET UHR'!$A:$A,0))="","",INDEX('VÝPOČET UHR'!$Z:$Z,MATCH($A234,'VÝPOČET UHR'!$A:$A,0))))</f>
        <v/>
      </c>
      <c r="H234" s="190"/>
      <c r="J234" s="181" t="str">
        <f>IF($A234="","",INDEX('VÝPOČET UHR'!$G:$G,MATCH($A234,'VÝPOČET UHR'!$A:$A,0),))</f>
        <v/>
      </c>
      <c r="K234" s="181" t="str">
        <f t="shared" si="16"/>
        <v/>
      </c>
      <c r="L234" s="181" t="str">
        <f t="shared" si="17"/>
        <v/>
      </c>
      <c r="M234" s="181" t="str">
        <f t="shared" si="18"/>
        <v/>
      </c>
    </row>
    <row r="235" spans="1:13" ht="12.75">
      <c r="A235" s="188" t="str">
        <f>IF(tab2!D235="","",tab2!D235)</f>
        <v/>
      </c>
      <c r="B235" s="181" t="str">
        <f>IF($A235="","",INDEX('VÝPOČET UHR'!$W:$W,MATCH($A235,'VÝPOČET UHR'!$A:$A,0),))</f>
        <v/>
      </c>
      <c r="C235" s="192" t="str">
        <f t="shared" si="15"/>
        <v/>
      </c>
      <c r="D235" s="190"/>
      <c r="E235" s="189" t="str">
        <f>IF(A235="","",HLAVIČKA!$C$4)</f>
        <v/>
      </c>
      <c r="F235" s="189" t="str">
        <f>IF($A235="","",IF(INDEX('VÝPOČET UHR'!$AA:$AA,MATCH($A235,'VÝPOČET UHR'!$A:$A,0))="","",INDEX('VÝPOČET UHR'!$AA:$AA,MATCH($A235,'VÝPOČET UHR'!$A:$A,0))))</f>
        <v/>
      </c>
      <c r="G235" s="189" t="str">
        <f>IF($A235="","",IF(INDEX('VÝPOČET UHR'!$Z:$Z,MATCH($A235,'VÝPOČET UHR'!$A:$A,0))="","",INDEX('VÝPOČET UHR'!$Z:$Z,MATCH($A235,'VÝPOČET UHR'!$A:$A,0))))</f>
        <v/>
      </c>
      <c r="H235" s="190"/>
      <c r="J235" s="181" t="str">
        <f>IF($A235="","",INDEX('VÝPOČET UHR'!$G:$G,MATCH($A235,'VÝPOČET UHR'!$A:$A,0),))</f>
        <v/>
      </c>
      <c r="K235" s="181" t="str">
        <f t="shared" si="16"/>
        <v/>
      </c>
      <c r="L235" s="181" t="str">
        <f t="shared" si="17"/>
        <v/>
      </c>
      <c r="M235" s="181" t="str">
        <f t="shared" si="18"/>
        <v/>
      </c>
    </row>
    <row r="236" spans="1:13" ht="12.75">
      <c r="A236" s="188" t="str">
        <f>IF(tab2!D236="","",tab2!D236)</f>
        <v/>
      </c>
      <c r="B236" s="181" t="str">
        <f>IF($A236="","",INDEX('VÝPOČET UHR'!$W:$W,MATCH($A236,'VÝPOČET UHR'!$A:$A,0),))</f>
        <v/>
      </c>
      <c r="C236" s="192" t="str">
        <f t="shared" si="15"/>
        <v/>
      </c>
      <c r="D236" s="190"/>
      <c r="E236" s="189" t="str">
        <f>IF(A236="","",HLAVIČKA!$C$4)</f>
        <v/>
      </c>
      <c r="F236" s="189" t="str">
        <f>IF($A236="","",IF(INDEX('VÝPOČET UHR'!$AA:$AA,MATCH($A236,'VÝPOČET UHR'!$A:$A,0))="","",INDEX('VÝPOČET UHR'!$AA:$AA,MATCH($A236,'VÝPOČET UHR'!$A:$A,0))))</f>
        <v/>
      </c>
      <c r="G236" s="189" t="str">
        <f>IF($A236="","",IF(INDEX('VÝPOČET UHR'!$Z:$Z,MATCH($A236,'VÝPOČET UHR'!$A:$A,0))="","",INDEX('VÝPOČET UHR'!$Z:$Z,MATCH($A236,'VÝPOČET UHR'!$A:$A,0))))</f>
        <v/>
      </c>
      <c r="H236" s="190"/>
      <c r="J236" s="181" t="str">
        <f>IF($A236="","",INDEX('VÝPOČET UHR'!$G:$G,MATCH($A236,'VÝPOČET UHR'!$A:$A,0),))</f>
        <v/>
      </c>
      <c r="K236" s="181" t="str">
        <f t="shared" si="16"/>
        <v/>
      </c>
      <c r="L236" s="181" t="str">
        <f t="shared" si="17"/>
        <v/>
      </c>
      <c r="M236" s="181" t="str">
        <f t="shared" si="18"/>
        <v/>
      </c>
    </row>
    <row r="237" spans="1:13" ht="12.75">
      <c r="A237" s="188" t="str">
        <f>IF(tab2!D237="","",tab2!D237)</f>
        <v/>
      </c>
      <c r="B237" s="181" t="str">
        <f>IF($A237="","",INDEX('VÝPOČET UHR'!$W:$W,MATCH($A237,'VÝPOČET UHR'!$A:$A,0),))</f>
        <v/>
      </c>
      <c r="C237" s="192" t="str">
        <f t="shared" si="15"/>
        <v/>
      </c>
      <c r="D237" s="190"/>
      <c r="E237" s="189" t="str">
        <f>IF(A237="","",HLAVIČKA!$C$4)</f>
        <v/>
      </c>
      <c r="F237" s="189" t="str">
        <f>IF($A237="","",IF(INDEX('VÝPOČET UHR'!$AA:$AA,MATCH($A237,'VÝPOČET UHR'!$A:$A,0))="","",INDEX('VÝPOČET UHR'!$AA:$AA,MATCH($A237,'VÝPOČET UHR'!$A:$A,0))))</f>
        <v/>
      </c>
      <c r="G237" s="189" t="str">
        <f>IF($A237="","",IF(INDEX('VÝPOČET UHR'!$Z:$Z,MATCH($A237,'VÝPOČET UHR'!$A:$A,0))="","",INDEX('VÝPOČET UHR'!$Z:$Z,MATCH($A237,'VÝPOČET UHR'!$A:$A,0))))</f>
        <v/>
      </c>
      <c r="H237" s="190"/>
      <c r="J237" s="181" t="str">
        <f>IF($A237="","",INDEX('VÝPOČET UHR'!$G:$G,MATCH($A237,'VÝPOČET UHR'!$A:$A,0),))</f>
        <v/>
      </c>
      <c r="K237" s="181" t="str">
        <f t="shared" si="16"/>
        <v/>
      </c>
      <c r="L237" s="181" t="str">
        <f t="shared" si="17"/>
        <v/>
      </c>
      <c r="M237" s="181" t="str">
        <f t="shared" si="18"/>
        <v/>
      </c>
    </row>
    <row r="238" spans="1:13" ht="12.75">
      <c r="A238" s="188" t="str">
        <f>IF(tab2!D238="","",tab2!D238)</f>
        <v/>
      </c>
      <c r="B238" s="181" t="str">
        <f>IF($A238="","",INDEX('VÝPOČET UHR'!$W:$W,MATCH($A238,'VÝPOČET UHR'!$A:$A,0),))</f>
        <v/>
      </c>
      <c r="C238" s="192" t="str">
        <f t="shared" si="15"/>
        <v/>
      </c>
      <c r="D238" s="190"/>
      <c r="E238" s="189" t="str">
        <f>IF(A238="","",HLAVIČKA!$C$4)</f>
        <v/>
      </c>
      <c r="F238" s="189" t="str">
        <f>IF($A238="","",IF(INDEX('VÝPOČET UHR'!$AA:$AA,MATCH($A238,'VÝPOČET UHR'!$A:$A,0))="","",INDEX('VÝPOČET UHR'!$AA:$AA,MATCH($A238,'VÝPOČET UHR'!$A:$A,0))))</f>
        <v/>
      </c>
      <c r="G238" s="189" t="str">
        <f>IF($A238="","",IF(INDEX('VÝPOČET UHR'!$Z:$Z,MATCH($A238,'VÝPOČET UHR'!$A:$A,0))="","",INDEX('VÝPOČET UHR'!$Z:$Z,MATCH($A238,'VÝPOČET UHR'!$A:$A,0))))</f>
        <v/>
      </c>
      <c r="H238" s="190"/>
      <c r="J238" s="181" t="str">
        <f>IF($A238="","",INDEX('VÝPOČET UHR'!$G:$G,MATCH($A238,'VÝPOČET UHR'!$A:$A,0),))</f>
        <v/>
      </c>
      <c r="K238" s="181" t="str">
        <f t="shared" si="16"/>
        <v/>
      </c>
      <c r="L238" s="181" t="str">
        <f t="shared" si="17"/>
        <v/>
      </c>
      <c r="M238" s="181" t="str">
        <f t="shared" si="18"/>
        <v/>
      </c>
    </row>
    <row r="239" spans="1:13" ht="12.75">
      <c r="A239" s="188" t="str">
        <f>IF(tab2!D239="","",tab2!D239)</f>
        <v/>
      </c>
      <c r="B239" s="181" t="str">
        <f>IF($A239="","",INDEX('VÝPOČET UHR'!$W:$W,MATCH($A239,'VÝPOČET UHR'!$A:$A,0),))</f>
        <v/>
      </c>
      <c r="C239" s="192" t="str">
        <f t="shared" si="15"/>
        <v/>
      </c>
      <c r="D239" s="190"/>
      <c r="E239" s="189" t="str">
        <f>IF(A239="","",HLAVIČKA!$C$4)</f>
        <v/>
      </c>
      <c r="F239" s="189" t="str">
        <f>IF($A239="","",IF(INDEX('VÝPOČET UHR'!$AA:$AA,MATCH($A239,'VÝPOČET UHR'!$A:$A,0))="","",INDEX('VÝPOČET UHR'!$AA:$AA,MATCH($A239,'VÝPOČET UHR'!$A:$A,0))))</f>
        <v/>
      </c>
      <c r="G239" s="189" t="str">
        <f>IF($A239="","",IF(INDEX('VÝPOČET UHR'!$Z:$Z,MATCH($A239,'VÝPOČET UHR'!$A:$A,0))="","",INDEX('VÝPOČET UHR'!$Z:$Z,MATCH($A239,'VÝPOČET UHR'!$A:$A,0))))</f>
        <v/>
      </c>
      <c r="H239" s="190"/>
      <c r="J239" s="181" t="str">
        <f>IF($A239="","",INDEX('VÝPOČET UHR'!$G:$G,MATCH($A239,'VÝPOČET UHR'!$A:$A,0),))</f>
        <v/>
      </c>
      <c r="K239" s="181" t="str">
        <f t="shared" si="16"/>
        <v/>
      </c>
      <c r="L239" s="181" t="str">
        <f t="shared" si="17"/>
        <v/>
      </c>
      <c r="M239" s="181" t="str">
        <f t="shared" si="18"/>
        <v/>
      </c>
    </row>
    <row r="240" spans="1:13" ht="12.75">
      <c r="A240" s="188" t="str">
        <f>IF(tab2!D240="","",tab2!D240)</f>
        <v/>
      </c>
      <c r="B240" s="181" t="str">
        <f>IF($A240="","",INDEX('VÝPOČET UHR'!$W:$W,MATCH($A240,'VÝPOČET UHR'!$A:$A,0),))</f>
        <v/>
      </c>
      <c r="C240" s="192" t="str">
        <f t="shared" si="15"/>
        <v/>
      </c>
      <c r="D240" s="190"/>
      <c r="E240" s="189" t="str">
        <f>IF(A240="","",HLAVIČKA!$C$4)</f>
        <v/>
      </c>
      <c r="F240" s="189" t="str">
        <f>IF($A240="","",IF(INDEX('VÝPOČET UHR'!$AA:$AA,MATCH($A240,'VÝPOČET UHR'!$A:$A,0))="","",INDEX('VÝPOČET UHR'!$AA:$AA,MATCH($A240,'VÝPOČET UHR'!$A:$A,0))))</f>
        <v/>
      </c>
      <c r="G240" s="189" t="str">
        <f>IF($A240="","",IF(INDEX('VÝPOČET UHR'!$Z:$Z,MATCH($A240,'VÝPOČET UHR'!$A:$A,0))="","",INDEX('VÝPOČET UHR'!$Z:$Z,MATCH($A240,'VÝPOČET UHR'!$A:$A,0))))</f>
        <v/>
      </c>
      <c r="H240" s="190"/>
      <c r="J240" s="181" t="str">
        <f>IF($A240="","",INDEX('VÝPOČET UHR'!$G:$G,MATCH($A240,'VÝPOČET UHR'!$A:$A,0),))</f>
        <v/>
      </c>
      <c r="K240" s="181" t="str">
        <f t="shared" si="16"/>
        <v/>
      </c>
      <c r="L240" s="181" t="str">
        <f t="shared" si="17"/>
        <v/>
      </c>
      <c r="M240" s="181" t="str">
        <f t="shared" si="18"/>
        <v/>
      </c>
    </row>
    <row r="241" spans="1:13" ht="12.75">
      <c r="A241" s="188" t="str">
        <f>IF(tab2!D241="","",tab2!D241)</f>
        <v/>
      </c>
      <c r="B241" s="181" t="str">
        <f>IF($A241="","",INDEX('VÝPOČET UHR'!$W:$W,MATCH($A241,'VÝPOČET UHR'!$A:$A,0),))</f>
        <v/>
      </c>
      <c r="C241" s="192" t="str">
        <f t="shared" si="15"/>
        <v/>
      </c>
      <c r="D241" s="190"/>
      <c r="E241" s="189" t="str">
        <f>IF(A241="","",HLAVIČKA!$C$4)</f>
        <v/>
      </c>
      <c r="F241" s="189" t="str">
        <f>IF($A241="","",IF(INDEX('VÝPOČET UHR'!$AA:$AA,MATCH($A241,'VÝPOČET UHR'!$A:$A,0))="","",INDEX('VÝPOČET UHR'!$AA:$AA,MATCH($A241,'VÝPOČET UHR'!$A:$A,0))))</f>
        <v/>
      </c>
      <c r="G241" s="189" t="str">
        <f>IF($A241="","",IF(INDEX('VÝPOČET UHR'!$Z:$Z,MATCH($A241,'VÝPOČET UHR'!$A:$A,0))="","",INDEX('VÝPOČET UHR'!$Z:$Z,MATCH($A241,'VÝPOČET UHR'!$A:$A,0))))</f>
        <v/>
      </c>
      <c r="H241" s="190"/>
      <c r="J241" s="181" t="str">
        <f>IF($A241="","",INDEX('VÝPOČET UHR'!$G:$G,MATCH($A241,'VÝPOČET UHR'!$A:$A,0),))</f>
        <v/>
      </c>
      <c r="K241" s="181" t="str">
        <f t="shared" si="16"/>
        <v/>
      </c>
      <c r="L241" s="181" t="str">
        <f t="shared" si="17"/>
        <v/>
      </c>
      <c r="M241" s="181" t="str">
        <f t="shared" si="18"/>
        <v/>
      </c>
    </row>
    <row r="242" spans="1:13" ht="12.75">
      <c r="A242" s="188" t="str">
        <f>IF(tab2!D242="","",tab2!D242)</f>
        <v/>
      </c>
      <c r="B242" s="181" t="str">
        <f>IF($A242="","",INDEX('VÝPOČET UHR'!$W:$W,MATCH($A242,'VÝPOČET UHR'!$A:$A,0),))</f>
        <v/>
      </c>
      <c r="C242" s="192" t="str">
        <f t="shared" si="15"/>
        <v/>
      </c>
      <c r="D242" s="190"/>
      <c r="E242" s="189" t="str">
        <f>IF(A242="","",HLAVIČKA!$C$4)</f>
        <v/>
      </c>
      <c r="F242" s="189" t="str">
        <f>IF($A242="","",IF(INDEX('VÝPOČET UHR'!$AA:$AA,MATCH($A242,'VÝPOČET UHR'!$A:$A,0))="","",INDEX('VÝPOČET UHR'!$AA:$AA,MATCH($A242,'VÝPOČET UHR'!$A:$A,0))))</f>
        <v/>
      </c>
      <c r="G242" s="189" t="str">
        <f>IF($A242="","",IF(INDEX('VÝPOČET UHR'!$Z:$Z,MATCH($A242,'VÝPOČET UHR'!$A:$A,0))="","",INDEX('VÝPOČET UHR'!$Z:$Z,MATCH($A242,'VÝPOČET UHR'!$A:$A,0))))</f>
        <v/>
      </c>
      <c r="H242" s="190"/>
      <c r="J242" s="181" t="str">
        <f>IF($A242="","",INDEX('VÝPOČET UHR'!$G:$G,MATCH($A242,'VÝPOČET UHR'!$A:$A,0),))</f>
        <v/>
      </c>
      <c r="K242" s="181" t="str">
        <f t="shared" si="16"/>
        <v/>
      </c>
      <c r="L242" s="181" t="str">
        <f t="shared" si="17"/>
        <v/>
      </c>
      <c r="M242" s="181" t="str">
        <f t="shared" si="18"/>
        <v/>
      </c>
    </row>
    <row r="243" spans="1:13" ht="12.75">
      <c r="A243" s="188" t="str">
        <f>IF(tab2!D243="","",tab2!D243)</f>
        <v/>
      </c>
      <c r="B243" s="181" t="str">
        <f>IF($A243="","",INDEX('VÝPOČET UHR'!$W:$W,MATCH($A243,'VÝPOČET UHR'!$A:$A,0),))</f>
        <v/>
      </c>
      <c r="C243" s="192" t="str">
        <f t="shared" si="15"/>
        <v/>
      </c>
      <c r="D243" s="190"/>
      <c r="E243" s="189" t="str">
        <f>IF(A243="","",HLAVIČKA!$C$4)</f>
        <v/>
      </c>
      <c r="F243" s="189" t="str">
        <f>IF($A243="","",IF(INDEX('VÝPOČET UHR'!$AA:$AA,MATCH($A243,'VÝPOČET UHR'!$A:$A,0))="","",INDEX('VÝPOČET UHR'!$AA:$AA,MATCH($A243,'VÝPOČET UHR'!$A:$A,0))))</f>
        <v/>
      </c>
      <c r="G243" s="189" t="str">
        <f>IF($A243="","",IF(INDEX('VÝPOČET UHR'!$Z:$Z,MATCH($A243,'VÝPOČET UHR'!$A:$A,0))="","",INDEX('VÝPOČET UHR'!$Z:$Z,MATCH($A243,'VÝPOČET UHR'!$A:$A,0))))</f>
        <v/>
      </c>
      <c r="H243" s="190"/>
      <c r="J243" s="181" t="str">
        <f>IF($A243="","",INDEX('VÝPOČET UHR'!$G:$G,MATCH($A243,'VÝPOČET UHR'!$A:$A,0),))</f>
        <v/>
      </c>
      <c r="K243" s="181" t="str">
        <f t="shared" si="16"/>
        <v/>
      </c>
      <c r="L243" s="181" t="str">
        <f t="shared" si="17"/>
        <v/>
      </c>
      <c r="M243" s="181" t="str">
        <f t="shared" si="18"/>
        <v/>
      </c>
    </row>
    <row r="244" spans="1:13" ht="12.75">
      <c r="A244" s="188" t="str">
        <f>IF(tab2!D244="","",tab2!D244)</f>
        <v/>
      </c>
      <c r="B244" s="181" t="str">
        <f>IF($A244="","",INDEX('VÝPOČET UHR'!$W:$W,MATCH($A244,'VÝPOČET UHR'!$A:$A,0),))</f>
        <v/>
      </c>
      <c r="C244" s="192" t="str">
        <f t="shared" si="15"/>
        <v/>
      </c>
      <c r="D244" s="190"/>
      <c r="E244" s="189" t="str">
        <f>IF(A244="","",HLAVIČKA!$C$4)</f>
        <v/>
      </c>
      <c r="F244" s="189" t="str">
        <f>IF($A244="","",IF(INDEX('VÝPOČET UHR'!$AA:$AA,MATCH($A244,'VÝPOČET UHR'!$A:$A,0))="","",INDEX('VÝPOČET UHR'!$AA:$AA,MATCH($A244,'VÝPOČET UHR'!$A:$A,0))))</f>
        <v/>
      </c>
      <c r="G244" s="189" t="str">
        <f>IF($A244="","",IF(INDEX('VÝPOČET UHR'!$Z:$Z,MATCH($A244,'VÝPOČET UHR'!$A:$A,0))="","",INDEX('VÝPOČET UHR'!$Z:$Z,MATCH($A244,'VÝPOČET UHR'!$A:$A,0))))</f>
        <v/>
      </c>
      <c r="H244" s="190"/>
      <c r="J244" s="181" t="str">
        <f>IF($A244="","",INDEX('VÝPOČET UHR'!$G:$G,MATCH($A244,'VÝPOČET UHR'!$A:$A,0),))</f>
        <v/>
      </c>
      <c r="K244" s="181" t="str">
        <f t="shared" si="16"/>
        <v/>
      </c>
      <c r="L244" s="181" t="str">
        <f t="shared" si="17"/>
        <v/>
      </c>
      <c r="M244" s="181" t="str">
        <f t="shared" si="18"/>
        <v/>
      </c>
    </row>
    <row r="245" spans="1:13" ht="12.75">
      <c r="A245" s="188" t="str">
        <f>IF(tab2!D245="","",tab2!D245)</f>
        <v/>
      </c>
      <c r="B245" s="181" t="str">
        <f>IF($A245="","",INDEX('VÝPOČET UHR'!$W:$W,MATCH($A245,'VÝPOČET UHR'!$A:$A,0),))</f>
        <v/>
      </c>
      <c r="C245" s="192" t="str">
        <f t="shared" si="15"/>
        <v/>
      </c>
      <c r="D245" s="190"/>
      <c r="E245" s="189" t="str">
        <f>IF(A245="","",HLAVIČKA!$C$4)</f>
        <v/>
      </c>
      <c r="F245" s="189" t="str">
        <f>IF($A245="","",IF(INDEX('VÝPOČET UHR'!$AA:$AA,MATCH($A245,'VÝPOČET UHR'!$A:$A,0))="","",INDEX('VÝPOČET UHR'!$AA:$AA,MATCH($A245,'VÝPOČET UHR'!$A:$A,0))))</f>
        <v/>
      </c>
      <c r="G245" s="189" t="str">
        <f>IF($A245="","",IF(INDEX('VÝPOČET UHR'!$Z:$Z,MATCH($A245,'VÝPOČET UHR'!$A:$A,0))="","",INDEX('VÝPOČET UHR'!$Z:$Z,MATCH($A245,'VÝPOČET UHR'!$A:$A,0))))</f>
        <v/>
      </c>
      <c r="H245" s="190"/>
      <c r="J245" s="181" t="str">
        <f>IF($A245="","",INDEX('VÝPOČET UHR'!$G:$G,MATCH($A245,'VÝPOČET UHR'!$A:$A,0),))</f>
        <v/>
      </c>
      <c r="K245" s="181" t="str">
        <f t="shared" si="16"/>
        <v/>
      </c>
      <c r="L245" s="181" t="str">
        <f t="shared" si="17"/>
        <v/>
      </c>
      <c r="M245" s="181" t="str">
        <f t="shared" si="18"/>
        <v/>
      </c>
    </row>
    <row r="246" spans="1:13" ht="12.75">
      <c r="A246" s="188" t="str">
        <f>IF(tab2!D246="","",tab2!D246)</f>
        <v/>
      </c>
      <c r="B246" s="181" t="str">
        <f>IF($A246="","",INDEX('VÝPOČET UHR'!$W:$W,MATCH($A246,'VÝPOČET UHR'!$A:$A,0),))</f>
        <v/>
      </c>
      <c r="C246" s="192" t="str">
        <f t="shared" si="15"/>
        <v/>
      </c>
      <c r="D246" s="190"/>
      <c r="E246" s="189" t="str">
        <f>IF(A246="","",HLAVIČKA!$C$4)</f>
        <v/>
      </c>
      <c r="F246" s="189" t="str">
        <f>IF($A246="","",IF(INDEX('VÝPOČET UHR'!$AA:$AA,MATCH($A246,'VÝPOČET UHR'!$A:$A,0))="","",INDEX('VÝPOČET UHR'!$AA:$AA,MATCH($A246,'VÝPOČET UHR'!$A:$A,0))))</f>
        <v/>
      </c>
      <c r="G246" s="189" t="str">
        <f>IF($A246="","",IF(INDEX('VÝPOČET UHR'!$Z:$Z,MATCH($A246,'VÝPOČET UHR'!$A:$A,0))="","",INDEX('VÝPOČET UHR'!$Z:$Z,MATCH($A246,'VÝPOČET UHR'!$A:$A,0))))</f>
        <v/>
      </c>
      <c r="H246" s="190"/>
      <c r="J246" s="181" t="str">
        <f>IF($A246="","",INDEX('VÝPOČET UHR'!$G:$G,MATCH($A246,'VÝPOČET UHR'!$A:$A,0),))</f>
        <v/>
      </c>
      <c r="K246" s="181" t="str">
        <f t="shared" si="16"/>
        <v/>
      </c>
      <c r="L246" s="181" t="str">
        <f t="shared" si="17"/>
        <v/>
      </c>
      <c r="M246" s="181" t="str">
        <f t="shared" si="18"/>
        <v/>
      </c>
    </row>
    <row r="247" spans="1:13" ht="12.75">
      <c r="A247" s="188" t="str">
        <f>IF(tab2!D247="","",tab2!D247)</f>
        <v/>
      </c>
      <c r="B247" s="181" t="str">
        <f>IF($A247="","",INDEX('VÝPOČET UHR'!$W:$W,MATCH($A247,'VÝPOČET UHR'!$A:$A,0),))</f>
        <v/>
      </c>
      <c r="C247" s="192" t="str">
        <f t="shared" si="15"/>
        <v/>
      </c>
      <c r="D247" s="190"/>
      <c r="E247" s="189" t="str">
        <f>IF(A247="","",HLAVIČKA!$C$4)</f>
        <v/>
      </c>
      <c r="F247" s="189" t="str">
        <f>IF($A247="","",IF(INDEX('VÝPOČET UHR'!$AA:$AA,MATCH($A247,'VÝPOČET UHR'!$A:$A,0))="","",INDEX('VÝPOČET UHR'!$AA:$AA,MATCH($A247,'VÝPOČET UHR'!$A:$A,0))))</f>
        <v/>
      </c>
      <c r="G247" s="189" t="str">
        <f>IF($A247="","",IF(INDEX('VÝPOČET UHR'!$Z:$Z,MATCH($A247,'VÝPOČET UHR'!$A:$A,0))="","",INDEX('VÝPOČET UHR'!$Z:$Z,MATCH($A247,'VÝPOČET UHR'!$A:$A,0))))</f>
        <v/>
      </c>
      <c r="H247" s="190"/>
      <c r="J247" s="181" t="str">
        <f>IF($A247="","",INDEX('VÝPOČET UHR'!$G:$G,MATCH($A247,'VÝPOČET UHR'!$A:$A,0),))</f>
        <v/>
      </c>
      <c r="K247" s="181" t="str">
        <f t="shared" si="16"/>
        <v/>
      </c>
      <c r="L247" s="181" t="str">
        <f t="shared" si="17"/>
        <v/>
      </c>
      <c r="M247" s="181" t="str">
        <f t="shared" si="18"/>
        <v/>
      </c>
    </row>
    <row r="248" spans="1:13" ht="12.75">
      <c r="A248" s="188" t="str">
        <f>IF(tab2!D248="","",tab2!D248)</f>
        <v/>
      </c>
      <c r="B248" s="181" t="str">
        <f>IF($A248="","",INDEX('VÝPOČET UHR'!$W:$W,MATCH($A248,'VÝPOČET UHR'!$A:$A,0),))</f>
        <v/>
      </c>
      <c r="C248" s="192" t="str">
        <f t="shared" si="15"/>
        <v/>
      </c>
      <c r="D248" s="190"/>
      <c r="E248" s="189" t="str">
        <f>IF(A248="","",HLAVIČKA!$C$4)</f>
        <v/>
      </c>
      <c r="F248" s="189" t="str">
        <f>IF($A248="","",IF(INDEX('VÝPOČET UHR'!$AA:$AA,MATCH($A248,'VÝPOČET UHR'!$A:$A,0))="","",INDEX('VÝPOČET UHR'!$AA:$AA,MATCH($A248,'VÝPOČET UHR'!$A:$A,0))))</f>
        <v/>
      </c>
      <c r="G248" s="189" t="str">
        <f>IF($A248="","",IF(INDEX('VÝPOČET UHR'!$Z:$Z,MATCH($A248,'VÝPOČET UHR'!$A:$A,0))="","",INDEX('VÝPOČET UHR'!$Z:$Z,MATCH($A248,'VÝPOČET UHR'!$A:$A,0))))</f>
        <v/>
      </c>
      <c r="H248" s="190"/>
      <c r="J248" s="181" t="str">
        <f>IF($A248="","",INDEX('VÝPOČET UHR'!$G:$G,MATCH($A248,'VÝPOČET UHR'!$A:$A,0),))</f>
        <v/>
      </c>
      <c r="K248" s="181" t="str">
        <f t="shared" si="16"/>
        <v/>
      </c>
      <c r="L248" s="181" t="str">
        <f t="shared" si="17"/>
        <v/>
      </c>
      <c r="M248" s="181" t="str">
        <f t="shared" si="18"/>
        <v/>
      </c>
    </row>
    <row r="249" spans="1:13" ht="12.75">
      <c r="A249" s="188" t="str">
        <f>IF(tab2!D249="","",tab2!D249)</f>
        <v/>
      </c>
      <c r="B249" s="181" t="str">
        <f>IF($A249="","",INDEX('VÝPOČET UHR'!$W:$W,MATCH($A249,'VÝPOČET UHR'!$A:$A,0),))</f>
        <v/>
      </c>
      <c r="C249" s="192" t="str">
        <f t="shared" si="15"/>
        <v/>
      </c>
      <c r="D249" s="190"/>
      <c r="E249" s="189" t="str">
        <f>IF(A249="","",HLAVIČKA!$C$4)</f>
        <v/>
      </c>
      <c r="F249" s="189" t="str">
        <f>IF($A249="","",IF(INDEX('VÝPOČET UHR'!$AA:$AA,MATCH($A249,'VÝPOČET UHR'!$A:$A,0))="","",INDEX('VÝPOČET UHR'!$AA:$AA,MATCH($A249,'VÝPOČET UHR'!$A:$A,0))))</f>
        <v/>
      </c>
      <c r="G249" s="189" t="str">
        <f>IF($A249="","",IF(INDEX('VÝPOČET UHR'!$Z:$Z,MATCH($A249,'VÝPOČET UHR'!$A:$A,0))="","",INDEX('VÝPOČET UHR'!$Z:$Z,MATCH($A249,'VÝPOČET UHR'!$A:$A,0))))</f>
        <v/>
      </c>
      <c r="H249" s="190"/>
      <c r="J249" s="181" t="str">
        <f>IF($A249="","",INDEX('VÝPOČET UHR'!$G:$G,MATCH($A249,'VÝPOČET UHR'!$A:$A,0),))</f>
        <v/>
      </c>
      <c r="K249" s="181" t="str">
        <f t="shared" si="16"/>
        <v/>
      </c>
      <c r="L249" s="181" t="str">
        <f t="shared" si="17"/>
        <v/>
      </c>
      <c r="M249" s="181" t="str">
        <f t="shared" si="18"/>
        <v/>
      </c>
    </row>
    <row r="250" spans="1:13" ht="12.75">
      <c r="A250" s="188" t="str">
        <f>IF(tab2!D250="","",tab2!D250)</f>
        <v/>
      </c>
      <c r="B250" s="181" t="str">
        <f>IF($A250="","",INDEX('VÝPOČET UHR'!$W:$W,MATCH($A250,'VÝPOČET UHR'!$A:$A,0),))</f>
        <v/>
      </c>
      <c r="C250" s="192" t="str">
        <f t="shared" si="15"/>
        <v/>
      </c>
      <c r="D250" s="190"/>
      <c r="E250" s="189" t="str">
        <f>IF(A250="","",HLAVIČKA!$C$4)</f>
        <v/>
      </c>
      <c r="F250" s="189" t="str">
        <f>IF($A250="","",IF(INDEX('VÝPOČET UHR'!$AA:$AA,MATCH($A250,'VÝPOČET UHR'!$A:$A,0))="","",INDEX('VÝPOČET UHR'!$AA:$AA,MATCH($A250,'VÝPOČET UHR'!$A:$A,0))))</f>
        <v/>
      </c>
      <c r="G250" s="189" t="str">
        <f>IF($A250="","",IF(INDEX('VÝPOČET UHR'!$Z:$Z,MATCH($A250,'VÝPOČET UHR'!$A:$A,0))="","",INDEX('VÝPOČET UHR'!$Z:$Z,MATCH($A250,'VÝPOČET UHR'!$A:$A,0))))</f>
        <v/>
      </c>
      <c r="H250" s="190"/>
      <c r="J250" s="181" t="str">
        <f>IF($A250="","",INDEX('VÝPOČET UHR'!$G:$G,MATCH($A250,'VÝPOČET UHR'!$A:$A,0),))</f>
        <v/>
      </c>
      <c r="K250" s="181" t="str">
        <f t="shared" si="16"/>
        <v/>
      </c>
      <c r="L250" s="181" t="str">
        <f t="shared" si="17"/>
        <v/>
      </c>
      <c r="M250" s="181" t="str">
        <f t="shared" si="18"/>
        <v/>
      </c>
    </row>
    <row r="251" spans="1:13" ht="12.75">
      <c r="A251" s="188" t="str">
        <f>IF(tab2!D251="","",tab2!D251)</f>
        <v/>
      </c>
      <c r="B251" s="181" t="str">
        <f>IF($A251="","",INDEX('VÝPOČET UHR'!$W:$W,MATCH($A251,'VÝPOČET UHR'!$A:$A,0),))</f>
        <v/>
      </c>
      <c r="C251" s="192" t="str">
        <f t="shared" si="15"/>
        <v/>
      </c>
      <c r="D251" s="190"/>
      <c r="E251" s="189" t="str">
        <f>IF(A251="","",HLAVIČKA!$C$4)</f>
        <v/>
      </c>
      <c r="F251" s="189" t="str">
        <f>IF($A251="","",IF(INDEX('VÝPOČET UHR'!$AA:$AA,MATCH($A251,'VÝPOČET UHR'!$A:$A,0))="","",INDEX('VÝPOČET UHR'!$AA:$AA,MATCH($A251,'VÝPOČET UHR'!$A:$A,0))))</f>
        <v/>
      </c>
      <c r="G251" s="189" t="str">
        <f>IF($A251="","",IF(INDEX('VÝPOČET UHR'!$Z:$Z,MATCH($A251,'VÝPOČET UHR'!$A:$A,0))="","",INDEX('VÝPOČET UHR'!$Z:$Z,MATCH($A251,'VÝPOČET UHR'!$A:$A,0))))</f>
        <v/>
      </c>
      <c r="H251" s="190"/>
      <c r="J251" s="181" t="str">
        <f>IF($A251="","",INDEX('VÝPOČET UHR'!$G:$G,MATCH($A251,'VÝPOČET UHR'!$A:$A,0),))</f>
        <v/>
      </c>
      <c r="K251" s="181" t="str">
        <f t="shared" si="16"/>
        <v/>
      </c>
      <c r="L251" s="181" t="str">
        <f t="shared" si="17"/>
        <v/>
      </c>
      <c r="M251" s="181" t="str">
        <f t="shared" si="18"/>
        <v/>
      </c>
    </row>
    <row r="252" spans="1:13" ht="12.75">
      <c r="A252" s="188" t="str">
        <f>IF(tab2!D252="","",tab2!D252)</f>
        <v/>
      </c>
      <c r="B252" s="181" t="str">
        <f>IF($A252="","",INDEX('VÝPOČET UHR'!$W:$W,MATCH($A252,'VÝPOČET UHR'!$A:$A,0),))</f>
        <v/>
      </c>
      <c r="C252" s="192" t="str">
        <f t="shared" si="15"/>
        <v/>
      </c>
      <c r="D252" s="190"/>
      <c r="E252" s="189" t="str">
        <f>IF(A252="","",HLAVIČKA!$C$4)</f>
        <v/>
      </c>
      <c r="F252" s="189" t="str">
        <f>IF($A252="","",IF(INDEX('VÝPOČET UHR'!$AA:$AA,MATCH($A252,'VÝPOČET UHR'!$A:$A,0))="","",INDEX('VÝPOČET UHR'!$AA:$AA,MATCH($A252,'VÝPOČET UHR'!$A:$A,0))))</f>
        <v/>
      </c>
      <c r="G252" s="189" t="str">
        <f>IF($A252="","",IF(INDEX('VÝPOČET UHR'!$Z:$Z,MATCH($A252,'VÝPOČET UHR'!$A:$A,0))="","",INDEX('VÝPOČET UHR'!$Z:$Z,MATCH($A252,'VÝPOČET UHR'!$A:$A,0))))</f>
        <v/>
      </c>
      <c r="H252" s="190"/>
      <c r="J252" s="181" t="str">
        <f>IF($A252="","",INDEX('VÝPOČET UHR'!$G:$G,MATCH($A252,'VÝPOČET UHR'!$A:$A,0),))</f>
        <v/>
      </c>
      <c r="K252" s="181" t="str">
        <f t="shared" si="16"/>
        <v/>
      </c>
      <c r="L252" s="181" t="str">
        <f t="shared" si="17"/>
        <v/>
      </c>
      <c r="M252" s="181" t="str">
        <f t="shared" si="18"/>
        <v/>
      </c>
    </row>
    <row r="253" spans="1:13" ht="12.75">
      <c r="A253" s="188" t="str">
        <f>IF(tab2!D253="","",tab2!D253)</f>
        <v/>
      </c>
      <c r="B253" s="181" t="str">
        <f>IF($A253="","",INDEX('VÝPOČET UHR'!$W:$W,MATCH($A253,'VÝPOČET UHR'!$A:$A,0),))</f>
        <v/>
      </c>
      <c r="C253" s="192" t="str">
        <f t="shared" si="15"/>
        <v/>
      </c>
      <c r="D253" s="190"/>
      <c r="E253" s="189" t="str">
        <f>IF(A253="","",HLAVIČKA!$C$4)</f>
        <v/>
      </c>
      <c r="F253" s="189" t="str">
        <f>IF($A253="","",IF(INDEX('VÝPOČET UHR'!$AA:$AA,MATCH($A253,'VÝPOČET UHR'!$A:$A,0))="","",INDEX('VÝPOČET UHR'!$AA:$AA,MATCH($A253,'VÝPOČET UHR'!$A:$A,0))))</f>
        <v/>
      </c>
      <c r="G253" s="189" t="str">
        <f>IF($A253="","",IF(INDEX('VÝPOČET UHR'!$Z:$Z,MATCH($A253,'VÝPOČET UHR'!$A:$A,0))="","",INDEX('VÝPOČET UHR'!$Z:$Z,MATCH($A253,'VÝPOČET UHR'!$A:$A,0))))</f>
        <v/>
      </c>
      <c r="H253" s="190"/>
      <c r="J253" s="181" t="str">
        <f>IF($A253="","",INDEX('VÝPOČET UHR'!$G:$G,MATCH($A253,'VÝPOČET UHR'!$A:$A,0),))</f>
        <v/>
      </c>
      <c r="K253" s="181" t="str">
        <f t="shared" si="16"/>
        <v/>
      </c>
      <c r="L253" s="181" t="str">
        <f t="shared" si="17"/>
        <v/>
      </c>
      <c r="M253" s="181" t="str">
        <f t="shared" si="18"/>
        <v/>
      </c>
    </row>
    <row r="254" spans="1:13" ht="12.75">
      <c r="A254" s="188" t="str">
        <f>IF(tab2!D254="","",tab2!D254)</f>
        <v/>
      </c>
      <c r="B254" s="181" t="str">
        <f>IF($A254="","",INDEX('VÝPOČET UHR'!$W:$W,MATCH($A254,'VÝPOČET UHR'!$A:$A,0),))</f>
        <v/>
      </c>
      <c r="C254" s="192" t="str">
        <f t="shared" si="15"/>
        <v/>
      </c>
      <c r="D254" s="190"/>
      <c r="E254" s="189" t="str">
        <f>IF(A254="","",HLAVIČKA!$C$4)</f>
        <v/>
      </c>
      <c r="F254" s="189" t="str">
        <f>IF($A254="","",IF(INDEX('VÝPOČET UHR'!$AA:$AA,MATCH($A254,'VÝPOČET UHR'!$A:$A,0))="","",INDEX('VÝPOČET UHR'!$AA:$AA,MATCH($A254,'VÝPOČET UHR'!$A:$A,0))))</f>
        <v/>
      </c>
      <c r="G254" s="189" t="str">
        <f>IF($A254="","",IF(INDEX('VÝPOČET UHR'!$Z:$Z,MATCH($A254,'VÝPOČET UHR'!$A:$A,0))="","",INDEX('VÝPOČET UHR'!$Z:$Z,MATCH($A254,'VÝPOČET UHR'!$A:$A,0))))</f>
        <v/>
      </c>
      <c r="H254" s="190"/>
      <c r="J254" s="181" t="str">
        <f>IF($A254="","",INDEX('VÝPOČET UHR'!$G:$G,MATCH($A254,'VÝPOČET UHR'!$A:$A,0),))</f>
        <v/>
      </c>
      <c r="K254" s="181" t="str">
        <f t="shared" si="16"/>
        <v/>
      </c>
      <c r="L254" s="181" t="str">
        <f t="shared" si="17"/>
        <v/>
      </c>
      <c r="M254" s="181" t="str">
        <f t="shared" si="18"/>
        <v/>
      </c>
    </row>
    <row r="255" spans="1:13" ht="12.75">
      <c r="A255" s="188" t="str">
        <f>IF(tab2!D255="","",tab2!D255)</f>
        <v/>
      </c>
      <c r="B255" s="181" t="str">
        <f>IF($A255="","",INDEX('VÝPOČET UHR'!$W:$W,MATCH($A255,'VÝPOČET UHR'!$A:$A,0),))</f>
        <v/>
      </c>
      <c r="C255" s="192" t="str">
        <f t="shared" si="15"/>
        <v/>
      </c>
      <c r="D255" s="190"/>
      <c r="E255" s="189" t="str">
        <f>IF(A255="","",HLAVIČKA!$C$4)</f>
        <v/>
      </c>
      <c r="F255" s="189" t="str">
        <f>IF($A255="","",IF(INDEX('VÝPOČET UHR'!$AA:$AA,MATCH($A255,'VÝPOČET UHR'!$A:$A,0))="","",INDEX('VÝPOČET UHR'!$AA:$AA,MATCH($A255,'VÝPOČET UHR'!$A:$A,0))))</f>
        <v/>
      </c>
      <c r="G255" s="189" t="str">
        <f>IF($A255="","",IF(INDEX('VÝPOČET UHR'!$Z:$Z,MATCH($A255,'VÝPOČET UHR'!$A:$A,0))="","",INDEX('VÝPOČET UHR'!$Z:$Z,MATCH($A255,'VÝPOČET UHR'!$A:$A,0))))</f>
        <v/>
      </c>
      <c r="H255" s="190"/>
      <c r="J255" s="181" t="str">
        <f>IF($A255="","",INDEX('VÝPOČET UHR'!$G:$G,MATCH($A255,'VÝPOČET UHR'!$A:$A,0),))</f>
        <v/>
      </c>
      <c r="K255" s="181" t="str">
        <f t="shared" si="16"/>
        <v/>
      </c>
      <c r="L255" s="181" t="str">
        <f t="shared" si="17"/>
        <v/>
      </c>
      <c r="M255" s="181" t="str">
        <f t="shared" si="18"/>
        <v/>
      </c>
    </row>
    <row r="256" spans="1:13" ht="12.75">
      <c r="A256" s="188" t="str">
        <f>IF(tab2!D256="","",tab2!D256)</f>
        <v/>
      </c>
      <c r="B256" s="181" t="str">
        <f>IF($A256="","",INDEX('VÝPOČET UHR'!$W:$W,MATCH($A256,'VÝPOČET UHR'!$A:$A,0),))</f>
        <v/>
      </c>
      <c r="C256" s="192" t="str">
        <f t="shared" si="15"/>
        <v/>
      </c>
      <c r="D256" s="190"/>
      <c r="E256" s="189" t="str">
        <f>IF(A256="","",HLAVIČKA!$C$4)</f>
        <v/>
      </c>
      <c r="F256" s="189" t="str">
        <f>IF($A256="","",IF(INDEX('VÝPOČET UHR'!$AA:$AA,MATCH($A256,'VÝPOČET UHR'!$A:$A,0))="","",INDEX('VÝPOČET UHR'!$AA:$AA,MATCH($A256,'VÝPOČET UHR'!$A:$A,0))))</f>
        <v/>
      </c>
      <c r="G256" s="189" t="str">
        <f>IF($A256="","",IF(INDEX('VÝPOČET UHR'!$Z:$Z,MATCH($A256,'VÝPOČET UHR'!$A:$A,0))="","",INDEX('VÝPOČET UHR'!$Z:$Z,MATCH($A256,'VÝPOČET UHR'!$A:$A,0))))</f>
        <v/>
      </c>
      <c r="H256" s="190"/>
      <c r="J256" s="181" t="str">
        <f>IF($A256="","",INDEX('VÝPOČET UHR'!$G:$G,MATCH($A256,'VÝPOČET UHR'!$A:$A,0),))</f>
        <v/>
      </c>
      <c r="K256" s="181" t="str">
        <f t="shared" si="16"/>
        <v/>
      </c>
      <c r="L256" s="181" t="str">
        <f t="shared" si="17"/>
        <v/>
      </c>
      <c r="M256" s="181" t="str">
        <f t="shared" si="18"/>
        <v/>
      </c>
    </row>
    <row r="257" spans="1:13" ht="12.75">
      <c r="A257" s="188" t="str">
        <f>IF(tab2!D257="","",tab2!D257)</f>
        <v/>
      </c>
      <c r="B257" s="181" t="str">
        <f>IF($A257="","",INDEX('VÝPOČET UHR'!$W:$W,MATCH($A257,'VÝPOČET UHR'!$A:$A,0),))</f>
        <v/>
      </c>
      <c r="C257" s="192" t="str">
        <f t="shared" si="15"/>
        <v/>
      </c>
      <c r="D257" s="190"/>
      <c r="E257" s="189" t="str">
        <f>IF(A257="","",HLAVIČKA!$C$4)</f>
        <v/>
      </c>
      <c r="F257" s="189" t="str">
        <f>IF($A257="","",IF(INDEX('VÝPOČET UHR'!$AA:$AA,MATCH($A257,'VÝPOČET UHR'!$A:$A,0))="","",INDEX('VÝPOČET UHR'!$AA:$AA,MATCH($A257,'VÝPOČET UHR'!$A:$A,0))))</f>
        <v/>
      </c>
      <c r="G257" s="189" t="str">
        <f>IF($A257="","",IF(INDEX('VÝPOČET UHR'!$Z:$Z,MATCH($A257,'VÝPOČET UHR'!$A:$A,0))="","",INDEX('VÝPOČET UHR'!$Z:$Z,MATCH($A257,'VÝPOČET UHR'!$A:$A,0))))</f>
        <v/>
      </c>
      <c r="H257" s="190"/>
      <c r="J257" s="181" t="str">
        <f>IF($A257="","",INDEX('VÝPOČET UHR'!$G:$G,MATCH($A257,'VÝPOČET UHR'!$A:$A,0),))</f>
        <v/>
      </c>
      <c r="K257" s="181" t="str">
        <f t="shared" si="16"/>
        <v/>
      </c>
      <c r="L257" s="181" t="str">
        <f t="shared" si="17"/>
        <v/>
      </c>
      <c r="M257" s="181" t="str">
        <f t="shared" si="18"/>
        <v/>
      </c>
    </row>
    <row r="258" spans="1:13" ht="12.75">
      <c r="A258" s="188" t="str">
        <f>IF(tab2!D258="","",tab2!D258)</f>
        <v/>
      </c>
      <c r="B258" s="181" t="str">
        <f>IF($A258="","",INDEX('VÝPOČET UHR'!$W:$W,MATCH($A258,'VÝPOČET UHR'!$A:$A,0),))</f>
        <v/>
      </c>
      <c r="C258" s="192" t="str">
        <f t="shared" si="15"/>
        <v/>
      </c>
      <c r="D258" s="190"/>
      <c r="E258" s="189" t="str">
        <f>IF(A258="","",HLAVIČKA!$C$4)</f>
        <v/>
      </c>
      <c r="F258" s="189" t="str">
        <f>IF($A258="","",IF(INDEX('VÝPOČET UHR'!$AA:$AA,MATCH($A258,'VÝPOČET UHR'!$A:$A,0))="","",INDEX('VÝPOČET UHR'!$AA:$AA,MATCH($A258,'VÝPOČET UHR'!$A:$A,0))))</f>
        <v/>
      </c>
      <c r="G258" s="189" t="str">
        <f>IF($A258="","",IF(INDEX('VÝPOČET UHR'!$Z:$Z,MATCH($A258,'VÝPOČET UHR'!$A:$A,0))="","",INDEX('VÝPOČET UHR'!$Z:$Z,MATCH($A258,'VÝPOČET UHR'!$A:$A,0))))</f>
        <v/>
      </c>
      <c r="H258" s="190"/>
      <c r="J258" s="181" t="str">
        <f>IF($A258="","",INDEX('VÝPOČET UHR'!$G:$G,MATCH($A258,'VÝPOČET UHR'!$A:$A,0),))</f>
        <v/>
      </c>
      <c r="K258" s="181" t="str">
        <f t="shared" si="16"/>
        <v/>
      </c>
      <c r="L258" s="181" t="str">
        <f t="shared" si="17"/>
        <v/>
      </c>
      <c r="M258" s="181" t="str">
        <f t="shared" si="18"/>
        <v/>
      </c>
    </row>
    <row r="259" spans="1:13" ht="12.75">
      <c r="A259" s="188" t="str">
        <f>IF(tab2!D259="","",tab2!D259)</f>
        <v/>
      </c>
      <c r="B259" s="181" t="str">
        <f>IF($A259="","",INDEX('VÝPOČET UHR'!$W:$W,MATCH($A259,'VÝPOČET UHR'!$A:$A,0),))</f>
        <v/>
      </c>
      <c r="C259" s="192" t="str">
        <f aca="true" t="shared" si="19" ref="C259:C322">IF($J259="","",CONCATENATE(K259,".",L259,".",M259))</f>
        <v/>
      </c>
      <c r="D259" s="190"/>
      <c r="E259" s="189" t="str">
        <f>IF(A259="","",HLAVIČKA!$C$4)</f>
        <v/>
      </c>
      <c r="F259" s="189" t="str">
        <f>IF($A259="","",IF(INDEX('VÝPOČET UHR'!$AA:$AA,MATCH($A259,'VÝPOČET UHR'!$A:$A,0))="","",INDEX('VÝPOČET UHR'!$AA:$AA,MATCH($A259,'VÝPOČET UHR'!$A:$A,0))))</f>
        <v/>
      </c>
      <c r="G259" s="189" t="str">
        <f>IF($A259="","",IF(INDEX('VÝPOČET UHR'!$Z:$Z,MATCH($A259,'VÝPOČET UHR'!$A:$A,0))="","",INDEX('VÝPOČET UHR'!$Z:$Z,MATCH($A259,'VÝPOČET UHR'!$A:$A,0))))</f>
        <v/>
      </c>
      <c r="H259" s="190"/>
      <c r="J259" s="181" t="str">
        <f>IF($A259="","",INDEX('VÝPOČET UHR'!$G:$G,MATCH($A259,'VÝPOČET UHR'!$A:$A,0),))</f>
        <v/>
      </c>
      <c r="K259" s="181" t="str">
        <f aca="true" t="shared" si="20" ref="K259:K322">IF(J259="","",DAY(J259))</f>
        <v/>
      </c>
      <c r="L259" s="181" t="str">
        <f aca="true" t="shared" si="21" ref="L259:L322">IF(J259="","",MONTH(J259))</f>
        <v/>
      </c>
      <c r="M259" s="181" t="str">
        <f aca="true" t="shared" si="22" ref="M259:M322">IF(J259="","",YEAR(J259))</f>
        <v/>
      </c>
    </row>
    <row r="260" spans="1:13" ht="12.75">
      <c r="A260" s="188" t="str">
        <f>IF(tab2!D260="","",tab2!D260)</f>
        <v/>
      </c>
      <c r="B260" s="181" t="str">
        <f>IF($A260="","",INDEX('VÝPOČET UHR'!$W:$W,MATCH($A260,'VÝPOČET UHR'!$A:$A,0),))</f>
        <v/>
      </c>
      <c r="C260" s="192" t="str">
        <f t="shared" si="19"/>
        <v/>
      </c>
      <c r="D260" s="190"/>
      <c r="E260" s="189" t="str">
        <f>IF(A260="","",HLAVIČKA!$C$4)</f>
        <v/>
      </c>
      <c r="F260" s="189" t="str">
        <f>IF($A260="","",IF(INDEX('VÝPOČET UHR'!$AA:$AA,MATCH($A260,'VÝPOČET UHR'!$A:$A,0))="","",INDEX('VÝPOČET UHR'!$AA:$AA,MATCH($A260,'VÝPOČET UHR'!$A:$A,0))))</f>
        <v/>
      </c>
      <c r="G260" s="189" t="str">
        <f>IF($A260="","",IF(INDEX('VÝPOČET UHR'!$Z:$Z,MATCH($A260,'VÝPOČET UHR'!$A:$A,0))="","",INDEX('VÝPOČET UHR'!$Z:$Z,MATCH($A260,'VÝPOČET UHR'!$A:$A,0))))</f>
        <v/>
      </c>
      <c r="H260" s="190"/>
      <c r="J260" s="181" t="str">
        <f>IF($A260="","",INDEX('VÝPOČET UHR'!$G:$G,MATCH($A260,'VÝPOČET UHR'!$A:$A,0),))</f>
        <v/>
      </c>
      <c r="K260" s="181" t="str">
        <f t="shared" si="20"/>
        <v/>
      </c>
      <c r="L260" s="181" t="str">
        <f t="shared" si="21"/>
        <v/>
      </c>
      <c r="M260" s="181" t="str">
        <f t="shared" si="22"/>
        <v/>
      </c>
    </row>
    <row r="261" spans="1:13" ht="12.75">
      <c r="A261" s="188" t="str">
        <f>IF(tab2!D261="","",tab2!D261)</f>
        <v/>
      </c>
      <c r="B261" s="181" t="str">
        <f>IF($A261="","",INDEX('VÝPOČET UHR'!$W:$W,MATCH($A261,'VÝPOČET UHR'!$A:$A,0),))</f>
        <v/>
      </c>
      <c r="C261" s="192" t="str">
        <f t="shared" si="19"/>
        <v/>
      </c>
      <c r="D261" s="190"/>
      <c r="E261" s="189" t="str">
        <f>IF(A261="","",HLAVIČKA!$C$4)</f>
        <v/>
      </c>
      <c r="F261" s="189" t="str">
        <f>IF($A261="","",IF(INDEX('VÝPOČET UHR'!$AA:$AA,MATCH($A261,'VÝPOČET UHR'!$A:$A,0))="","",INDEX('VÝPOČET UHR'!$AA:$AA,MATCH($A261,'VÝPOČET UHR'!$A:$A,0))))</f>
        <v/>
      </c>
      <c r="G261" s="189" t="str">
        <f>IF($A261="","",IF(INDEX('VÝPOČET UHR'!$Z:$Z,MATCH($A261,'VÝPOČET UHR'!$A:$A,0))="","",INDEX('VÝPOČET UHR'!$Z:$Z,MATCH($A261,'VÝPOČET UHR'!$A:$A,0))))</f>
        <v/>
      </c>
      <c r="H261" s="190"/>
      <c r="J261" s="181" t="str">
        <f>IF($A261="","",INDEX('VÝPOČET UHR'!$G:$G,MATCH($A261,'VÝPOČET UHR'!$A:$A,0),))</f>
        <v/>
      </c>
      <c r="K261" s="181" t="str">
        <f t="shared" si="20"/>
        <v/>
      </c>
      <c r="L261" s="181" t="str">
        <f t="shared" si="21"/>
        <v/>
      </c>
      <c r="M261" s="181" t="str">
        <f t="shared" si="22"/>
        <v/>
      </c>
    </row>
    <row r="262" spans="1:13" ht="12.75">
      <c r="A262" s="188" t="str">
        <f>IF(tab2!D262="","",tab2!D262)</f>
        <v/>
      </c>
      <c r="B262" s="181" t="str">
        <f>IF($A262="","",INDEX('VÝPOČET UHR'!$W:$W,MATCH($A262,'VÝPOČET UHR'!$A:$A,0),))</f>
        <v/>
      </c>
      <c r="C262" s="192" t="str">
        <f t="shared" si="19"/>
        <v/>
      </c>
      <c r="D262" s="190"/>
      <c r="E262" s="189" t="str">
        <f>IF(A262="","",HLAVIČKA!$C$4)</f>
        <v/>
      </c>
      <c r="F262" s="189" t="str">
        <f>IF($A262="","",IF(INDEX('VÝPOČET UHR'!$AA:$AA,MATCH($A262,'VÝPOČET UHR'!$A:$A,0))="","",INDEX('VÝPOČET UHR'!$AA:$AA,MATCH($A262,'VÝPOČET UHR'!$A:$A,0))))</f>
        <v/>
      </c>
      <c r="G262" s="189" t="str">
        <f>IF($A262="","",IF(INDEX('VÝPOČET UHR'!$Z:$Z,MATCH($A262,'VÝPOČET UHR'!$A:$A,0))="","",INDEX('VÝPOČET UHR'!$Z:$Z,MATCH($A262,'VÝPOČET UHR'!$A:$A,0))))</f>
        <v/>
      </c>
      <c r="H262" s="190"/>
      <c r="J262" s="181" t="str">
        <f>IF($A262="","",INDEX('VÝPOČET UHR'!$G:$G,MATCH($A262,'VÝPOČET UHR'!$A:$A,0),))</f>
        <v/>
      </c>
      <c r="K262" s="181" t="str">
        <f t="shared" si="20"/>
        <v/>
      </c>
      <c r="L262" s="181" t="str">
        <f t="shared" si="21"/>
        <v/>
      </c>
      <c r="M262" s="181" t="str">
        <f t="shared" si="22"/>
        <v/>
      </c>
    </row>
    <row r="263" spans="1:13" ht="12.75">
      <c r="A263" s="188" t="str">
        <f>IF(tab2!D263="","",tab2!D263)</f>
        <v/>
      </c>
      <c r="B263" s="181" t="str">
        <f>IF($A263="","",INDEX('VÝPOČET UHR'!$W:$W,MATCH($A263,'VÝPOČET UHR'!$A:$A,0),))</f>
        <v/>
      </c>
      <c r="C263" s="192" t="str">
        <f t="shared" si="19"/>
        <v/>
      </c>
      <c r="D263" s="190"/>
      <c r="E263" s="189" t="str">
        <f>IF(A263="","",HLAVIČKA!$C$4)</f>
        <v/>
      </c>
      <c r="F263" s="189" t="str">
        <f>IF($A263="","",IF(INDEX('VÝPOČET UHR'!$AA:$AA,MATCH($A263,'VÝPOČET UHR'!$A:$A,0))="","",INDEX('VÝPOČET UHR'!$AA:$AA,MATCH($A263,'VÝPOČET UHR'!$A:$A,0))))</f>
        <v/>
      </c>
      <c r="G263" s="189" t="str">
        <f>IF($A263="","",IF(INDEX('VÝPOČET UHR'!$Z:$Z,MATCH($A263,'VÝPOČET UHR'!$A:$A,0))="","",INDEX('VÝPOČET UHR'!$Z:$Z,MATCH($A263,'VÝPOČET UHR'!$A:$A,0))))</f>
        <v/>
      </c>
      <c r="H263" s="190"/>
      <c r="J263" s="181" t="str">
        <f>IF($A263="","",INDEX('VÝPOČET UHR'!$G:$G,MATCH($A263,'VÝPOČET UHR'!$A:$A,0),))</f>
        <v/>
      </c>
      <c r="K263" s="181" t="str">
        <f t="shared" si="20"/>
        <v/>
      </c>
      <c r="L263" s="181" t="str">
        <f t="shared" si="21"/>
        <v/>
      </c>
      <c r="M263" s="181" t="str">
        <f t="shared" si="22"/>
        <v/>
      </c>
    </row>
    <row r="264" spans="1:13" ht="12.75">
      <c r="A264" s="188" t="str">
        <f>IF(tab2!D264="","",tab2!D264)</f>
        <v/>
      </c>
      <c r="B264" s="181" t="str">
        <f>IF($A264="","",INDEX('VÝPOČET UHR'!$W:$W,MATCH($A264,'VÝPOČET UHR'!$A:$A,0),))</f>
        <v/>
      </c>
      <c r="C264" s="192" t="str">
        <f t="shared" si="19"/>
        <v/>
      </c>
      <c r="D264" s="190"/>
      <c r="E264" s="189" t="str">
        <f>IF(A264="","",HLAVIČKA!$C$4)</f>
        <v/>
      </c>
      <c r="F264" s="189" t="str">
        <f>IF($A264="","",IF(INDEX('VÝPOČET UHR'!$AA:$AA,MATCH($A264,'VÝPOČET UHR'!$A:$A,0))="","",INDEX('VÝPOČET UHR'!$AA:$AA,MATCH($A264,'VÝPOČET UHR'!$A:$A,0))))</f>
        <v/>
      </c>
      <c r="G264" s="189" t="str">
        <f>IF($A264="","",IF(INDEX('VÝPOČET UHR'!$Z:$Z,MATCH($A264,'VÝPOČET UHR'!$A:$A,0))="","",INDEX('VÝPOČET UHR'!$Z:$Z,MATCH($A264,'VÝPOČET UHR'!$A:$A,0))))</f>
        <v/>
      </c>
      <c r="H264" s="190"/>
      <c r="J264" s="181" t="str">
        <f>IF($A264="","",INDEX('VÝPOČET UHR'!$G:$G,MATCH($A264,'VÝPOČET UHR'!$A:$A,0),))</f>
        <v/>
      </c>
      <c r="K264" s="181" t="str">
        <f t="shared" si="20"/>
        <v/>
      </c>
      <c r="L264" s="181" t="str">
        <f t="shared" si="21"/>
        <v/>
      </c>
      <c r="M264" s="181" t="str">
        <f t="shared" si="22"/>
        <v/>
      </c>
    </row>
    <row r="265" spans="1:13" ht="12.75">
      <c r="A265" s="188" t="str">
        <f>IF(tab2!D265="","",tab2!D265)</f>
        <v/>
      </c>
      <c r="B265" s="181" t="str">
        <f>IF($A265="","",INDEX('VÝPOČET UHR'!$W:$W,MATCH($A265,'VÝPOČET UHR'!$A:$A,0),))</f>
        <v/>
      </c>
      <c r="C265" s="192" t="str">
        <f t="shared" si="19"/>
        <v/>
      </c>
      <c r="D265" s="190"/>
      <c r="E265" s="189" t="str">
        <f>IF(A265="","",HLAVIČKA!$C$4)</f>
        <v/>
      </c>
      <c r="F265" s="189" t="str">
        <f>IF($A265="","",IF(INDEX('VÝPOČET UHR'!$AA:$AA,MATCH($A265,'VÝPOČET UHR'!$A:$A,0))="","",INDEX('VÝPOČET UHR'!$AA:$AA,MATCH($A265,'VÝPOČET UHR'!$A:$A,0))))</f>
        <v/>
      </c>
      <c r="G265" s="189" t="str">
        <f>IF($A265="","",IF(INDEX('VÝPOČET UHR'!$Z:$Z,MATCH($A265,'VÝPOČET UHR'!$A:$A,0))="","",INDEX('VÝPOČET UHR'!$Z:$Z,MATCH($A265,'VÝPOČET UHR'!$A:$A,0))))</f>
        <v/>
      </c>
      <c r="H265" s="190"/>
      <c r="J265" s="181" t="str">
        <f>IF($A265="","",INDEX('VÝPOČET UHR'!$G:$G,MATCH($A265,'VÝPOČET UHR'!$A:$A,0),))</f>
        <v/>
      </c>
      <c r="K265" s="181" t="str">
        <f t="shared" si="20"/>
        <v/>
      </c>
      <c r="L265" s="181" t="str">
        <f t="shared" si="21"/>
        <v/>
      </c>
      <c r="M265" s="181" t="str">
        <f t="shared" si="22"/>
        <v/>
      </c>
    </row>
    <row r="266" spans="1:13" ht="12.75">
      <c r="A266" s="188" t="str">
        <f>IF(tab2!D266="","",tab2!D266)</f>
        <v/>
      </c>
      <c r="B266" s="181" t="str">
        <f>IF($A266="","",INDEX('VÝPOČET UHR'!$W:$W,MATCH($A266,'VÝPOČET UHR'!$A:$A,0),))</f>
        <v/>
      </c>
      <c r="C266" s="192" t="str">
        <f t="shared" si="19"/>
        <v/>
      </c>
      <c r="D266" s="190"/>
      <c r="E266" s="189" t="str">
        <f>IF(A266="","",HLAVIČKA!$C$4)</f>
        <v/>
      </c>
      <c r="F266" s="189" t="str">
        <f>IF($A266="","",IF(INDEX('VÝPOČET UHR'!$AA:$AA,MATCH($A266,'VÝPOČET UHR'!$A:$A,0))="","",INDEX('VÝPOČET UHR'!$AA:$AA,MATCH($A266,'VÝPOČET UHR'!$A:$A,0))))</f>
        <v/>
      </c>
      <c r="G266" s="189" t="str">
        <f>IF($A266="","",IF(INDEX('VÝPOČET UHR'!$Z:$Z,MATCH($A266,'VÝPOČET UHR'!$A:$A,0))="","",INDEX('VÝPOČET UHR'!$Z:$Z,MATCH($A266,'VÝPOČET UHR'!$A:$A,0))))</f>
        <v/>
      </c>
      <c r="H266" s="190"/>
      <c r="J266" s="181" t="str">
        <f>IF($A266="","",INDEX('VÝPOČET UHR'!$G:$G,MATCH($A266,'VÝPOČET UHR'!$A:$A,0),))</f>
        <v/>
      </c>
      <c r="K266" s="181" t="str">
        <f t="shared" si="20"/>
        <v/>
      </c>
      <c r="L266" s="181" t="str">
        <f t="shared" si="21"/>
        <v/>
      </c>
      <c r="M266" s="181" t="str">
        <f t="shared" si="22"/>
        <v/>
      </c>
    </row>
    <row r="267" spans="1:13" ht="12.75">
      <c r="A267" s="188" t="str">
        <f>IF(tab2!D267="","",tab2!D267)</f>
        <v/>
      </c>
      <c r="B267" s="181" t="str">
        <f>IF($A267="","",INDEX('VÝPOČET UHR'!$W:$W,MATCH($A267,'VÝPOČET UHR'!$A:$A,0),))</f>
        <v/>
      </c>
      <c r="C267" s="192" t="str">
        <f t="shared" si="19"/>
        <v/>
      </c>
      <c r="D267" s="190"/>
      <c r="E267" s="189" t="str">
        <f>IF(A267="","",HLAVIČKA!$C$4)</f>
        <v/>
      </c>
      <c r="F267" s="189" t="str">
        <f>IF($A267="","",IF(INDEX('VÝPOČET UHR'!$AA:$AA,MATCH($A267,'VÝPOČET UHR'!$A:$A,0))="","",INDEX('VÝPOČET UHR'!$AA:$AA,MATCH($A267,'VÝPOČET UHR'!$A:$A,0))))</f>
        <v/>
      </c>
      <c r="G267" s="189" t="str">
        <f>IF($A267="","",IF(INDEX('VÝPOČET UHR'!$Z:$Z,MATCH($A267,'VÝPOČET UHR'!$A:$A,0))="","",INDEX('VÝPOČET UHR'!$Z:$Z,MATCH($A267,'VÝPOČET UHR'!$A:$A,0))))</f>
        <v/>
      </c>
      <c r="H267" s="190"/>
      <c r="J267" s="181" t="str">
        <f>IF($A267="","",INDEX('VÝPOČET UHR'!$G:$G,MATCH($A267,'VÝPOČET UHR'!$A:$A,0),))</f>
        <v/>
      </c>
      <c r="K267" s="181" t="str">
        <f t="shared" si="20"/>
        <v/>
      </c>
      <c r="L267" s="181" t="str">
        <f t="shared" si="21"/>
        <v/>
      </c>
      <c r="M267" s="181" t="str">
        <f t="shared" si="22"/>
        <v/>
      </c>
    </row>
    <row r="268" spans="1:13" ht="12.75">
      <c r="A268" s="188" t="str">
        <f>IF(tab2!D268="","",tab2!D268)</f>
        <v/>
      </c>
      <c r="B268" s="181" t="str">
        <f>IF($A268="","",INDEX('VÝPOČET UHR'!$W:$W,MATCH($A268,'VÝPOČET UHR'!$A:$A,0),))</f>
        <v/>
      </c>
      <c r="C268" s="192" t="str">
        <f t="shared" si="19"/>
        <v/>
      </c>
      <c r="D268" s="190"/>
      <c r="E268" s="189" t="str">
        <f>IF(A268="","",HLAVIČKA!$C$4)</f>
        <v/>
      </c>
      <c r="F268" s="189" t="str">
        <f>IF($A268="","",IF(INDEX('VÝPOČET UHR'!$AA:$AA,MATCH($A268,'VÝPOČET UHR'!$A:$A,0))="","",INDEX('VÝPOČET UHR'!$AA:$AA,MATCH($A268,'VÝPOČET UHR'!$A:$A,0))))</f>
        <v/>
      </c>
      <c r="G268" s="189" t="str">
        <f>IF($A268="","",IF(INDEX('VÝPOČET UHR'!$Z:$Z,MATCH($A268,'VÝPOČET UHR'!$A:$A,0))="","",INDEX('VÝPOČET UHR'!$Z:$Z,MATCH($A268,'VÝPOČET UHR'!$A:$A,0))))</f>
        <v/>
      </c>
      <c r="H268" s="190"/>
      <c r="J268" s="181" t="str">
        <f>IF($A268="","",INDEX('VÝPOČET UHR'!$G:$G,MATCH($A268,'VÝPOČET UHR'!$A:$A,0),))</f>
        <v/>
      </c>
      <c r="K268" s="181" t="str">
        <f t="shared" si="20"/>
        <v/>
      </c>
      <c r="L268" s="181" t="str">
        <f t="shared" si="21"/>
        <v/>
      </c>
      <c r="M268" s="181" t="str">
        <f t="shared" si="22"/>
        <v/>
      </c>
    </row>
    <row r="269" spans="1:13" ht="12.75">
      <c r="A269" s="188" t="str">
        <f>IF(tab2!D269="","",tab2!D269)</f>
        <v/>
      </c>
      <c r="B269" s="181" t="str">
        <f>IF($A269="","",INDEX('VÝPOČET UHR'!$W:$W,MATCH($A269,'VÝPOČET UHR'!$A:$A,0),))</f>
        <v/>
      </c>
      <c r="C269" s="192" t="str">
        <f t="shared" si="19"/>
        <v/>
      </c>
      <c r="D269" s="190"/>
      <c r="E269" s="189" t="str">
        <f>IF(A269="","",HLAVIČKA!$C$4)</f>
        <v/>
      </c>
      <c r="F269" s="189" t="str">
        <f>IF($A269="","",IF(INDEX('VÝPOČET UHR'!$AA:$AA,MATCH($A269,'VÝPOČET UHR'!$A:$A,0))="","",INDEX('VÝPOČET UHR'!$AA:$AA,MATCH($A269,'VÝPOČET UHR'!$A:$A,0))))</f>
        <v/>
      </c>
      <c r="G269" s="189" t="str">
        <f>IF($A269="","",IF(INDEX('VÝPOČET UHR'!$Z:$Z,MATCH($A269,'VÝPOČET UHR'!$A:$A,0))="","",INDEX('VÝPOČET UHR'!$Z:$Z,MATCH($A269,'VÝPOČET UHR'!$A:$A,0))))</f>
        <v/>
      </c>
      <c r="H269" s="190"/>
      <c r="J269" s="181" t="str">
        <f>IF($A269="","",INDEX('VÝPOČET UHR'!$G:$G,MATCH($A269,'VÝPOČET UHR'!$A:$A,0),))</f>
        <v/>
      </c>
      <c r="K269" s="181" t="str">
        <f t="shared" si="20"/>
        <v/>
      </c>
      <c r="L269" s="181" t="str">
        <f t="shared" si="21"/>
        <v/>
      </c>
      <c r="M269" s="181" t="str">
        <f t="shared" si="22"/>
        <v/>
      </c>
    </row>
    <row r="270" spans="1:13" ht="12.75">
      <c r="A270" s="188" t="str">
        <f>IF(tab2!D270="","",tab2!D270)</f>
        <v/>
      </c>
      <c r="B270" s="181" t="str">
        <f>IF($A270="","",INDEX('VÝPOČET UHR'!$W:$W,MATCH($A270,'VÝPOČET UHR'!$A:$A,0),))</f>
        <v/>
      </c>
      <c r="C270" s="192" t="str">
        <f t="shared" si="19"/>
        <v/>
      </c>
      <c r="D270" s="190"/>
      <c r="E270" s="189" t="str">
        <f>IF(A270="","",HLAVIČKA!$C$4)</f>
        <v/>
      </c>
      <c r="F270" s="189" t="str">
        <f>IF($A270="","",IF(INDEX('VÝPOČET UHR'!$AA:$AA,MATCH($A270,'VÝPOČET UHR'!$A:$A,0))="","",INDEX('VÝPOČET UHR'!$AA:$AA,MATCH($A270,'VÝPOČET UHR'!$A:$A,0))))</f>
        <v/>
      </c>
      <c r="G270" s="189" t="str">
        <f>IF($A270="","",IF(INDEX('VÝPOČET UHR'!$Z:$Z,MATCH($A270,'VÝPOČET UHR'!$A:$A,0))="","",INDEX('VÝPOČET UHR'!$Z:$Z,MATCH($A270,'VÝPOČET UHR'!$A:$A,0))))</f>
        <v/>
      </c>
      <c r="H270" s="190"/>
      <c r="J270" s="181" t="str">
        <f>IF($A270="","",INDEX('VÝPOČET UHR'!$G:$G,MATCH($A270,'VÝPOČET UHR'!$A:$A,0),))</f>
        <v/>
      </c>
      <c r="K270" s="181" t="str">
        <f t="shared" si="20"/>
        <v/>
      </c>
      <c r="L270" s="181" t="str">
        <f t="shared" si="21"/>
        <v/>
      </c>
      <c r="M270" s="181" t="str">
        <f t="shared" si="22"/>
        <v/>
      </c>
    </row>
    <row r="271" spans="1:13" ht="12.75">
      <c r="A271" s="188" t="str">
        <f>IF(tab2!D271="","",tab2!D271)</f>
        <v/>
      </c>
      <c r="B271" s="181" t="str">
        <f>IF($A271="","",INDEX('VÝPOČET UHR'!$W:$W,MATCH($A271,'VÝPOČET UHR'!$A:$A,0),))</f>
        <v/>
      </c>
      <c r="C271" s="192" t="str">
        <f t="shared" si="19"/>
        <v/>
      </c>
      <c r="D271" s="190"/>
      <c r="E271" s="189" t="str">
        <f>IF(A271="","",HLAVIČKA!$C$4)</f>
        <v/>
      </c>
      <c r="F271" s="189" t="str">
        <f>IF($A271="","",IF(INDEX('VÝPOČET UHR'!$AA:$AA,MATCH($A271,'VÝPOČET UHR'!$A:$A,0))="","",INDEX('VÝPOČET UHR'!$AA:$AA,MATCH($A271,'VÝPOČET UHR'!$A:$A,0))))</f>
        <v/>
      </c>
      <c r="G271" s="189" t="str">
        <f>IF($A271="","",IF(INDEX('VÝPOČET UHR'!$Z:$Z,MATCH($A271,'VÝPOČET UHR'!$A:$A,0))="","",INDEX('VÝPOČET UHR'!$Z:$Z,MATCH($A271,'VÝPOČET UHR'!$A:$A,0))))</f>
        <v/>
      </c>
      <c r="H271" s="190"/>
      <c r="J271" s="181" t="str">
        <f>IF($A271="","",INDEX('VÝPOČET UHR'!$G:$G,MATCH($A271,'VÝPOČET UHR'!$A:$A,0),))</f>
        <v/>
      </c>
      <c r="K271" s="181" t="str">
        <f t="shared" si="20"/>
        <v/>
      </c>
      <c r="L271" s="181" t="str">
        <f t="shared" si="21"/>
        <v/>
      </c>
      <c r="M271" s="181" t="str">
        <f t="shared" si="22"/>
        <v/>
      </c>
    </row>
    <row r="272" spans="1:13" ht="12.75">
      <c r="A272" s="188" t="str">
        <f>IF(tab2!D272="","",tab2!D272)</f>
        <v/>
      </c>
      <c r="B272" s="181" t="str">
        <f>IF($A272="","",INDEX('VÝPOČET UHR'!$W:$W,MATCH($A272,'VÝPOČET UHR'!$A:$A,0),))</f>
        <v/>
      </c>
      <c r="C272" s="192" t="str">
        <f t="shared" si="19"/>
        <v/>
      </c>
      <c r="D272" s="190"/>
      <c r="E272" s="189" t="str">
        <f>IF(A272="","",HLAVIČKA!$C$4)</f>
        <v/>
      </c>
      <c r="F272" s="189" t="str">
        <f>IF($A272="","",IF(INDEX('VÝPOČET UHR'!$AA:$AA,MATCH($A272,'VÝPOČET UHR'!$A:$A,0))="","",INDEX('VÝPOČET UHR'!$AA:$AA,MATCH($A272,'VÝPOČET UHR'!$A:$A,0))))</f>
        <v/>
      </c>
      <c r="G272" s="189" t="str">
        <f>IF($A272="","",IF(INDEX('VÝPOČET UHR'!$Z:$Z,MATCH($A272,'VÝPOČET UHR'!$A:$A,0))="","",INDEX('VÝPOČET UHR'!$Z:$Z,MATCH($A272,'VÝPOČET UHR'!$A:$A,0))))</f>
        <v/>
      </c>
      <c r="H272" s="190"/>
      <c r="J272" s="181" t="str">
        <f>IF($A272="","",INDEX('VÝPOČET UHR'!$G:$G,MATCH($A272,'VÝPOČET UHR'!$A:$A,0),))</f>
        <v/>
      </c>
      <c r="K272" s="181" t="str">
        <f t="shared" si="20"/>
        <v/>
      </c>
      <c r="L272" s="181" t="str">
        <f t="shared" si="21"/>
        <v/>
      </c>
      <c r="M272" s="181" t="str">
        <f t="shared" si="22"/>
        <v/>
      </c>
    </row>
    <row r="273" spans="1:13" ht="12.75">
      <c r="A273" s="188" t="str">
        <f>IF(tab2!D273="","",tab2!D273)</f>
        <v/>
      </c>
      <c r="B273" s="181" t="str">
        <f>IF($A273="","",INDEX('VÝPOČET UHR'!$W:$W,MATCH($A273,'VÝPOČET UHR'!$A:$A,0),))</f>
        <v/>
      </c>
      <c r="C273" s="192" t="str">
        <f t="shared" si="19"/>
        <v/>
      </c>
      <c r="D273" s="190"/>
      <c r="E273" s="189" t="str">
        <f>IF(A273="","",HLAVIČKA!$C$4)</f>
        <v/>
      </c>
      <c r="F273" s="189" t="str">
        <f>IF($A273="","",IF(INDEX('VÝPOČET UHR'!$AA:$AA,MATCH($A273,'VÝPOČET UHR'!$A:$A,0))="","",INDEX('VÝPOČET UHR'!$AA:$AA,MATCH($A273,'VÝPOČET UHR'!$A:$A,0))))</f>
        <v/>
      </c>
      <c r="G273" s="189" t="str">
        <f>IF($A273="","",IF(INDEX('VÝPOČET UHR'!$Z:$Z,MATCH($A273,'VÝPOČET UHR'!$A:$A,0))="","",INDEX('VÝPOČET UHR'!$Z:$Z,MATCH($A273,'VÝPOČET UHR'!$A:$A,0))))</f>
        <v/>
      </c>
      <c r="H273" s="190"/>
      <c r="J273" s="181" t="str">
        <f>IF($A273="","",INDEX('VÝPOČET UHR'!$G:$G,MATCH($A273,'VÝPOČET UHR'!$A:$A,0),))</f>
        <v/>
      </c>
      <c r="K273" s="181" t="str">
        <f t="shared" si="20"/>
        <v/>
      </c>
      <c r="L273" s="181" t="str">
        <f t="shared" si="21"/>
        <v/>
      </c>
      <c r="M273" s="181" t="str">
        <f t="shared" si="22"/>
        <v/>
      </c>
    </row>
    <row r="274" spans="1:13" ht="12.75">
      <c r="A274" s="188" t="str">
        <f>IF(tab2!D274="","",tab2!D274)</f>
        <v/>
      </c>
      <c r="B274" s="181" t="str">
        <f>IF($A274="","",INDEX('VÝPOČET UHR'!$W:$W,MATCH($A274,'VÝPOČET UHR'!$A:$A,0),))</f>
        <v/>
      </c>
      <c r="C274" s="192" t="str">
        <f t="shared" si="19"/>
        <v/>
      </c>
      <c r="D274" s="190"/>
      <c r="E274" s="189" t="str">
        <f>IF(A274="","",HLAVIČKA!$C$4)</f>
        <v/>
      </c>
      <c r="F274" s="189" t="str">
        <f>IF($A274="","",IF(INDEX('VÝPOČET UHR'!$AA:$AA,MATCH($A274,'VÝPOČET UHR'!$A:$A,0))="","",INDEX('VÝPOČET UHR'!$AA:$AA,MATCH($A274,'VÝPOČET UHR'!$A:$A,0))))</f>
        <v/>
      </c>
      <c r="G274" s="189" t="str">
        <f>IF($A274="","",IF(INDEX('VÝPOČET UHR'!$Z:$Z,MATCH($A274,'VÝPOČET UHR'!$A:$A,0))="","",INDEX('VÝPOČET UHR'!$Z:$Z,MATCH($A274,'VÝPOČET UHR'!$A:$A,0))))</f>
        <v/>
      </c>
      <c r="H274" s="190"/>
      <c r="J274" s="181" t="str">
        <f>IF($A274="","",INDEX('VÝPOČET UHR'!$G:$G,MATCH($A274,'VÝPOČET UHR'!$A:$A,0),))</f>
        <v/>
      </c>
      <c r="K274" s="181" t="str">
        <f t="shared" si="20"/>
        <v/>
      </c>
      <c r="L274" s="181" t="str">
        <f t="shared" si="21"/>
        <v/>
      </c>
      <c r="M274" s="181" t="str">
        <f t="shared" si="22"/>
        <v/>
      </c>
    </row>
    <row r="275" spans="1:13" ht="12.75">
      <c r="A275" s="188" t="str">
        <f>IF(tab2!D275="","",tab2!D275)</f>
        <v/>
      </c>
      <c r="B275" s="181" t="str">
        <f>IF($A275="","",INDEX('VÝPOČET UHR'!$W:$W,MATCH($A275,'VÝPOČET UHR'!$A:$A,0),))</f>
        <v/>
      </c>
      <c r="C275" s="192" t="str">
        <f t="shared" si="19"/>
        <v/>
      </c>
      <c r="D275" s="190"/>
      <c r="E275" s="189" t="str">
        <f>IF(A275="","",HLAVIČKA!$C$4)</f>
        <v/>
      </c>
      <c r="F275" s="189" t="str">
        <f>IF($A275="","",IF(INDEX('VÝPOČET UHR'!$AA:$AA,MATCH($A275,'VÝPOČET UHR'!$A:$A,0))="","",INDEX('VÝPOČET UHR'!$AA:$AA,MATCH($A275,'VÝPOČET UHR'!$A:$A,0))))</f>
        <v/>
      </c>
      <c r="G275" s="189" t="str">
        <f>IF($A275="","",IF(INDEX('VÝPOČET UHR'!$Z:$Z,MATCH($A275,'VÝPOČET UHR'!$A:$A,0))="","",INDEX('VÝPOČET UHR'!$Z:$Z,MATCH($A275,'VÝPOČET UHR'!$A:$A,0))))</f>
        <v/>
      </c>
      <c r="H275" s="190"/>
      <c r="J275" s="181" t="str">
        <f>IF($A275="","",INDEX('VÝPOČET UHR'!$G:$G,MATCH($A275,'VÝPOČET UHR'!$A:$A,0),))</f>
        <v/>
      </c>
      <c r="K275" s="181" t="str">
        <f t="shared" si="20"/>
        <v/>
      </c>
      <c r="L275" s="181" t="str">
        <f t="shared" si="21"/>
        <v/>
      </c>
      <c r="M275" s="181" t="str">
        <f t="shared" si="22"/>
        <v/>
      </c>
    </row>
    <row r="276" spans="1:13" ht="12.75">
      <c r="A276" s="188" t="str">
        <f>IF(tab2!D276="","",tab2!D276)</f>
        <v/>
      </c>
      <c r="B276" s="181" t="str">
        <f>IF($A276="","",INDEX('VÝPOČET UHR'!$W:$W,MATCH($A276,'VÝPOČET UHR'!$A:$A,0),))</f>
        <v/>
      </c>
      <c r="C276" s="192" t="str">
        <f t="shared" si="19"/>
        <v/>
      </c>
      <c r="D276" s="190"/>
      <c r="E276" s="189" t="str">
        <f>IF(A276="","",HLAVIČKA!$C$4)</f>
        <v/>
      </c>
      <c r="F276" s="189" t="str">
        <f>IF($A276="","",IF(INDEX('VÝPOČET UHR'!$AA:$AA,MATCH($A276,'VÝPOČET UHR'!$A:$A,0))="","",INDEX('VÝPOČET UHR'!$AA:$AA,MATCH($A276,'VÝPOČET UHR'!$A:$A,0))))</f>
        <v/>
      </c>
      <c r="G276" s="189" t="str">
        <f>IF($A276="","",IF(INDEX('VÝPOČET UHR'!$Z:$Z,MATCH($A276,'VÝPOČET UHR'!$A:$A,0))="","",INDEX('VÝPOČET UHR'!$Z:$Z,MATCH($A276,'VÝPOČET UHR'!$A:$A,0))))</f>
        <v/>
      </c>
      <c r="H276" s="190"/>
      <c r="J276" s="181" t="str">
        <f>IF($A276="","",INDEX('VÝPOČET UHR'!$G:$G,MATCH($A276,'VÝPOČET UHR'!$A:$A,0),))</f>
        <v/>
      </c>
      <c r="K276" s="181" t="str">
        <f t="shared" si="20"/>
        <v/>
      </c>
      <c r="L276" s="181" t="str">
        <f t="shared" si="21"/>
        <v/>
      </c>
      <c r="M276" s="181" t="str">
        <f t="shared" si="22"/>
        <v/>
      </c>
    </row>
    <row r="277" spans="1:13" ht="12.75">
      <c r="A277" s="188" t="str">
        <f>IF(tab2!D277="","",tab2!D277)</f>
        <v/>
      </c>
      <c r="B277" s="181" t="str">
        <f>IF($A277="","",INDEX('VÝPOČET UHR'!$W:$W,MATCH($A277,'VÝPOČET UHR'!$A:$A,0),))</f>
        <v/>
      </c>
      <c r="C277" s="192" t="str">
        <f t="shared" si="19"/>
        <v/>
      </c>
      <c r="D277" s="190"/>
      <c r="E277" s="189" t="str">
        <f>IF(A277="","",HLAVIČKA!$C$4)</f>
        <v/>
      </c>
      <c r="F277" s="189" t="str">
        <f>IF($A277="","",IF(INDEX('VÝPOČET UHR'!$AA:$AA,MATCH($A277,'VÝPOČET UHR'!$A:$A,0))="","",INDEX('VÝPOČET UHR'!$AA:$AA,MATCH($A277,'VÝPOČET UHR'!$A:$A,0))))</f>
        <v/>
      </c>
      <c r="G277" s="189" t="str">
        <f>IF($A277="","",IF(INDEX('VÝPOČET UHR'!$Z:$Z,MATCH($A277,'VÝPOČET UHR'!$A:$A,0))="","",INDEX('VÝPOČET UHR'!$Z:$Z,MATCH($A277,'VÝPOČET UHR'!$A:$A,0))))</f>
        <v/>
      </c>
      <c r="H277" s="190"/>
      <c r="J277" s="181" t="str">
        <f>IF($A277="","",INDEX('VÝPOČET UHR'!$G:$G,MATCH($A277,'VÝPOČET UHR'!$A:$A,0),))</f>
        <v/>
      </c>
      <c r="K277" s="181" t="str">
        <f t="shared" si="20"/>
        <v/>
      </c>
      <c r="L277" s="181" t="str">
        <f t="shared" si="21"/>
        <v/>
      </c>
      <c r="M277" s="181" t="str">
        <f t="shared" si="22"/>
        <v/>
      </c>
    </row>
    <row r="278" spans="1:13" ht="12.75">
      <c r="A278" s="188" t="str">
        <f>IF(tab2!D278="","",tab2!D278)</f>
        <v/>
      </c>
      <c r="B278" s="181" t="str">
        <f>IF($A278="","",INDEX('VÝPOČET UHR'!$W:$W,MATCH($A278,'VÝPOČET UHR'!$A:$A,0),))</f>
        <v/>
      </c>
      <c r="C278" s="192" t="str">
        <f t="shared" si="19"/>
        <v/>
      </c>
      <c r="D278" s="190"/>
      <c r="E278" s="189" t="str">
        <f>IF(A278="","",HLAVIČKA!$C$4)</f>
        <v/>
      </c>
      <c r="F278" s="189" t="str">
        <f>IF($A278="","",IF(INDEX('VÝPOČET UHR'!$AA:$AA,MATCH($A278,'VÝPOČET UHR'!$A:$A,0))="","",INDEX('VÝPOČET UHR'!$AA:$AA,MATCH($A278,'VÝPOČET UHR'!$A:$A,0))))</f>
        <v/>
      </c>
      <c r="G278" s="189" t="str">
        <f>IF($A278="","",IF(INDEX('VÝPOČET UHR'!$Z:$Z,MATCH($A278,'VÝPOČET UHR'!$A:$A,0))="","",INDEX('VÝPOČET UHR'!$Z:$Z,MATCH($A278,'VÝPOČET UHR'!$A:$A,0))))</f>
        <v/>
      </c>
      <c r="H278" s="190"/>
      <c r="J278" s="181" t="str">
        <f>IF($A278="","",INDEX('VÝPOČET UHR'!$G:$G,MATCH($A278,'VÝPOČET UHR'!$A:$A,0),))</f>
        <v/>
      </c>
      <c r="K278" s="181" t="str">
        <f t="shared" si="20"/>
        <v/>
      </c>
      <c r="L278" s="181" t="str">
        <f t="shared" si="21"/>
        <v/>
      </c>
      <c r="M278" s="181" t="str">
        <f t="shared" si="22"/>
        <v/>
      </c>
    </row>
    <row r="279" spans="1:13" ht="12.75">
      <c r="A279" s="188" t="str">
        <f>IF(tab2!D279="","",tab2!D279)</f>
        <v/>
      </c>
      <c r="B279" s="181" t="str">
        <f>IF($A279="","",INDEX('VÝPOČET UHR'!$W:$W,MATCH($A279,'VÝPOČET UHR'!$A:$A,0),))</f>
        <v/>
      </c>
      <c r="C279" s="192" t="str">
        <f t="shared" si="19"/>
        <v/>
      </c>
      <c r="D279" s="190"/>
      <c r="E279" s="189" t="str">
        <f>IF(A279="","",HLAVIČKA!$C$4)</f>
        <v/>
      </c>
      <c r="F279" s="189" t="str">
        <f>IF($A279="","",IF(INDEX('VÝPOČET UHR'!$AA:$AA,MATCH($A279,'VÝPOČET UHR'!$A:$A,0))="","",INDEX('VÝPOČET UHR'!$AA:$AA,MATCH($A279,'VÝPOČET UHR'!$A:$A,0))))</f>
        <v/>
      </c>
      <c r="G279" s="189" t="str">
        <f>IF($A279="","",IF(INDEX('VÝPOČET UHR'!$Z:$Z,MATCH($A279,'VÝPOČET UHR'!$A:$A,0))="","",INDEX('VÝPOČET UHR'!$Z:$Z,MATCH($A279,'VÝPOČET UHR'!$A:$A,0))))</f>
        <v/>
      </c>
      <c r="H279" s="190"/>
      <c r="J279" s="181" t="str">
        <f>IF($A279="","",INDEX('VÝPOČET UHR'!$G:$G,MATCH($A279,'VÝPOČET UHR'!$A:$A,0),))</f>
        <v/>
      </c>
      <c r="K279" s="181" t="str">
        <f t="shared" si="20"/>
        <v/>
      </c>
      <c r="L279" s="181" t="str">
        <f t="shared" si="21"/>
        <v/>
      </c>
      <c r="M279" s="181" t="str">
        <f t="shared" si="22"/>
        <v/>
      </c>
    </row>
    <row r="280" spans="1:13" ht="12.75">
      <c r="A280" s="188" t="str">
        <f>IF(tab2!D280="","",tab2!D280)</f>
        <v/>
      </c>
      <c r="B280" s="181" t="str">
        <f>IF($A280="","",INDEX('VÝPOČET UHR'!$W:$W,MATCH($A280,'VÝPOČET UHR'!$A:$A,0),))</f>
        <v/>
      </c>
      <c r="C280" s="192" t="str">
        <f t="shared" si="19"/>
        <v/>
      </c>
      <c r="D280" s="190"/>
      <c r="E280" s="189" t="str">
        <f>IF(A280="","",HLAVIČKA!$C$4)</f>
        <v/>
      </c>
      <c r="F280" s="189" t="str">
        <f>IF($A280="","",IF(INDEX('VÝPOČET UHR'!$AA:$AA,MATCH($A280,'VÝPOČET UHR'!$A:$A,0))="","",INDEX('VÝPOČET UHR'!$AA:$AA,MATCH($A280,'VÝPOČET UHR'!$A:$A,0))))</f>
        <v/>
      </c>
      <c r="G280" s="189" t="str">
        <f>IF($A280="","",IF(INDEX('VÝPOČET UHR'!$Z:$Z,MATCH($A280,'VÝPOČET UHR'!$A:$A,0))="","",INDEX('VÝPOČET UHR'!$Z:$Z,MATCH($A280,'VÝPOČET UHR'!$A:$A,0))))</f>
        <v/>
      </c>
      <c r="H280" s="190"/>
      <c r="J280" s="181" t="str">
        <f>IF($A280="","",INDEX('VÝPOČET UHR'!$G:$G,MATCH($A280,'VÝPOČET UHR'!$A:$A,0),))</f>
        <v/>
      </c>
      <c r="K280" s="181" t="str">
        <f t="shared" si="20"/>
        <v/>
      </c>
      <c r="L280" s="181" t="str">
        <f t="shared" si="21"/>
        <v/>
      </c>
      <c r="M280" s="181" t="str">
        <f t="shared" si="22"/>
        <v/>
      </c>
    </row>
    <row r="281" spans="1:13" ht="12.75">
      <c r="A281" s="188" t="str">
        <f>IF(tab2!D281="","",tab2!D281)</f>
        <v/>
      </c>
      <c r="B281" s="181" t="str">
        <f>IF($A281="","",INDEX('VÝPOČET UHR'!$W:$W,MATCH($A281,'VÝPOČET UHR'!$A:$A,0),))</f>
        <v/>
      </c>
      <c r="C281" s="192" t="str">
        <f t="shared" si="19"/>
        <v/>
      </c>
      <c r="D281" s="190"/>
      <c r="E281" s="189" t="str">
        <f>IF(A281="","",HLAVIČKA!$C$4)</f>
        <v/>
      </c>
      <c r="F281" s="189" t="str">
        <f>IF($A281="","",IF(INDEX('VÝPOČET UHR'!$AA:$AA,MATCH($A281,'VÝPOČET UHR'!$A:$A,0))="","",INDEX('VÝPOČET UHR'!$AA:$AA,MATCH($A281,'VÝPOČET UHR'!$A:$A,0))))</f>
        <v/>
      </c>
      <c r="G281" s="189" t="str">
        <f>IF($A281="","",IF(INDEX('VÝPOČET UHR'!$Z:$Z,MATCH($A281,'VÝPOČET UHR'!$A:$A,0))="","",INDEX('VÝPOČET UHR'!$Z:$Z,MATCH($A281,'VÝPOČET UHR'!$A:$A,0))))</f>
        <v/>
      </c>
      <c r="H281" s="190"/>
      <c r="J281" s="181" t="str">
        <f>IF($A281="","",INDEX('VÝPOČET UHR'!$G:$G,MATCH($A281,'VÝPOČET UHR'!$A:$A,0),))</f>
        <v/>
      </c>
      <c r="K281" s="181" t="str">
        <f t="shared" si="20"/>
        <v/>
      </c>
      <c r="L281" s="181" t="str">
        <f t="shared" si="21"/>
        <v/>
      </c>
      <c r="M281" s="181" t="str">
        <f t="shared" si="22"/>
        <v/>
      </c>
    </row>
    <row r="282" spans="1:13" ht="12.75">
      <c r="A282" s="188" t="str">
        <f>IF(tab2!D282="","",tab2!D282)</f>
        <v/>
      </c>
      <c r="B282" s="181" t="str">
        <f>IF($A282="","",INDEX('VÝPOČET UHR'!$W:$W,MATCH($A282,'VÝPOČET UHR'!$A:$A,0),))</f>
        <v/>
      </c>
      <c r="C282" s="192" t="str">
        <f t="shared" si="19"/>
        <v/>
      </c>
      <c r="D282" s="190"/>
      <c r="E282" s="189" t="str">
        <f>IF(A282="","",HLAVIČKA!$C$4)</f>
        <v/>
      </c>
      <c r="F282" s="189" t="str">
        <f>IF($A282="","",IF(INDEX('VÝPOČET UHR'!$AA:$AA,MATCH($A282,'VÝPOČET UHR'!$A:$A,0))="","",INDEX('VÝPOČET UHR'!$AA:$AA,MATCH($A282,'VÝPOČET UHR'!$A:$A,0))))</f>
        <v/>
      </c>
      <c r="G282" s="189" t="str">
        <f>IF($A282="","",IF(INDEX('VÝPOČET UHR'!$Z:$Z,MATCH($A282,'VÝPOČET UHR'!$A:$A,0))="","",INDEX('VÝPOČET UHR'!$Z:$Z,MATCH($A282,'VÝPOČET UHR'!$A:$A,0))))</f>
        <v/>
      </c>
      <c r="H282" s="190"/>
      <c r="J282" s="181" t="str">
        <f>IF($A282="","",INDEX('VÝPOČET UHR'!$G:$G,MATCH($A282,'VÝPOČET UHR'!$A:$A,0),))</f>
        <v/>
      </c>
      <c r="K282" s="181" t="str">
        <f t="shared" si="20"/>
        <v/>
      </c>
      <c r="L282" s="181" t="str">
        <f t="shared" si="21"/>
        <v/>
      </c>
      <c r="M282" s="181" t="str">
        <f t="shared" si="22"/>
        <v/>
      </c>
    </row>
    <row r="283" spans="1:13" ht="12.75">
      <c r="A283" s="188" t="str">
        <f>IF(tab2!D283="","",tab2!D283)</f>
        <v/>
      </c>
      <c r="B283" s="181" t="str">
        <f>IF($A283="","",INDEX('VÝPOČET UHR'!$W:$W,MATCH($A283,'VÝPOČET UHR'!$A:$A,0),))</f>
        <v/>
      </c>
      <c r="C283" s="192" t="str">
        <f t="shared" si="19"/>
        <v/>
      </c>
      <c r="D283" s="190"/>
      <c r="E283" s="189" t="str">
        <f>IF(A283="","",HLAVIČKA!$C$4)</f>
        <v/>
      </c>
      <c r="F283" s="189" t="str">
        <f>IF($A283="","",IF(INDEX('VÝPOČET UHR'!$AA:$AA,MATCH($A283,'VÝPOČET UHR'!$A:$A,0))="","",INDEX('VÝPOČET UHR'!$AA:$AA,MATCH($A283,'VÝPOČET UHR'!$A:$A,0))))</f>
        <v/>
      </c>
      <c r="G283" s="189" t="str">
        <f>IF($A283="","",IF(INDEX('VÝPOČET UHR'!$Z:$Z,MATCH($A283,'VÝPOČET UHR'!$A:$A,0))="","",INDEX('VÝPOČET UHR'!$Z:$Z,MATCH($A283,'VÝPOČET UHR'!$A:$A,0))))</f>
        <v/>
      </c>
      <c r="H283" s="190"/>
      <c r="J283" s="181" t="str">
        <f>IF($A283="","",INDEX('VÝPOČET UHR'!$G:$G,MATCH($A283,'VÝPOČET UHR'!$A:$A,0),))</f>
        <v/>
      </c>
      <c r="K283" s="181" t="str">
        <f t="shared" si="20"/>
        <v/>
      </c>
      <c r="L283" s="181" t="str">
        <f t="shared" si="21"/>
        <v/>
      </c>
      <c r="M283" s="181" t="str">
        <f t="shared" si="22"/>
        <v/>
      </c>
    </row>
    <row r="284" spans="1:13" ht="12.75">
      <c r="A284" s="188" t="str">
        <f>IF(tab2!D284="","",tab2!D284)</f>
        <v/>
      </c>
      <c r="B284" s="181" t="str">
        <f>IF($A284="","",INDEX('VÝPOČET UHR'!$W:$W,MATCH($A284,'VÝPOČET UHR'!$A:$A,0),))</f>
        <v/>
      </c>
      <c r="C284" s="192" t="str">
        <f t="shared" si="19"/>
        <v/>
      </c>
      <c r="D284" s="190"/>
      <c r="E284" s="189" t="str">
        <f>IF(A284="","",HLAVIČKA!$C$4)</f>
        <v/>
      </c>
      <c r="F284" s="189" t="str">
        <f>IF($A284="","",IF(INDEX('VÝPOČET UHR'!$AA:$AA,MATCH($A284,'VÝPOČET UHR'!$A:$A,0))="","",INDEX('VÝPOČET UHR'!$AA:$AA,MATCH($A284,'VÝPOČET UHR'!$A:$A,0))))</f>
        <v/>
      </c>
      <c r="G284" s="189" t="str">
        <f>IF($A284="","",IF(INDEX('VÝPOČET UHR'!$Z:$Z,MATCH($A284,'VÝPOČET UHR'!$A:$A,0))="","",INDEX('VÝPOČET UHR'!$Z:$Z,MATCH($A284,'VÝPOČET UHR'!$A:$A,0))))</f>
        <v/>
      </c>
      <c r="H284" s="190"/>
      <c r="J284" s="181" t="str">
        <f>IF($A284="","",INDEX('VÝPOČET UHR'!$G:$G,MATCH($A284,'VÝPOČET UHR'!$A:$A,0),))</f>
        <v/>
      </c>
      <c r="K284" s="181" t="str">
        <f t="shared" si="20"/>
        <v/>
      </c>
      <c r="L284" s="181" t="str">
        <f t="shared" si="21"/>
        <v/>
      </c>
      <c r="M284" s="181" t="str">
        <f t="shared" si="22"/>
        <v/>
      </c>
    </row>
    <row r="285" spans="1:13" ht="12.75">
      <c r="A285" s="188" t="str">
        <f>IF(tab2!D285="","",tab2!D285)</f>
        <v/>
      </c>
      <c r="B285" s="181" t="str">
        <f>IF($A285="","",INDEX('VÝPOČET UHR'!$W:$W,MATCH($A285,'VÝPOČET UHR'!$A:$A,0),))</f>
        <v/>
      </c>
      <c r="C285" s="192" t="str">
        <f t="shared" si="19"/>
        <v/>
      </c>
      <c r="D285" s="190"/>
      <c r="E285" s="189" t="str">
        <f>IF(A285="","",HLAVIČKA!$C$4)</f>
        <v/>
      </c>
      <c r="F285" s="189" t="str">
        <f>IF($A285="","",IF(INDEX('VÝPOČET UHR'!$AA:$AA,MATCH($A285,'VÝPOČET UHR'!$A:$A,0))="","",INDEX('VÝPOČET UHR'!$AA:$AA,MATCH($A285,'VÝPOČET UHR'!$A:$A,0))))</f>
        <v/>
      </c>
      <c r="G285" s="189" t="str">
        <f>IF($A285="","",IF(INDEX('VÝPOČET UHR'!$Z:$Z,MATCH($A285,'VÝPOČET UHR'!$A:$A,0))="","",INDEX('VÝPOČET UHR'!$Z:$Z,MATCH($A285,'VÝPOČET UHR'!$A:$A,0))))</f>
        <v/>
      </c>
      <c r="H285" s="190"/>
      <c r="J285" s="181" t="str">
        <f>IF($A285="","",INDEX('VÝPOČET UHR'!$G:$G,MATCH($A285,'VÝPOČET UHR'!$A:$A,0),))</f>
        <v/>
      </c>
      <c r="K285" s="181" t="str">
        <f t="shared" si="20"/>
        <v/>
      </c>
      <c r="L285" s="181" t="str">
        <f t="shared" si="21"/>
        <v/>
      </c>
      <c r="M285" s="181" t="str">
        <f t="shared" si="22"/>
        <v/>
      </c>
    </row>
    <row r="286" spans="1:13" ht="12.75">
      <c r="A286" s="188" t="str">
        <f>IF(tab2!D286="","",tab2!D286)</f>
        <v/>
      </c>
      <c r="B286" s="181" t="str">
        <f>IF($A286="","",INDEX('VÝPOČET UHR'!$W:$W,MATCH($A286,'VÝPOČET UHR'!$A:$A,0),))</f>
        <v/>
      </c>
      <c r="C286" s="192" t="str">
        <f t="shared" si="19"/>
        <v/>
      </c>
      <c r="D286" s="190"/>
      <c r="E286" s="189" t="str">
        <f>IF(A286="","",HLAVIČKA!$C$4)</f>
        <v/>
      </c>
      <c r="F286" s="189" t="str">
        <f>IF($A286="","",IF(INDEX('VÝPOČET UHR'!$AA:$AA,MATCH($A286,'VÝPOČET UHR'!$A:$A,0))="","",INDEX('VÝPOČET UHR'!$AA:$AA,MATCH($A286,'VÝPOČET UHR'!$A:$A,0))))</f>
        <v/>
      </c>
      <c r="G286" s="189" t="str">
        <f>IF($A286="","",IF(INDEX('VÝPOČET UHR'!$Z:$Z,MATCH($A286,'VÝPOČET UHR'!$A:$A,0))="","",INDEX('VÝPOČET UHR'!$Z:$Z,MATCH($A286,'VÝPOČET UHR'!$A:$A,0))))</f>
        <v/>
      </c>
      <c r="H286" s="190"/>
      <c r="J286" s="181" t="str">
        <f>IF($A286="","",INDEX('VÝPOČET UHR'!$G:$G,MATCH($A286,'VÝPOČET UHR'!$A:$A,0),))</f>
        <v/>
      </c>
      <c r="K286" s="181" t="str">
        <f t="shared" si="20"/>
        <v/>
      </c>
      <c r="L286" s="181" t="str">
        <f t="shared" si="21"/>
        <v/>
      </c>
      <c r="M286" s="181" t="str">
        <f t="shared" si="22"/>
        <v/>
      </c>
    </row>
    <row r="287" spans="1:13" ht="12.75">
      <c r="A287" s="188" t="str">
        <f>IF(tab2!D287="","",tab2!D287)</f>
        <v/>
      </c>
      <c r="B287" s="181" t="str">
        <f>IF($A287="","",INDEX('VÝPOČET UHR'!$W:$W,MATCH($A287,'VÝPOČET UHR'!$A:$A,0),))</f>
        <v/>
      </c>
      <c r="C287" s="192" t="str">
        <f t="shared" si="19"/>
        <v/>
      </c>
      <c r="D287" s="190"/>
      <c r="E287" s="189" t="str">
        <f>IF(A287="","",HLAVIČKA!$C$4)</f>
        <v/>
      </c>
      <c r="F287" s="189" t="str">
        <f>IF($A287="","",IF(INDEX('VÝPOČET UHR'!$AA:$AA,MATCH($A287,'VÝPOČET UHR'!$A:$A,0))="","",INDEX('VÝPOČET UHR'!$AA:$AA,MATCH($A287,'VÝPOČET UHR'!$A:$A,0))))</f>
        <v/>
      </c>
      <c r="G287" s="189" t="str">
        <f>IF($A287="","",IF(INDEX('VÝPOČET UHR'!$Z:$Z,MATCH($A287,'VÝPOČET UHR'!$A:$A,0))="","",INDEX('VÝPOČET UHR'!$Z:$Z,MATCH($A287,'VÝPOČET UHR'!$A:$A,0))))</f>
        <v/>
      </c>
      <c r="H287" s="190"/>
      <c r="J287" s="181" t="str">
        <f>IF($A287="","",INDEX('VÝPOČET UHR'!$G:$G,MATCH($A287,'VÝPOČET UHR'!$A:$A,0),))</f>
        <v/>
      </c>
      <c r="K287" s="181" t="str">
        <f t="shared" si="20"/>
        <v/>
      </c>
      <c r="L287" s="181" t="str">
        <f t="shared" si="21"/>
        <v/>
      </c>
      <c r="M287" s="181" t="str">
        <f t="shared" si="22"/>
        <v/>
      </c>
    </row>
    <row r="288" spans="1:13" ht="12.75">
      <c r="A288" s="188" t="str">
        <f>IF(tab2!D288="","",tab2!D288)</f>
        <v/>
      </c>
      <c r="B288" s="181" t="str">
        <f>IF($A288="","",INDEX('VÝPOČET UHR'!$W:$W,MATCH($A288,'VÝPOČET UHR'!$A:$A,0),))</f>
        <v/>
      </c>
      <c r="C288" s="192" t="str">
        <f t="shared" si="19"/>
        <v/>
      </c>
      <c r="D288" s="190"/>
      <c r="E288" s="189" t="str">
        <f>IF(A288="","",HLAVIČKA!$C$4)</f>
        <v/>
      </c>
      <c r="F288" s="189" t="str">
        <f>IF($A288="","",IF(INDEX('VÝPOČET UHR'!$AA:$AA,MATCH($A288,'VÝPOČET UHR'!$A:$A,0))="","",INDEX('VÝPOČET UHR'!$AA:$AA,MATCH($A288,'VÝPOČET UHR'!$A:$A,0))))</f>
        <v/>
      </c>
      <c r="G288" s="189" t="str">
        <f>IF($A288="","",IF(INDEX('VÝPOČET UHR'!$Z:$Z,MATCH($A288,'VÝPOČET UHR'!$A:$A,0))="","",INDEX('VÝPOČET UHR'!$Z:$Z,MATCH($A288,'VÝPOČET UHR'!$A:$A,0))))</f>
        <v/>
      </c>
      <c r="H288" s="190"/>
      <c r="J288" s="181" t="str">
        <f>IF($A288="","",INDEX('VÝPOČET UHR'!$G:$G,MATCH($A288,'VÝPOČET UHR'!$A:$A,0),))</f>
        <v/>
      </c>
      <c r="K288" s="181" t="str">
        <f t="shared" si="20"/>
        <v/>
      </c>
      <c r="L288" s="181" t="str">
        <f t="shared" si="21"/>
        <v/>
      </c>
      <c r="M288" s="181" t="str">
        <f t="shared" si="22"/>
        <v/>
      </c>
    </row>
    <row r="289" spans="1:13" ht="12.75">
      <c r="A289" s="188" t="str">
        <f>IF(tab2!D289="","",tab2!D289)</f>
        <v/>
      </c>
      <c r="B289" s="181" t="str">
        <f>IF($A289="","",INDEX('VÝPOČET UHR'!$W:$W,MATCH($A289,'VÝPOČET UHR'!$A:$A,0),))</f>
        <v/>
      </c>
      <c r="C289" s="192" t="str">
        <f t="shared" si="19"/>
        <v/>
      </c>
      <c r="D289" s="190"/>
      <c r="E289" s="189" t="str">
        <f>IF(A289="","",HLAVIČKA!$C$4)</f>
        <v/>
      </c>
      <c r="F289" s="189" t="str">
        <f>IF($A289="","",IF(INDEX('VÝPOČET UHR'!$AA:$AA,MATCH($A289,'VÝPOČET UHR'!$A:$A,0))="","",INDEX('VÝPOČET UHR'!$AA:$AA,MATCH($A289,'VÝPOČET UHR'!$A:$A,0))))</f>
        <v/>
      </c>
      <c r="G289" s="189" t="str">
        <f>IF($A289="","",IF(INDEX('VÝPOČET UHR'!$Z:$Z,MATCH($A289,'VÝPOČET UHR'!$A:$A,0))="","",INDEX('VÝPOČET UHR'!$Z:$Z,MATCH($A289,'VÝPOČET UHR'!$A:$A,0))))</f>
        <v/>
      </c>
      <c r="H289" s="190"/>
      <c r="J289" s="181" t="str">
        <f>IF($A289="","",INDEX('VÝPOČET UHR'!$G:$G,MATCH($A289,'VÝPOČET UHR'!$A:$A,0),))</f>
        <v/>
      </c>
      <c r="K289" s="181" t="str">
        <f t="shared" si="20"/>
        <v/>
      </c>
      <c r="L289" s="181" t="str">
        <f t="shared" si="21"/>
        <v/>
      </c>
      <c r="M289" s="181" t="str">
        <f t="shared" si="22"/>
        <v/>
      </c>
    </row>
    <row r="290" spans="1:13" ht="12.75">
      <c r="A290" s="188" t="str">
        <f>IF(tab2!D290="","",tab2!D290)</f>
        <v/>
      </c>
      <c r="B290" s="181" t="str">
        <f>IF($A290="","",INDEX('VÝPOČET UHR'!$W:$W,MATCH($A290,'VÝPOČET UHR'!$A:$A,0),))</f>
        <v/>
      </c>
      <c r="C290" s="192" t="str">
        <f t="shared" si="19"/>
        <v/>
      </c>
      <c r="D290" s="190"/>
      <c r="E290" s="189" t="str">
        <f>IF(A290="","",HLAVIČKA!$C$4)</f>
        <v/>
      </c>
      <c r="F290" s="189" t="str">
        <f>IF($A290="","",IF(INDEX('VÝPOČET UHR'!$AA:$AA,MATCH($A290,'VÝPOČET UHR'!$A:$A,0))="","",INDEX('VÝPOČET UHR'!$AA:$AA,MATCH($A290,'VÝPOČET UHR'!$A:$A,0))))</f>
        <v/>
      </c>
      <c r="G290" s="189" t="str">
        <f>IF($A290="","",IF(INDEX('VÝPOČET UHR'!$Z:$Z,MATCH($A290,'VÝPOČET UHR'!$A:$A,0))="","",INDEX('VÝPOČET UHR'!$Z:$Z,MATCH($A290,'VÝPOČET UHR'!$A:$A,0))))</f>
        <v/>
      </c>
      <c r="H290" s="190"/>
      <c r="J290" s="181" t="str">
        <f>IF($A290="","",INDEX('VÝPOČET UHR'!$G:$G,MATCH($A290,'VÝPOČET UHR'!$A:$A,0),))</f>
        <v/>
      </c>
      <c r="K290" s="181" t="str">
        <f t="shared" si="20"/>
        <v/>
      </c>
      <c r="L290" s="181" t="str">
        <f t="shared" si="21"/>
        <v/>
      </c>
      <c r="M290" s="181" t="str">
        <f t="shared" si="22"/>
        <v/>
      </c>
    </row>
    <row r="291" spans="1:13" ht="12.75">
      <c r="A291" s="188" t="str">
        <f>IF(tab2!D291="","",tab2!D291)</f>
        <v/>
      </c>
      <c r="B291" s="181" t="str">
        <f>IF($A291="","",INDEX('VÝPOČET UHR'!$W:$W,MATCH($A291,'VÝPOČET UHR'!$A:$A,0),))</f>
        <v/>
      </c>
      <c r="C291" s="192" t="str">
        <f t="shared" si="19"/>
        <v/>
      </c>
      <c r="D291" s="190"/>
      <c r="E291" s="189" t="str">
        <f>IF(A291="","",HLAVIČKA!$C$4)</f>
        <v/>
      </c>
      <c r="F291" s="189" t="str">
        <f>IF($A291="","",IF(INDEX('VÝPOČET UHR'!$AA:$AA,MATCH($A291,'VÝPOČET UHR'!$A:$A,0))="","",INDEX('VÝPOČET UHR'!$AA:$AA,MATCH($A291,'VÝPOČET UHR'!$A:$A,0))))</f>
        <v/>
      </c>
      <c r="G291" s="189" t="str">
        <f>IF($A291="","",IF(INDEX('VÝPOČET UHR'!$Z:$Z,MATCH($A291,'VÝPOČET UHR'!$A:$A,0))="","",INDEX('VÝPOČET UHR'!$Z:$Z,MATCH($A291,'VÝPOČET UHR'!$A:$A,0))))</f>
        <v/>
      </c>
      <c r="H291" s="190"/>
      <c r="J291" s="181" t="str">
        <f>IF($A291="","",INDEX('VÝPOČET UHR'!$G:$G,MATCH($A291,'VÝPOČET UHR'!$A:$A,0),))</f>
        <v/>
      </c>
      <c r="K291" s="181" t="str">
        <f t="shared" si="20"/>
        <v/>
      </c>
      <c r="L291" s="181" t="str">
        <f t="shared" si="21"/>
        <v/>
      </c>
      <c r="M291" s="181" t="str">
        <f t="shared" si="22"/>
        <v/>
      </c>
    </row>
    <row r="292" spans="1:13" ht="12.75">
      <c r="A292" s="188" t="str">
        <f>IF(tab2!D292="","",tab2!D292)</f>
        <v/>
      </c>
      <c r="B292" s="181" t="str">
        <f>IF($A292="","",INDEX('VÝPOČET UHR'!$W:$W,MATCH($A292,'VÝPOČET UHR'!$A:$A,0),))</f>
        <v/>
      </c>
      <c r="C292" s="192" t="str">
        <f t="shared" si="19"/>
        <v/>
      </c>
      <c r="D292" s="190"/>
      <c r="E292" s="189" t="str">
        <f>IF(A292="","",HLAVIČKA!$C$4)</f>
        <v/>
      </c>
      <c r="F292" s="189" t="str">
        <f>IF($A292="","",IF(INDEX('VÝPOČET UHR'!$AA:$AA,MATCH($A292,'VÝPOČET UHR'!$A:$A,0))="","",INDEX('VÝPOČET UHR'!$AA:$AA,MATCH($A292,'VÝPOČET UHR'!$A:$A,0))))</f>
        <v/>
      </c>
      <c r="G292" s="189" t="str">
        <f>IF($A292="","",IF(INDEX('VÝPOČET UHR'!$Z:$Z,MATCH($A292,'VÝPOČET UHR'!$A:$A,0))="","",INDEX('VÝPOČET UHR'!$Z:$Z,MATCH($A292,'VÝPOČET UHR'!$A:$A,0))))</f>
        <v/>
      </c>
      <c r="H292" s="190"/>
      <c r="J292" s="181" t="str">
        <f>IF($A292="","",INDEX('VÝPOČET UHR'!$G:$G,MATCH($A292,'VÝPOČET UHR'!$A:$A,0),))</f>
        <v/>
      </c>
      <c r="K292" s="181" t="str">
        <f t="shared" si="20"/>
        <v/>
      </c>
      <c r="L292" s="181" t="str">
        <f t="shared" si="21"/>
        <v/>
      </c>
      <c r="M292" s="181" t="str">
        <f t="shared" si="22"/>
        <v/>
      </c>
    </row>
    <row r="293" spans="1:13" ht="12.75">
      <c r="A293" s="188" t="str">
        <f>IF(tab2!D293="","",tab2!D293)</f>
        <v/>
      </c>
      <c r="B293" s="181" t="str">
        <f>IF($A293="","",INDEX('VÝPOČET UHR'!$W:$W,MATCH($A293,'VÝPOČET UHR'!$A:$A,0),))</f>
        <v/>
      </c>
      <c r="C293" s="192" t="str">
        <f t="shared" si="19"/>
        <v/>
      </c>
      <c r="D293" s="190"/>
      <c r="E293" s="189" t="str">
        <f>IF(A293="","",HLAVIČKA!$C$4)</f>
        <v/>
      </c>
      <c r="F293" s="189" t="str">
        <f>IF($A293="","",IF(INDEX('VÝPOČET UHR'!$AA:$AA,MATCH($A293,'VÝPOČET UHR'!$A:$A,0))="","",INDEX('VÝPOČET UHR'!$AA:$AA,MATCH($A293,'VÝPOČET UHR'!$A:$A,0))))</f>
        <v/>
      </c>
      <c r="G293" s="189" t="str">
        <f>IF($A293="","",IF(INDEX('VÝPOČET UHR'!$Z:$Z,MATCH($A293,'VÝPOČET UHR'!$A:$A,0))="","",INDEX('VÝPOČET UHR'!$Z:$Z,MATCH($A293,'VÝPOČET UHR'!$A:$A,0))))</f>
        <v/>
      </c>
      <c r="H293" s="190"/>
      <c r="J293" s="181" t="str">
        <f>IF($A293="","",INDEX('VÝPOČET UHR'!$G:$G,MATCH($A293,'VÝPOČET UHR'!$A:$A,0),))</f>
        <v/>
      </c>
      <c r="K293" s="181" t="str">
        <f t="shared" si="20"/>
        <v/>
      </c>
      <c r="L293" s="181" t="str">
        <f t="shared" si="21"/>
        <v/>
      </c>
      <c r="M293" s="181" t="str">
        <f t="shared" si="22"/>
        <v/>
      </c>
    </row>
    <row r="294" spans="1:13" ht="12.75">
      <c r="A294" s="188" t="str">
        <f>IF(tab2!D294="","",tab2!D294)</f>
        <v/>
      </c>
      <c r="B294" s="181" t="str">
        <f>IF($A294="","",INDEX('VÝPOČET UHR'!$W:$W,MATCH($A294,'VÝPOČET UHR'!$A:$A,0),))</f>
        <v/>
      </c>
      <c r="C294" s="192" t="str">
        <f t="shared" si="19"/>
        <v/>
      </c>
      <c r="D294" s="190"/>
      <c r="E294" s="189" t="str">
        <f>IF(A294="","",HLAVIČKA!$C$4)</f>
        <v/>
      </c>
      <c r="F294" s="189" t="str">
        <f>IF($A294="","",IF(INDEX('VÝPOČET UHR'!$AA:$AA,MATCH($A294,'VÝPOČET UHR'!$A:$A,0))="","",INDEX('VÝPOČET UHR'!$AA:$AA,MATCH($A294,'VÝPOČET UHR'!$A:$A,0))))</f>
        <v/>
      </c>
      <c r="G294" s="189" t="str">
        <f>IF($A294="","",IF(INDEX('VÝPOČET UHR'!$Z:$Z,MATCH($A294,'VÝPOČET UHR'!$A:$A,0))="","",INDEX('VÝPOČET UHR'!$Z:$Z,MATCH($A294,'VÝPOČET UHR'!$A:$A,0))))</f>
        <v/>
      </c>
      <c r="H294" s="190"/>
      <c r="J294" s="181" t="str">
        <f>IF($A294="","",INDEX('VÝPOČET UHR'!$G:$G,MATCH($A294,'VÝPOČET UHR'!$A:$A,0),))</f>
        <v/>
      </c>
      <c r="K294" s="181" t="str">
        <f t="shared" si="20"/>
        <v/>
      </c>
      <c r="L294" s="181" t="str">
        <f t="shared" si="21"/>
        <v/>
      </c>
      <c r="M294" s="181" t="str">
        <f t="shared" si="22"/>
        <v/>
      </c>
    </row>
    <row r="295" spans="1:13" ht="12.75">
      <c r="A295" s="188" t="str">
        <f>IF(tab2!D295="","",tab2!D295)</f>
        <v/>
      </c>
      <c r="B295" s="181" t="str">
        <f>IF($A295="","",INDEX('VÝPOČET UHR'!$W:$W,MATCH($A295,'VÝPOČET UHR'!$A:$A,0),))</f>
        <v/>
      </c>
      <c r="C295" s="192" t="str">
        <f t="shared" si="19"/>
        <v/>
      </c>
      <c r="D295" s="190"/>
      <c r="E295" s="189" t="str">
        <f>IF(A295="","",HLAVIČKA!$C$4)</f>
        <v/>
      </c>
      <c r="F295" s="189" t="str">
        <f>IF($A295="","",IF(INDEX('VÝPOČET UHR'!$AA:$AA,MATCH($A295,'VÝPOČET UHR'!$A:$A,0))="","",INDEX('VÝPOČET UHR'!$AA:$AA,MATCH($A295,'VÝPOČET UHR'!$A:$A,0))))</f>
        <v/>
      </c>
      <c r="G295" s="189" t="str">
        <f>IF($A295="","",IF(INDEX('VÝPOČET UHR'!$Z:$Z,MATCH($A295,'VÝPOČET UHR'!$A:$A,0))="","",INDEX('VÝPOČET UHR'!$Z:$Z,MATCH($A295,'VÝPOČET UHR'!$A:$A,0))))</f>
        <v/>
      </c>
      <c r="H295" s="190"/>
      <c r="J295" s="181" t="str">
        <f>IF($A295="","",INDEX('VÝPOČET UHR'!$G:$G,MATCH($A295,'VÝPOČET UHR'!$A:$A,0),))</f>
        <v/>
      </c>
      <c r="K295" s="181" t="str">
        <f t="shared" si="20"/>
        <v/>
      </c>
      <c r="L295" s="181" t="str">
        <f t="shared" si="21"/>
        <v/>
      </c>
      <c r="M295" s="181" t="str">
        <f t="shared" si="22"/>
        <v/>
      </c>
    </row>
    <row r="296" spans="1:13" ht="12.75">
      <c r="A296" s="188" t="str">
        <f>IF(tab2!D296="","",tab2!D296)</f>
        <v/>
      </c>
      <c r="B296" s="181" t="str">
        <f>IF($A296="","",INDEX('VÝPOČET UHR'!$W:$W,MATCH($A296,'VÝPOČET UHR'!$A:$A,0),))</f>
        <v/>
      </c>
      <c r="C296" s="192" t="str">
        <f t="shared" si="19"/>
        <v/>
      </c>
      <c r="D296" s="190"/>
      <c r="E296" s="189" t="str">
        <f>IF(A296="","",HLAVIČKA!$C$4)</f>
        <v/>
      </c>
      <c r="F296" s="189" t="str">
        <f>IF($A296="","",IF(INDEX('VÝPOČET UHR'!$AA:$AA,MATCH($A296,'VÝPOČET UHR'!$A:$A,0))="","",INDEX('VÝPOČET UHR'!$AA:$AA,MATCH($A296,'VÝPOČET UHR'!$A:$A,0))))</f>
        <v/>
      </c>
      <c r="G296" s="189" t="str">
        <f>IF($A296="","",IF(INDEX('VÝPOČET UHR'!$Z:$Z,MATCH($A296,'VÝPOČET UHR'!$A:$A,0))="","",INDEX('VÝPOČET UHR'!$Z:$Z,MATCH($A296,'VÝPOČET UHR'!$A:$A,0))))</f>
        <v/>
      </c>
      <c r="H296" s="190"/>
      <c r="J296" s="181" t="str">
        <f>IF($A296="","",INDEX('VÝPOČET UHR'!$G:$G,MATCH($A296,'VÝPOČET UHR'!$A:$A,0),))</f>
        <v/>
      </c>
      <c r="K296" s="181" t="str">
        <f t="shared" si="20"/>
        <v/>
      </c>
      <c r="L296" s="181" t="str">
        <f t="shared" si="21"/>
        <v/>
      </c>
      <c r="M296" s="181" t="str">
        <f t="shared" si="22"/>
        <v/>
      </c>
    </row>
    <row r="297" spans="1:13" ht="12.75">
      <c r="A297" s="188" t="str">
        <f>IF(tab2!D297="","",tab2!D297)</f>
        <v/>
      </c>
      <c r="B297" s="181" t="str">
        <f>IF($A297="","",INDEX('VÝPOČET UHR'!$W:$W,MATCH($A297,'VÝPOČET UHR'!$A:$A,0),))</f>
        <v/>
      </c>
      <c r="C297" s="192" t="str">
        <f t="shared" si="19"/>
        <v/>
      </c>
      <c r="D297" s="190"/>
      <c r="E297" s="189" t="str">
        <f>IF(A297="","",HLAVIČKA!$C$4)</f>
        <v/>
      </c>
      <c r="F297" s="189" t="str">
        <f>IF($A297="","",IF(INDEX('VÝPOČET UHR'!$AA:$AA,MATCH($A297,'VÝPOČET UHR'!$A:$A,0))="","",INDEX('VÝPOČET UHR'!$AA:$AA,MATCH($A297,'VÝPOČET UHR'!$A:$A,0))))</f>
        <v/>
      </c>
      <c r="G297" s="189" t="str">
        <f>IF($A297="","",IF(INDEX('VÝPOČET UHR'!$Z:$Z,MATCH($A297,'VÝPOČET UHR'!$A:$A,0))="","",INDEX('VÝPOČET UHR'!$Z:$Z,MATCH($A297,'VÝPOČET UHR'!$A:$A,0))))</f>
        <v/>
      </c>
      <c r="H297" s="190"/>
      <c r="J297" s="181" t="str">
        <f>IF($A297="","",INDEX('VÝPOČET UHR'!$G:$G,MATCH($A297,'VÝPOČET UHR'!$A:$A,0),))</f>
        <v/>
      </c>
      <c r="K297" s="181" t="str">
        <f t="shared" si="20"/>
        <v/>
      </c>
      <c r="L297" s="181" t="str">
        <f t="shared" si="21"/>
        <v/>
      </c>
      <c r="M297" s="181" t="str">
        <f t="shared" si="22"/>
        <v/>
      </c>
    </row>
    <row r="298" spans="1:13" ht="12.75">
      <c r="A298" s="188" t="str">
        <f>IF(tab2!D298="","",tab2!D298)</f>
        <v/>
      </c>
      <c r="B298" s="181" t="str">
        <f>IF($A298="","",INDEX('VÝPOČET UHR'!$W:$W,MATCH($A298,'VÝPOČET UHR'!$A:$A,0),))</f>
        <v/>
      </c>
      <c r="C298" s="192" t="str">
        <f t="shared" si="19"/>
        <v/>
      </c>
      <c r="D298" s="190"/>
      <c r="E298" s="189" t="str">
        <f>IF(A298="","",HLAVIČKA!$C$4)</f>
        <v/>
      </c>
      <c r="F298" s="189" t="str">
        <f>IF($A298="","",IF(INDEX('VÝPOČET UHR'!$AA:$AA,MATCH($A298,'VÝPOČET UHR'!$A:$A,0))="","",INDEX('VÝPOČET UHR'!$AA:$AA,MATCH($A298,'VÝPOČET UHR'!$A:$A,0))))</f>
        <v/>
      </c>
      <c r="G298" s="189" t="str">
        <f>IF($A298="","",IF(INDEX('VÝPOČET UHR'!$Z:$Z,MATCH($A298,'VÝPOČET UHR'!$A:$A,0))="","",INDEX('VÝPOČET UHR'!$Z:$Z,MATCH($A298,'VÝPOČET UHR'!$A:$A,0))))</f>
        <v/>
      </c>
      <c r="H298" s="190"/>
      <c r="J298" s="181" t="str">
        <f>IF($A298="","",INDEX('VÝPOČET UHR'!$G:$G,MATCH($A298,'VÝPOČET UHR'!$A:$A,0),))</f>
        <v/>
      </c>
      <c r="K298" s="181" t="str">
        <f t="shared" si="20"/>
        <v/>
      </c>
      <c r="L298" s="181" t="str">
        <f t="shared" si="21"/>
        <v/>
      </c>
      <c r="M298" s="181" t="str">
        <f t="shared" si="22"/>
        <v/>
      </c>
    </row>
    <row r="299" spans="1:13" ht="12.75">
      <c r="A299" s="188" t="str">
        <f>IF(tab2!D299="","",tab2!D299)</f>
        <v/>
      </c>
      <c r="B299" s="181" t="str">
        <f>IF($A299="","",INDEX('VÝPOČET UHR'!$W:$W,MATCH($A299,'VÝPOČET UHR'!$A:$A,0),))</f>
        <v/>
      </c>
      <c r="C299" s="192" t="str">
        <f t="shared" si="19"/>
        <v/>
      </c>
      <c r="D299" s="190"/>
      <c r="E299" s="189" t="str">
        <f>IF(A299="","",HLAVIČKA!$C$4)</f>
        <v/>
      </c>
      <c r="F299" s="189" t="str">
        <f>IF($A299="","",IF(INDEX('VÝPOČET UHR'!$AA:$AA,MATCH($A299,'VÝPOČET UHR'!$A:$A,0))="","",INDEX('VÝPOČET UHR'!$AA:$AA,MATCH($A299,'VÝPOČET UHR'!$A:$A,0))))</f>
        <v/>
      </c>
      <c r="G299" s="189" t="str">
        <f>IF($A299="","",IF(INDEX('VÝPOČET UHR'!$Z:$Z,MATCH($A299,'VÝPOČET UHR'!$A:$A,0))="","",INDEX('VÝPOČET UHR'!$Z:$Z,MATCH($A299,'VÝPOČET UHR'!$A:$A,0))))</f>
        <v/>
      </c>
      <c r="H299" s="190"/>
      <c r="J299" s="181" t="str">
        <f>IF($A299="","",INDEX('VÝPOČET UHR'!$G:$G,MATCH($A299,'VÝPOČET UHR'!$A:$A,0),))</f>
        <v/>
      </c>
      <c r="K299" s="181" t="str">
        <f t="shared" si="20"/>
        <v/>
      </c>
      <c r="L299" s="181" t="str">
        <f t="shared" si="21"/>
        <v/>
      </c>
      <c r="M299" s="181" t="str">
        <f t="shared" si="22"/>
        <v/>
      </c>
    </row>
    <row r="300" spans="1:13" ht="12.75">
      <c r="A300" s="188" t="str">
        <f>IF(tab2!D300="","",tab2!D300)</f>
        <v/>
      </c>
      <c r="B300" s="181" t="str">
        <f>IF($A300="","",INDEX('VÝPOČET UHR'!$W:$W,MATCH($A300,'VÝPOČET UHR'!$A:$A,0),))</f>
        <v/>
      </c>
      <c r="C300" s="192" t="str">
        <f t="shared" si="19"/>
        <v/>
      </c>
      <c r="D300" s="190"/>
      <c r="E300" s="189" t="str">
        <f>IF(A300="","",HLAVIČKA!$C$4)</f>
        <v/>
      </c>
      <c r="F300" s="189" t="str">
        <f>IF($A300="","",IF(INDEX('VÝPOČET UHR'!$AA:$AA,MATCH($A300,'VÝPOČET UHR'!$A:$A,0))="","",INDEX('VÝPOČET UHR'!$AA:$AA,MATCH($A300,'VÝPOČET UHR'!$A:$A,0))))</f>
        <v/>
      </c>
      <c r="G300" s="189" t="str">
        <f>IF($A300="","",IF(INDEX('VÝPOČET UHR'!$Z:$Z,MATCH($A300,'VÝPOČET UHR'!$A:$A,0))="","",INDEX('VÝPOČET UHR'!$Z:$Z,MATCH($A300,'VÝPOČET UHR'!$A:$A,0))))</f>
        <v/>
      </c>
      <c r="H300" s="190"/>
      <c r="J300" s="181" t="str">
        <f>IF($A300="","",INDEX('VÝPOČET UHR'!$G:$G,MATCH($A300,'VÝPOČET UHR'!$A:$A,0),))</f>
        <v/>
      </c>
      <c r="K300" s="181" t="str">
        <f t="shared" si="20"/>
        <v/>
      </c>
      <c r="L300" s="181" t="str">
        <f t="shared" si="21"/>
        <v/>
      </c>
      <c r="M300" s="181" t="str">
        <f t="shared" si="22"/>
        <v/>
      </c>
    </row>
    <row r="301" spans="1:13" ht="12.75">
      <c r="A301" s="188" t="str">
        <f>IF(tab2!D301="","",tab2!D301)</f>
        <v/>
      </c>
      <c r="B301" s="181" t="str">
        <f>IF($A301="","",INDEX('VÝPOČET UHR'!$W:$W,MATCH($A301,'VÝPOČET UHR'!$A:$A,0),))</f>
        <v/>
      </c>
      <c r="C301" s="192" t="str">
        <f t="shared" si="19"/>
        <v/>
      </c>
      <c r="D301" s="190"/>
      <c r="E301" s="189" t="str">
        <f>IF(A301="","",HLAVIČKA!$C$4)</f>
        <v/>
      </c>
      <c r="F301" s="189" t="str">
        <f>IF($A301="","",IF(INDEX('VÝPOČET UHR'!$AA:$AA,MATCH($A301,'VÝPOČET UHR'!$A:$A,0))="","",INDEX('VÝPOČET UHR'!$AA:$AA,MATCH($A301,'VÝPOČET UHR'!$A:$A,0))))</f>
        <v/>
      </c>
      <c r="G301" s="189" t="str">
        <f>IF($A301="","",IF(INDEX('VÝPOČET UHR'!$Z:$Z,MATCH($A301,'VÝPOČET UHR'!$A:$A,0))="","",INDEX('VÝPOČET UHR'!$Z:$Z,MATCH($A301,'VÝPOČET UHR'!$A:$A,0))))</f>
        <v/>
      </c>
      <c r="H301" s="190"/>
      <c r="J301" s="181" t="str">
        <f>IF($A301="","",INDEX('VÝPOČET UHR'!$G:$G,MATCH($A301,'VÝPOČET UHR'!$A:$A,0),))</f>
        <v/>
      </c>
      <c r="K301" s="181" t="str">
        <f t="shared" si="20"/>
        <v/>
      </c>
      <c r="L301" s="181" t="str">
        <f t="shared" si="21"/>
        <v/>
      </c>
      <c r="M301" s="181" t="str">
        <f t="shared" si="22"/>
        <v/>
      </c>
    </row>
    <row r="302" spans="1:13" ht="12.75">
      <c r="A302" s="188" t="str">
        <f>IF(tab2!D302="","",tab2!D302)</f>
        <v/>
      </c>
      <c r="B302" s="181" t="str">
        <f>IF($A302="","",INDEX('VÝPOČET UHR'!$W:$W,MATCH($A302,'VÝPOČET UHR'!$A:$A,0),))</f>
        <v/>
      </c>
      <c r="C302" s="192" t="str">
        <f t="shared" si="19"/>
        <v/>
      </c>
      <c r="D302" s="190"/>
      <c r="E302" s="189" t="str">
        <f>IF(A302="","",HLAVIČKA!$C$4)</f>
        <v/>
      </c>
      <c r="F302" s="189" t="str">
        <f>IF($A302="","",IF(INDEX('VÝPOČET UHR'!$AA:$AA,MATCH($A302,'VÝPOČET UHR'!$A:$A,0))="","",INDEX('VÝPOČET UHR'!$AA:$AA,MATCH($A302,'VÝPOČET UHR'!$A:$A,0))))</f>
        <v/>
      </c>
      <c r="G302" s="189" t="str">
        <f>IF($A302="","",IF(INDEX('VÝPOČET UHR'!$Z:$Z,MATCH($A302,'VÝPOČET UHR'!$A:$A,0))="","",INDEX('VÝPOČET UHR'!$Z:$Z,MATCH($A302,'VÝPOČET UHR'!$A:$A,0))))</f>
        <v/>
      </c>
      <c r="H302" s="190"/>
      <c r="J302" s="181" t="str">
        <f>IF($A302="","",INDEX('VÝPOČET UHR'!$G:$G,MATCH($A302,'VÝPOČET UHR'!$A:$A,0),))</f>
        <v/>
      </c>
      <c r="K302" s="181" t="str">
        <f t="shared" si="20"/>
        <v/>
      </c>
      <c r="L302" s="181" t="str">
        <f t="shared" si="21"/>
        <v/>
      </c>
      <c r="M302" s="181" t="str">
        <f t="shared" si="22"/>
        <v/>
      </c>
    </row>
    <row r="303" spans="1:13" ht="12.75">
      <c r="A303" s="188" t="str">
        <f>IF(tab2!D303="","",tab2!D303)</f>
        <v/>
      </c>
      <c r="B303" s="181" t="str">
        <f>IF($A303="","",INDEX('VÝPOČET UHR'!$W:$W,MATCH($A303,'VÝPOČET UHR'!$A:$A,0),))</f>
        <v/>
      </c>
      <c r="C303" s="192" t="str">
        <f t="shared" si="19"/>
        <v/>
      </c>
      <c r="D303" s="190"/>
      <c r="E303" s="189" t="str">
        <f>IF(A303="","",HLAVIČKA!$C$4)</f>
        <v/>
      </c>
      <c r="F303" s="189" t="str">
        <f>IF($A303="","",IF(INDEX('VÝPOČET UHR'!$AA:$AA,MATCH($A303,'VÝPOČET UHR'!$A:$A,0))="","",INDEX('VÝPOČET UHR'!$AA:$AA,MATCH($A303,'VÝPOČET UHR'!$A:$A,0))))</f>
        <v/>
      </c>
      <c r="G303" s="189" t="str">
        <f>IF($A303="","",IF(INDEX('VÝPOČET UHR'!$Z:$Z,MATCH($A303,'VÝPOČET UHR'!$A:$A,0))="","",INDEX('VÝPOČET UHR'!$Z:$Z,MATCH($A303,'VÝPOČET UHR'!$A:$A,0))))</f>
        <v/>
      </c>
      <c r="H303" s="190"/>
      <c r="J303" s="181" t="str">
        <f>IF($A303="","",INDEX('VÝPOČET UHR'!$G:$G,MATCH($A303,'VÝPOČET UHR'!$A:$A,0),))</f>
        <v/>
      </c>
      <c r="K303" s="181" t="str">
        <f t="shared" si="20"/>
        <v/>
      </c>
      <c r="L303" s="181" t="str">
        <f t="shared" si="21"/>
        <v/>
      </c>
      <c r="M303" s="181" t="str">
        <f t="shared" si="22"/>
        <v/>
      </c>
    </row>
    <row r="304" spans="1:13" ht="12.75">
      <c r="A304" s="188" t="str">
        <f>IF(tab2!D304="","",tab2!D304)</f>
        <v/>
      </c>
      <c r="B304" s="181" t="str">
        <f>IF($A304="","",INDEX('VÝPOČET UHR'!$W:$W,MATCH($A304,'VÝPOČET UHR'!$A:$A,0),))</f>
        <v/>
      </c>
      <c r="C304" s="192" t="str">
        <f t="shared" si="19"/>
        <v/>
      </c>
      <c r="D304" s="190"/>
      <c r="E304" s="189" t="str">
        <f>IF(A304="","",HLAVIČKA!$C$4)</f>
        <v/>
      </c>
      <c r="F304" s="189" t="str">
        <f>IF($A304="","",IF(INDEX('VÝPOČET UHR'!$AA:$AA,MATCH($A304,'VÝPOČET UHR'!$A:$A,0))="","",INDEX('VÝPOČET UHR'!$AA:$AA,MATCH($A304,'VÝPOČET UHR'!$A:$A,0))))</f>
        <v/>
      </c>
      <c r="G304" s="189" t="str">
        <f>IF($A304="","",IF(INDEX('VÝPOČET UHR'!$Z:$Z,MATCH($A304,'VÝPOČET UHR'!$A:$A,0))="","",INDEX('VÝPOČET UHR'!$Z:$Z,MATCH($A304,'VÝPOČET UHR'!$A:$A,0))))</f>
        <v/>
      </c>
      <c r="H304" s="190"/>
      <c r="J304" s="181" t="str">
        <f>IF($A304="","",INDEX('VÝPOČET UHR'!$G:$G,MATCH($A304,'VÝPOČET UHR'!$A:$A,0),))</f>
        <v/>
      </c>
      <c r="K304" s="181" t="str">
        <f t="shared" si="20"/>
        <v/>
      </c>
      <c r="L304" s="181" t="str">
        <f t="shared" si="21"/>
        <v/>
      </c>
      <c r="M304" s="181" t="str">
        <f t="shared" si="22"/>
        <v/>
      </c>
    </row>
    <row r="305" spans="1:13" ht="12.75">
      <c r="A305" s="188" t="str">
        <f>IF(tab2!D305="","",tab2!D305)</f>
        <v/>
      </c>
      <c r="B305" s="181" t="str">
        <f>IF($A305="","",INDEX('VÝPOČET UHR'!$W:$W,MATCH($A305,'VÝPOČET UHR'!$A:$A,0),))</f>
        <v/>
      </c>
      <c r="C305" s="192" t="str">
        <f t="shared" si="19"/>
        <v/>
      </c>
      <c r="D305" s="190"/>
      <c r="E305" s="189" t="str">
        <f>IF(A305="","",HLAVIČKA!$C$4)</f>
        <v/>
      </c>
      <c r="F305" s="189" t="str">
        <f>IF($A305="","",IF(INDEX('VÝPOČET UHR'!$AA:$AA,MATCH($A305,'VÝPOČET UHR'!$A:$A,0))="","",INDEX('VÝPOČET UHR'!$AA:$AA,MATCH($A305,'VÝPOČET UHR'!$A:$A,0))))</f>
        <v/>
      </c>
      <c r="G305" s="189" t="str">
        <f>IF($A305="","",IF(INDEX('VÝPOČET UHR'!$Z:$Z,MATCH($A305,'VÝPOČET UHR'!$A:$A,0))="","",INDEX('VÝPOČET UHR'!$Z:$Z,MATCH($A305,'VÝPOČET UHR'!$A:$A,0))))</f>
        <v/>
      </c>
      <c r="H305" s="190"/>
      <c r="J305" s="181" t="str">
        <f>IF($A305="","",INDEX('VÝPOČET UHR'!$G:$G,MATCH($A305,'VÝPOČET UHR'!$A:$A,0),))</f>
        <v/>
      </c>
      <c r="K305" s="181" t="str">
        <f t="shared" si="20"/>
        <v/>
      </c>
      <c r="L305" s="181" t="str">
        <f t="shared" si="21"/>
        <v/>
      </c>
      <c r="M305" s="181" t="str">
        <f t="shared" si="22"/>
        <v/>
      </c>
    </row>
    <row r="306" spans="1:13" ht="12.75">
      <c r="A306" s="188" t="str">
        <f>IF(tab2!D306="","",tab2!D306)</f>
        <v/>
      </c>
      <c r="B306" s="181" t="str">
        <f>IF($A306="","",INDEX('VÝPOČET UHR'!$W:$W,MATCH($A306,'VÝPOČET UHR'!$A:$A,0),))</f>
        <v/>
      </c>
      <c r="C306" s="192" t="str">
        <f t="shared" si="19"/>
        <v/>
      </c>
      <c r="D306" s="190"/>
      <c r="E306" s="189" t="str">
        <f>IF(A306="","",HLAVIČKA!$C$4)</f>
        <v/>
      </c>
      <c r="F306" s="189" t="str">
        <f>IF($A306="","",IF(INDEX('VÝPOČET UHR'!$AA:$AA,MATCH($A306,'VÝPOČET UHR'!$A:$A,0))="","",INDEX('VÝPOČET UHR'!$AA:$AA,MATCH($A306,'VÝPOČET UHR'!$A:$A,0))))</f>
        <v/>
      </c>
      <c r="G306" s="189" t="str">
        <f>IF($A306="","",IF(INDEX('VÝPOČET UHR'!$Z:$Z,MATCH($A306,'VÝPOČET UHR'!$A:$A,0))="","",INDEX('VÝPOČET UHR'!$Z:$Z,MATCH($A306,'VÝPOČET UHR'!$A:$A,0))))</f>
        <v/>
      </c>
      <c r="H306" s="190"/>
      <c r="J306" s="181" t="str">
        <f>IF($A306="","",INDEX('VÝPOČET UHR'!$G:$G,MATCH($A306,'VÝPOČET UHR'!$A:$A,0),))</f>
        <v/>
      </c>
      <c r="K306" s="181" t="str">
        <f t="shared" si="20"/>
        <v/>
      </c>
      <c r="L306" s="181" t="str">
        <f t="shared" si="21"/>
        <v/>
      </c>
      <c r="M306" s="181" t="str">
        <f t="shared" si="22"/>
        <v/>
      </c>
    </row>
    <row r="307" spans="1:13" ht="12.75">
      <c r="A307" s="188" t="str">
        <f>IF(tab2!D307="","",tab2!D307)</f>
        <v/>
      </c>
      <c r="B307" s="181" t="str">
        <f>IF($A307="","",INDEX('VÝPOČET UHR'!$W:$W,MATCH($A307,'VÝPOČET UHR'!$A:$A,0),))</f>
        <v/>
      </c>
      <c r="C307" s="192" t="str">
        <f t="shared" si="19"/>
        <v/>
      </c>
      <c r="D307" s="190"/>
      <c r="E307" s="189" t="str">
        <f>IF(A307="","",HLAVIČKA!$C$4)</f>
        <v/>
      </c>
      <c r="F307" s="189" t="str">
        <f>IF($A307="","",IF(INDEX('VÝPOČET UHR'!$AA:$AA,MATCH($A307,'VÝPOČET UHR'!$A:$A,0))="","",INDEX('VÝPOČET UHR'!$AA:$AA,MATCH($A307,'VÝPOČET UHR'!$A:$A,0))))</f>
        <v/>
      </c>
      <c r="G307" s="189" t="str">
        <f>IF($A307="","",IF(INDEX('VÝPOČET UHR'!$Z:$Z,MATCH($A307,'VÝPOČET UHR'!$A:$A,0))="","",INDEX('VÝPOČET UHR'!$Z:$Z,MATCH($A307,'VÝPOČET UHR'!$A:$A,0))))</f>
        <v/>
      </c>
      <c r="H307" s="190"/>
      <c r="J307" s="181" t="str">
        <f>IF($A307="","",INDEX('VÝPOČET UHR'!$G:$G,MATCH($A307,'VÝPOČET UHR'!$A:$A,0),))</f>
        <v/>
      </c>
      <c r="K307" s="181" t="str">
        <f t="shared" si="20"/>
        <v/>
      </c>
      <c r="L307" s="181" t="str">
        <f t="shared" si="21"/>
        <v/>
      </c>
      <c r="M307" s="181" t="str">
        <f t="shared" si="22"/>
        <v/>
      </c>
    </row>
    <row r="308" spans="1:13" ht="12.75">
      <c r="A308" s="188" t="str">
        <f>IF(tab2!D308="","",tab2!D308)</f>
        <v/>
      </c>
      <c r="B308" s="181" t="str">
        <f>IF($A308="","",INDEX('VÝPOČET UHR'!$W:$W,MATCH($A308,'VÝPOČET UHR'!$A:$A,0),))</f>
        <v/>
      </c>
      <c r="C308" s="192" t="str">
        <f t="shared" si="19"/>
        <v/>
      </c>
      <c r="D308" s="190"/>
      <c r="E308" s="189" t="str">
        <f>IF(A308="","",HLAVIČKA!$C$4)</f>
        <v/>
      </c>
      <c r="F308" s="189" t="str">
        <f>IF($A308="","",IF(INDEX('VÝPOČET UHR'!$AA:$AA,MATCH($A308,'VÝPOČET UHR'!$A:$A,0))="","",INDEX('VÝPOČET UHR'!$AA:$AA,MATCH($A308,'VÝPOČET UHR'!$A:$A,0))))</f>
        <v/>
      </c>
      <c r="G308" s="189" t="str">
        <f>IF($A308="","",IF(INDEX('VÝPOČET UHR'!$Z:$Z,MATCH($A308,'VÝPOČET UHR'!$A:$A,0))="","",INDEX('VÝPOČET UHR'!$Z:$Z,MATCH($A308,'VÝPOČET UHR'!$A:$A,0))))</f>
        <v/>
      </c>
      <c r="H308" s="190"/>
      <c r="J308" s="181" t="str">
        <f>IF($A308="","",INDEX('VÝPOČET UHR'!$G:$G,MATCH($A308,'VÝPOČET UHR'!$A:$A,0),))</f>
        <v/>
      </c>
      <c r="K308" s="181" t="str">
        <f t="shared" si="20"/>
        <v/>
      </c>
      <c r="L308" s="181" t="str">
        <f t="shared" si="21"/>
        <v/>
      </c>
      <c r="M308" s="181" t="str">
        <f t="shared" si="22"/>
        <v/>
      </c>
    </row>
    <row r="309" spans="1:13" ht="12.75">
      <c r="A309" s="188" t="str">
        <f>IF(tab2!D309="","",tab2!D309)</f>
        <v/>
      </c>
      <c r="B309" s="181" t="str">
        <f>IF($A309="","",INDEX('VÝPOČET UHR'!$W:$W,MATCH($A309,'VÝPOČET UHR'!$A:$A,0),))</f>
        <v/>
      </c>
      <c r="C309" s="192" t="str">
        <f t="shared" si="19"/>
        <v/>
      </c>
      <c r="D309" s="190"/>
      <c r="E309" s="189" t="str">
        <f>IF(A309="","",HLAVIČKA!$C$4)</f>
        <v/>
      </c>
      <c r="F309" s="189" t="str">
        <f>IF($A309="","",IF(INDEX('VÝPOČET UHR'!$AA:$AA,MATCH($A309,'VÝPOČET UHR'!$A:$A,0))="","",INDEX('VÝPOČET UHR'!$AA:$AA,MATCH($A309,'VÝPOČET UHR'!$A:$A,0))))</f>
        <v/>
      </c>
      <c r="G309" s="189" t="str">
        <f>IF($A309="","",IF(INDEX('VÝPOČET UHR'!$Z:$Z,MATCH($A309,'VÝPOČET UHR'!$A:$A,0))="","",INDEX('VÝPOČET UHR'!$Z:$Z,MATCH($A309,'VÝPOČET UHR'!$A:$A,0))))</f>
        <v/>
      </c>
      <c r="H309" s="190"/>
      <c r="J309" s="181" t="str">
        <f>IF($A309="","",INDEX('VÝPOČET UHR'!$G:$G,MATCH($A309,'VÝPOČET UHR'!$A:$A,0),))</f>
        <v/>
      </c>
      <c r="K309" s="181" t="str">
        <f t="shared" si="20"/>
        <v/>
      </c>
      <c r="L309" s="181" t="str">
        <f t="shared" si="21"/>
        <v/>
      </c>
      <c r="M309" s="181" t="str">
        <f t="shared" si="22"/>
        <v/>
      </c>
    </row>
    <row r="310" spans="1:13" ht="12.75">
      <c r="A310" s="188" t="str">
        <f>IF(tab2!D310="","",tab2!D310)</f>
        <v/>
      </c>
      <c r="B310" s="181" t="str">
        <f>IF($A310="","",INDEX('VÝPOČET UHR'!$W:$W,MATCH($A310,'VÝPOČET UHR'!$A:$A,0),))</f>
        <v/>
      </c>
      <c r="C310" s="192" t="str">
        <f t="shared" si="19"/>
        <v/>
      </c>
      <c r="D310" s="190"/>
      <c r="E310" s="189" t="str">
        <f>IF(A310="","",HLAVIČKA!$C$4)</f>
        <v/>
      </c>
      <c r="F310" s="189" t="str">
        <f>IF($A310="","",IF(INDEX('VÝPOČET UHR'!$AA:$AA,MATCH($A310,'VÝPOČET UHR'!$A:$A,0))="","",INDEX('VÝPOČET UHR'!$AA:$AA,MATCH($A310,'VÝPOČET UHR'!$A:$A,0))))</f>
        <v/>
      </c>
      <c r="G310" s="189" t="str">
        <f>IF($A310="","",IF(INDEX('VÝPOČET UHR'!$Z:$Z,MATCH($A310,'VÝPOČET UHR'!$A:$A,0))="","",INDEX('VÝPOČET UHR'!$Z:$Z,MATCH($A310,'VÝPOČET UHR'!$A:$A,0))))</f>
        <v/>
      </c>
      <c r="H310" s="190"/>
      <c r="J310" s="181" t="str">
        <f>IF($A310="","",INDEX('VÝPOČET UHR'!$G:$G,MATCH($A310,'VÝPOČET UHR'!$A:$A,0),))</f>
        <v/>
      </c>
      <c r="K310" s="181" t="str">
        <f t="shared" si="20"/>
        <v/>
      </c>
      <c r="L310" s="181" t="str">
        <f t="shared" si="21"/>
        <v/>
      </c>
      <c r="M310" s="181" t="str">
        <f t="shared" si="22"/>
        <v/>
      </c>
    </row>
    <row r="311" spans="1:13" ht="12.75">
      <c r="A311" s="188" t="str">
        <f>IF(tab2!D311="","",tab2!D311)</f>
        <v/>
      </c>
      <c r="B311" s="181" t="str">
        <f>IF($A311="","",INDEX('VÝPOČET UHR'!$W:$W,MATCH($A311,'VÝPOČET UHR'!$A:$A,0),))</f>
        <v/>
      </c>
      <c r="C311" s="192" t="str">
        <f t="shared" si="19"/>
        <v/>
      </c>
      <c r="D311" s="190"/>
      <c r="E311" s="189" t="str">
        <f>IF(A311="","",HLAVIČKA!$C$4)</f>
        <v/>
      </c>
      <c r="F311" s="189" t="str">
        <f>IF($A311="","",IF(INDEX('VÝPOČET UHR'!$AA:$AA,MATCH($A311,'VÝPOČET UHR'!$A:$A,0))="","",INDEX('VÝPOČET UHR'!$AA:$AA,MATCH($A311,'VÝPOČET UHR'!$A:$A,0))))</f>
        <v/>
      </c>
      <c r="G311" s="189" t="str">
        <f>IF($A311="","",IF(INDEX('VÝPOČET UHR'!$Z:$Z,MATCH($A311,'VÝPOČET UHR'!$A:$A,0))="","",INDEX('VÝPOČET UHR'!$Z:$Z,MATCH($A311,'VÝPOČET UHR'!$A:$A,0))))</f>
        <v/>
      </c>
      <c r="H311" s="190"/>
      <c r="J311" s="181" t="str">
        <f>IF($A311="","",INDEX('VÝPOČET UHR'!$G:$G,MATCH($A311,'VÝPOČET UHR'!$A:$A,0),))</f>
        <v/>
      </c>
      <c r="K311" s="181" t="str">
        <f t="shared" si="20"/>
        <v/>
      </c>
      <c r="L311" s="181" t="str">
        <f t="shared" si="21"/>
        <v/>
      </c>
      <c r="M311" s="181" t="str">
        <f t="shared" si="22"/>
        <v/>
      </c>
    </row>
    <row r="312" spans="1:13" ht="12.75">
      <c r="A312" s="188" t="str">
        <f>IF(tab2!D312="","",tab2!D312)</f>
        <v/>
      </c>
      <c r="B312" s="181" t="str">
        <f>IF($A312="","",INDEX('VÝPOČET UHR'!$W:$W,MATCH($A312,'VÝPOČET UHR'!$A:$A,0),))</f>
        <v/>
      </c>
      <c r="C312" s="192" t="str">
        <f t="shared" si="19"/>
        <v/>
      </c>
      <c r="D312" s="190"/>
      <c r="E312" s="189" t="str">
        <f>IF(A312="","",HLAVIČKA!$C$4)</f>
        <v/>
      </c>
      <c r="F312" s="189" t="str">
        <f>IF($A312="","",IF(INDEX('VÝPOČET UHR'!$AA:$AA,MATCH($A312,'VÝPOČET UHR'!$A:$A,0))="","",INDEX('VÝPOČET UHR'!$AA:$AA,MATCH($A312,'VÝPOČET UHR'!$A:$A,0))))</f>
        <v/>
      </c>
      <c r="G312" s="189" t="str">
        <f>IF($A312="","",IF(INDEX('VÝPOČET UHR'!$Z:$Z,MATCH($A312,'VÝPOČET UHR'!$A:$A,0))="","",INDEX('VÝPOČET UHR'!$Z:$Z,MATCH($A312,'VÝPOČET UHR'!$A:$A,0))))</f>
        <v/>
      </c>
      <c r="H312" s="190"/>
      <c r="J312" s="181" t="str">
        <f>IF($A312="","",INDEX('VÝPOČET UHR'!$G:$G,MATCH($A312,'VÝPOČET UHR'!$A:$A,0),))</f>
        <v/>
      </c>
      <c r="K312" s="181" t="str">
        <f t="shared" si="20"/>
        <v/>
      </c>
      <c r="L312" s="181" t="str">
        <f t="shared" si="21"/>
        <v/>
      </c>
      <c r="M312" s="181" t="str">
        <f t="shared" si="22"/>
        <v/>
      </c>
    </row>
    <row r="313" spans="1:13" ht="12.75">
      <c r="A313" s="188" t="str">
        <f>IF(tab2!D313="","",tab2!D313)</f>
        <v/>
      </c>
      <c r="B313" s="181" t="str">
        <f>IF($A313="","",INDEX('VÝPOČET UHR'!$W:$W,MATCH($A313,'VÝPOČET UHR'!$A:$A,0),))</f>
        <v/>
      </c>
      <c r="C313" s="192" t="str">
        <f t="shared" si="19"/>
        <v/>
      </c>
      <c r="D313" s="190"/>
      <c r="E313" s="189" t="str">
        <f>IF(A313="","",HLAVIČKA!$C$4)</f>
        <v/>
      </c>
      <c r="F313" s="189" t="str">
        <f>IF($A313="","",IF(INDEX('VÝPOČET UHR'!$AA:$AA,MATCH($A313,'VÝPOČET UHR'!$A:$A,0))="","",INDEX('VÝPOČET UHR'!$AA:$AA,MATCH($A313,'VÝPOČET UHR'!$A:$A,0))))</f>
        <v/>
      </c>
      <c r="G313" s="189" t="str">
        <f>IF($A313="","",IF(INDEX('VÝPOČET UHR'!$Z:$Z,MATCH($A313,'VÝPOČET UHR'!$A:$A,0))="","",INDEX('VÝPOČET UHR'!$Z:$Z,MATCH($A313,'VÝPOČET UHR'!$A:$A,0))))</f>
        <v/>
      </c>
      <c r="H313" s="190"/>
      <c r="J313" s="181" t="str">
        <f>IF($A313="","",INDEX('VÝPOČET UHR'!$G:$G,MATCH($A313,'VÝPOČET UHR'!$A:$A,0),))</f>
        <v/>
      </c>
      <c r="K313" s="181" t="str">
        <f t="shared" si="20"/>
        <v/>
      </c>
      <c r="L313" s="181" t="str">
        <f t="shared" si="21"/>
        <v/>
      </c>
      <c r="M313" s="181" t="str">
        <f t="shared" si="22"/>
        <v/>
      </c>
    </row>
    <row r="314" spans="1:13" ht="12.75">
      <c r="A314" s="188" t="str">
        <f>IF(tab2!D314="","",tab2!D314)</f>
        <v/>
      </c>
      <c r="B314" s="181" t="str">
        <f>IF($A314="","",INDEX('VÝPOČET UHR'!$W:$W,MATCH($A314,'VÝPOČET UHR'!$A:$A,0),))</f>
        <v/>
      </c>
      <c r="C314" s="192" t="str">
        <f t="shared" si="19"/>
        <v/>
      </c>
      <c r="D314" s="190"/>
      <c r="E314" s="189" t="str">
        <f>IF(A314="","",HLAVIČKA!$C$4)</f>
        <v/>
      </c>
      <c r="F314" s="189" t="str">
        <f>IF($A314="","",IF(INDEX('VÝPOČET UHR'!$AA:$AA,MATCH($A314,'VÝPOČET UHR'!$A:$A,0))="","",INDEX('VÝPOČET UHR'!$AA:$AA,MATCH($A314,'VÝPOČET UHR'!$A:$A,0))))</f>
        <v/>
      </c>
      <c r="G314" s="189" t="str">
        <f>IF($A314="","",IF(INDEX('VÝPOČET UHR'!$Z:$Z,MATCH($A314,'VÝPOČET UHR'!$A:$A,0))="","",INDEX('VÝPOČET UHR'!$Z:$Z,MATCH($A314,'VÝPOČET UHR'!$A:$A,0))))</f>
        <v/>
      </c>
      <c r="H314" s="190"/>
      <c r="J314" s="181" t="str">
        <f>IF($A314="","",INDEX('VÝPOČET UHR'!$G:$G,MATCH($A314,'VÝPOČET UHR'!$A:$A,0),))</f>
        <v/>
      </c>
      <c r="K314" s="181" t="str">
        <f t="shared" si="20"/>
        <v/>
      </c>
      <c r="L314" s="181" t="str">
        <f t="shared" si="21"/>
        <v/>
      </c>
      <c r="M314" s="181" t="str">
        <f t="shared" si="22"/>
        <v/>
      </c>
    </row>
    <row r="315" spans="1:13" ht="12.75">
      <c r="A315" s="188" t="str">
        <f>IF(tab2!D315="","",tab2!D315)</f>
        <v/>
      </c>
      <c r="B315" s="181" t="str">
        <f>IF($A315="","",INDEX('VÝPOČET UHR'!$W:$W,MATCH($A315,'VÝPOČET UHR'!$A:$A,0),))</f>
        <v/>
      </c>
      <c r="C315" s="192" t="str">
        <f t="shared" si="19"/>
        <v/>
      </c>
      <c r="D315" s="190"/>
      <c r="E315" s="189" t="str">
        <f>IF(A315="","",HLAVIČKA!$C$4)</f>
        <v/>
      </c>
      <c r="F315" s="189" t="str">
        <f>IF($A315="","",IF(INDEX('VÝPOČET UHR'!$AA:$AA,MATCH($A315,'VÝPOČET UHR'!$A:$A,0))="","",INDEX('VÝPOČET UHR'!$AA:$AA,MATCH($A315,'VÝPOČET UHR'!$A:$A,0))))</f>
        <v/>
      </c>
      <c r="G315" s="189" t="str">
        <f>IF($A315="","",IF(INDEX('VÝPOČET UHR'!$Z:$Z,MATCH($A315,'VÝPOČET UHR'!$A:$A,0))="","",INDEX('VÝPOČET UHR'!$Z:$Z,MATCH($A315,'VÝPOČET UHR'!$A:$A,0))))</f>
        <v/>
      </c>
      <c r="H315" s="190"/>
      <c r="J315" s="181" t="str">
        <f>IF($A315="","",INDEX('VÝPOČET UHR'!$G:$G,MATCH($A315,'VÝPOČET UHR'!$A:$A,0),))</f>
        <v/>
      </c>
      <c r="K315" s="181" t="str">
        <f t="shared" si="20"/>
        <v/>
      </c>
      <c r="L315" s="181" t="str">
        <f t="shared" si="21"/>
        <v/>
      </c>
      <c r="M315" s="181" t="str">
        <f t="shared" si="22"/>
        <v/>
      </c>
    </row>
    <row r="316" spans="1:13" ht="12.75">
      <c r="A316" s="188" t="str">
        <f>IF(tab2!D316="","",tab2!D316)</f>
        <v/>
      </c>
      <c r="B316" s="181" t="str">
        <f>IF($A316="","",INDEX('VÝPOČET UHR'!$W:$W,MATCH($A316,'VÝPOČET UHR'!$A:$A,0),))</f>
        <v/>
      </c>
      <c r="C316" s="192" t="str">
        <f t="shared" si="19"/>
        <v/>
      </c>
      <c r="D316" s="190"/>
      <c r="E316" s="189" t="str">
        <f>IF(A316="","",HLAVIČKA!$C$4)</f>
        <v/>
      </c>
      <c r="F316" s="189" t="str">
        <f>IF($A316="","",IF(INDEX('VÝPOČET UHR'!$AA:$AA,MATCH($A316,'VÝPOČET UHR'!$A:$A,0))="","",INDEX('VÝPOČET UHR'!$AA:$AA,MATCH($A316,'VÝPOČET UHR'!$A:$A,0))))</f>
        <v/>
      </c>
      <c r="G316" s="189" t="str">
        <f>IF($A316="","",IF(INDEX('VÝPOČET UHR'!$Z:$Z,MATCH($A316,'VÝPOČET UHR'!$A:$A,0))="","",INDEX('VÝPOČET UHR'!$Z:$Z,MATCH($A316,'VÝPOČET UHR'!$A:$A,0))))</f>
        <v/>
      </c>
      <c r="H316" s="190"/>
      <c r="J316" s="181" t="str">
        <f>IF($A316="","",INDEX('VÝPOČET UHR'!$G:$G,MATCH($A316,'VÝPOČET UHR'!$A:$A,0),))</f>
        <v/>
      </c>
      <c r="K316" s="181" t="str">
        <f t="shared" si="20"/>
        <v/>
      </c>
      <c r="L316" s="181" t="str">
        <f t="shared" si="21"/>
        <v/>
      </c>
      <c r="M316" s="181" t="str">
        <f t="shared" si="22"/>
        <v/>
      </c>
    </row>
    <row r="317" spans="1:13" ht="12.75">
      <c r="A317" s="188" t="str">
        <f>IF(tab2!D317="","",tab2!D317)</f>
        <v/>
      </c>
      <c r="B317" s="181" t="str">
        <f>IF($A317="","",INDEX('VÝPOČET UHR'!$W:$W,MATCH($A317,'VÝPOČET UHR'!$A:$A,0),))</f>
        <v/>
      </c>
      <c r="C317" s="192" t="str">
        <f t="shared" si="19"/>
        <v/>
      </c>
      <c r="D317" s="190"/>
      <c r="E317" s="189" t="str">
        <f>IF(A317="","",HLAVIČKA!$C$4)</f>
        <v/>
      </c>
      <c r="F317" s="189" t="str">
        <f>IF($A317="","",IF(INDEX('VÝPOČET UHR'!$AA:$AA,MATCH($A317,'VÝPOČET UHR'!$A:$A,0))="","",INDEX('VÝPOČET UHR'!$AA:$AA,MATCH($A317,'VÝPOČET UHR'!$A:$A,0))))</f>
        <v/>
      </c>
      <c r="G317" s="189" t="str">
        <f>IF($A317="","",IF(INDEX('VÝPOČET UHR'!$Z:$Z,MATCH($A317,'VÝPOČET UHR'!$A:$A,0))="","",INDEX('VÝPOČET UHR'!$Z:$Z,MATCH($A317,'VÝPOČET UHR'!$A:$A,0))))</f>
        <v/>
      </c>
      <c r="H317" s="190"/>
      <c r="J317" s="181" t="str">
        <f>IF($A317="","",INDEX('VÝPOČET UHR'!$G:$G,MATCH($A317,'VÝPOČET UHR'!$A:$A,0),))</f>
        <v/>
      </c>
      <c r="K317" s="181" t="str">
        <f t="shared" si="20"/>
        <v/>
      </c>
      <c r="L317" s="181" t="str">
        <f t="shared" si="21"/>
        <v/>
      </c>
      <c r="M317" s="181" t="str">
        <f t="shared" si="22"/>
        <v/>
      </c>
    </row>
    <row r="318" spans="1:13" ht="12.75">
      <c r="A318" s="188" t="str">
        <f>IF(tab2!D318="","",tab2!D318)</f>
        <v/>
      </c>
      <c r="B318" s="181" t="str">
        <f>IF($A318="","",INDEX('VÝPOČET UHR'!$W:$W,MATCH($A318,'VÝPOČET UHR'!$A:$A,0),))</f>
        <v/>
      </c>
      <c r="C318" s="192" t="str">
        <f t="shared" si="19"/>
        <v/>
      </c>
      <c r="D318" s="190"/>
      <c r="E318" s="189" t="str">
        <f>IF(A318="","",HLAVIČKA!$C$4)</f>
        <v/>
      </c>
      <c r="F318" s="189" t="str">
        <f>IF($A318="","",IF(INDEX('VÝPOČET UHR'!$AA:$AA,MATCH($A318,'VÝPOČET UHR'!$A:$A,0))="","",INDEX('VÝPOČET UHR'!$AA:$AA,MATCH($A318,'VÝPOČET UHR'!$A:$A,0))))</f>
        <v/>
      </c>
      <c r="G318" s="189" t="str">
        <f>IF($A318="","",IF(INDEX('VÝPOČET UHR'!$Z:$Z,MATCH($A318,'VÝPOČET UHR'!$A:$A,0))="","",INDEX('VÝPOČET UHR'!$Z:$Z,MATCH($A318,'VÝPOČET UHR'!$A:$A,0))))</f>
        <v/>
      </c>
      <c r="H318" s="190"/>
      <c r="J318" s="181" t="str">
        <f>IF($A318="","",INDEX('VÝPOČET UHR'!$G:$G,MATCH($A318,'VÝPOČET UHR'!$A:$A,0),))</f>
        <v/>
      </c>
      <c r="K318" s="181" t="str">
        <f t="shared" si="20"/>
        <v/>
      </c>
      <c r="L318" s="181" t="str">
        <f t="shared" si="21"/>
        <v/>
      </c>
      <c r="M318" s="181" t="str">
        <f t="shared" si="22"/>
        <v/>
      </c>
    </row>
    <row r="319" spans="1:13" ht="12.75">
      <c r="A319" s="188" t="str">
        <f>IF(tab2!D319="","",tab2!D319)</f>
        <v/>
      </c>
      <c r="B319" s="181" t="str">
        <f>IF($A319="","",INDEX('VÝPOČET UHR'!$W:$W,MATCH($A319,'VÝPOČET UHR'!$A:$A,0),))</f>
        <v/>
      </c>
      <c r="C319" s="192" t="str">
        <f t="shared" si="19"/>
        <v/>
      </c>
      <c r="D319" s="190"/>
      <c r="E319" s="189" t="str">
        <f>IF(A319="","",HLAVIČKA!$C$4)</f>
        <v/>
      </c>
      <c r="F319" s="189" t="str">
        <f>IF($A319="","",IF(INDEX('VÝPOČET UHR'!$AA:$AA,MATCH($A319,'VÝPOČET UHR'!$A:$A,0))="","",INDEX('VÝPOČET UHR'!$AA:$AA,MATCH($A319,'VÝPOČET UHR'!$A:$A,0))))</f>
        <v/>
      </c>
      <c r="G319" s="189" t="str">
        <f>IF($A319="","",IF(INDEX('VÝPOČET UHR'!$Z:$Z,MATCH($A319,'VÝPOČET UHR'!$A:$A,0))="","",INDEX('VÝPOČET UHR'!$Z:$Z,MATCH($A319,'VÝPOČET UHR'!$A:$A,0))))</f>
        <v/>
      </c>
      <c r="H319" s="190"/>
      <c r="J319" s="181" t="str">
        <f>IF($A319="","",INDEX('VÝPOČET UHR'!$G:$G,MATCH($A319,'VÝPOČET UHR'!$A:$A,0),))</f>
        <v/>
      </c>
      <c r="K319" s="181" t="str">
        <f t="shared" si="20"/>
        <v/>
      </c>
      <c r="L319" s="181" t="str">
        <f t="shared" si="21"/>
        <v/>
      </c>
      <c r="M319" s="181" t="str">
        <f t="shared" si="22"/>
        <v/>
      </c>
    </row>
    <row r="320" spans="1:13" ht="12.75">
      <c r="A320" s="188" t="str">
        <f>IF(tab2!D320="","",tab2!D320)</f>
        <v/>
      </c>
      <c r="B320" s="181" t="str">
        <f>IF($A320="","",INDEX('VÝPOČET UHR'!$W:$W,MATCH($A320,'VÝPOČET UHR'!$A:$A,0),))</f>
        <v/>
      </c>
      <c r="C320" s="192" t="str">
        <f t="shared" si="19"/>
        <v/>
      </c>
      <c r="D320" s="190"/>
      <c r="E320" s="189" t="str">
        <f>IF(A320="","",HLAVIČKA!$C$4)</f>
        <v/>
      </c>
      <c r="F320" s="189" t="str">
        <f>IF($A320="","",IF(INDEX('VÝPOČET UHR'!$AA:$AA,MATCH($A320,'VÝPOČET UHR'!$A:$A,0))="","",INDEX('VÝPOČET UHR'!$AA:$AA,MATCH($A320,'VÝPOČET UHR'!$A:$A,0))))</f>
        <v/>
      </c>
      <c r="G320" s="189" t="str">
        <f>IF($A320="","",IF(INDEX('VÝPOČET UHR'!$Z:$Z,MATCH($A320,'VÝPOČET UHR'!$A:$A,0))="","",INDEX('VÝPOČET UHR'!$Z:$Z,MATCH($A320,'VÝPOČET UHR'!$A:$A,0))))</f>
        <v/>
      </c>
      <c r="H320" s="190"/>
      <c r="J320" s="181" t="str">
        <f>IF($A320="","",INDEX('VÝPOČET UHR'!$G:$G,MATCH($A320,'VÝPOČET UHR'!$A:$A,0),))</f>
        <v/>
      </c>
      <c r="K320" s="181" t="str">
        <f t="shared" si="20"/>
        <v/>
      </c>
      <c r="L320" s="181" t="str">
        <f t="shared" si="21"/>
        <v/>
      </c>
      <c r="M320" s="181" t="str">
        <f t="shared" si="22"/>
        <v/>
      </c>
    </row>
    <row r="321" spans="1:13" ht="12.75">
      <c r="A321" s="188" t="str">
        <f>IF(tab2!D321="","",tab2!D321)</f>
        <v/>
      </c>
      <c r="B321" s="181" t="str">
        <f>IF($A321="","",INDEX('VÝPOČET UHR'!$W:$W,MATCH($A321,'VÝPOČET UHR'!$A:$A,0),))</f>
        <v/>
      </c>
      <c r="C321" s="192" t="str">
        <f t="shared" si="19"/>
        <v/>
      </c>
      <c r="D321" s="190"/>
      <c r="E321" s="189" t="str">
        <f>IF(A321="","",HLAVIČKA!$C$4)</f>
        <v/>
      </c>
      <c r="F321" s="189" t="str">
        <f>IF($A321="","",IF(INDEX('VÝPOČET UHR'!$AA:$AA,MATCH($A321,'VÝPOČET UHR'!$A:$A,0))="","",INDEX('VÝPOČET UHR'!$AA:$AA,MATCH($A321,'VÝPOČET UHR'!$A:$A,0))))</f>
        <v/>
      </c>
      <c r="G321" s="189" t="str">
        <f>IF($A321="","",IF(INDEX('VÝPOČET UHR'!$Z:$Z,MATCH($A321,'VÝPOČET UHR'!$A:$A,0))="","",INDEX('VÝPOČET UHR'!$Z:$Z,MATCH($A321,'VÝPOČET UHR'!$A:$A,0))))</f>
        <v/>
      </c>
      <c r="H321" s="190"/>
      <c r="J321" s="181" t="str">
        <f>IF($A321="","",INDEX('VÝPOČET UHR'!$G:$G,MATCH($A321,'VÝPOČET UHR'!$A:$A,0),))</f>
        <v/>
      </c>
      <c r="K321" s="181" t="str">
        <f t="shared" si="20"/>
        <v/>
      </c>
      <c r="L321" s="181" t="str">
        <f t="shared" si="21"/>
        <v/>
      </c>
      <c r="M321" s="181" t="str">
        <f t="shared" si="22"/>
        <v/>
      </c>
    </row>
    <row r="322" spans="1:13" ht="12.75">
      <c r="A322" s="188" t="str">
        <f>IF(tab2!D322="","",tab2!D322)</f>
        <v/>
      </c>
      <c r="B322" s="181" t="str">
        <f>IF($A322="","",INDEX('VÝPOČET UHR'!$W:$W,MATCH($A322,'VÝPOČET UHR'!$A:$A,0),))</f>
        <v/>
      </c>
      <c r="C322" s="192" t="str">
        <f t="shared" si="19"/>
        <v/>
      </c>
      <c r="D322" s="190"/>
      <c r="E322" s="189" t="str">
        <f>IF(A322="","",HLAVIČKA!$C$4)</f>
        <v/>
      </c>
      <c r="F322" s="189" t="str">
        <f>IF($A322="","",IF(INDEX('VÝPOČET UHR'!$AA:$AA,MATCH($A322,'VÝPOČET UHR'!$A:$A,0))="","",INDEX('VÝPOČET UHR'!$AA:$AA,MATCH($A322,'VÝPOČET UHR'!$A:$A,0))))</f>
        <v/>
      </c>
      <c r="G322" s="189" t="str">
        <f>IF($A322="","",IF(INDEX('VÝPOČET UHR'!$Z:$Z,MATCH($A322,'VÝPOČET UHR'!$A:$A,0))="","",INDEX('VÝPOČET UHR'!$Z:$Z,MATCH($A322,'VÝPOČET UHR'!$A:$A,0))))</f>
        <v/>
      </c>
      <c r="H322" s="190"/>
      <c r="J322" s="181" t="str">
        <f>IF($A322="","",INDEX('VÝPOČET UHR'!$G:$G,MATCH($A322,'VÝPOČET UHR'!$A:$A,0),))</f>
        <v/>
      </c>
      <c r="K322" s="181" t="str">
        <f t="shared" si="20"/>
        <v/>
      </c>
      <c r="L322" s="181" t="str">
        <f t="shared" si="21"/>
        <v/>
      </c>
      <c r="M322" s="181" t="str">
        <f t="shared" si="22"/>
        <v/>
      </c>
    </row>
    <row r="323" spans="1:13" ht="12.75">
      <c r="A323" s="188" t="str">
        <f>IF(tab2!D323="","",tab2!D323)</f>
        <v/>
      </c>
      <c r="B323" s="181" t="str">
        <f>IF($A323="","",INDEX('VÝPOČET UHR'!$W:$W,MATCH($A323,'VÝPOČET UHR'!$A:$A,0),))</f>
        <v/>
      </c>
      <c r="C323" s="192" t="str">
        <f aca="true" t="shared" si="23" ref="C323:C386">IF($J323="","",CONCATENATE(K323,".",L323,".",M323))</f>
        <v/>
      </c>
      <c r="D323" s="190"/>
      <c r="E323" s="189" t="str">
        <f>IF(A323="","",HLAVIČKA!$C$4)</f>
        <v/>
      </c>
      <c r="F323" s="189" t="str">
        <f>IF($A323="","",IF(INDEX('VÝPOČET UHR'!$AA:$AA,MATCH($A323,'VÝPOČET UHR'!$A:$A,0))="","",INDEX('VÝPOČET UHR'!$AA:$AA,MATCH($A323,'VÝPOČET UHR'!$A:$A,0))))</f>
        <v/>
      </c>
      <c r="G323" s="189" t="str">
        <f>IF($A323="","",IF(INDEX('VÝPOČET UHR'!$Z:$Z,MATCH($A323,'VÝPOČET UHR'!$A:$A,0))="","",INDEX('VÝPOČET UHR'!$Z:$Z,MATCH($A323,'VÝPOČET UHR'!$A:$A,0))))</f>
        <v/>
      </c>
      <c r="H323" s="190"/>
      <c r="J323" s="181" t="str">
        <f>IF($A323="","",INDEX('VÝPOČET UHR'!$G:$G,MATCH($A323,'VÝPOČET UHR'!$A:$A,0),))</f>
        <v/>
      </c>
      <c r="K323" s="181" t="str">
        <f aca="true" t="shared" si="24" ref="K323:K386">IF(J323="","",DAY(J323))</f>
        <v/>
      </c>
      <c r="L323" s="181" t="str">
        <f aca="true" t="shared" si="25" ref="L323:L386">IF(J323="","",MONTH(J323))</f>
        <v/>
      </c>
      <c r="M323" s="181" t="str">
        <f aca="true" t="shared" si="26" ref="M323:M386">IF(J323="","",YEAR(J323))</f>
        <v/>
      </c>
    </row>
    <row r="324" spans="1:13" ht="12.75">
      <c r="A324" s="188" t="str">
        <f>IF(tab2!D324="","",tab2!D324)</f>
        <v/>
      </c>
      <c r="B324" s="181" t="str">
        <f>IF($A324="","",INDEX('VÝPOČET UHR'!$W:$W,MATCH($A324,'VÝPOČET UHR'!$A:$A,0),))</f>
        <v/>
      </c>
      <c r="C324" s="192" t="str">
        <f t="shared" si="23"/>
        <v/>
      </c>
      <c r="D324" s="190"/>
      <c r="E324" s="189" t="str">
        <f>IF(A324="","",HLAVIČKA!$C$4)</f>
        <v/>
      </c>
      <c r="F324" s="189" t="str">
        <f>IF($A324="","",IF(INDEX('VÝPOČET UHR'!$AA:$AA,MATCH($A324,'VÝPOČET UHR'!$A:$A,0))="","",INDEX('VÝPOČET UHR'!$AA:$AA,MATCH($A324,'VÝPOČET UHR'!$A:$A,0))))</f>
        <v/>
      </c>
      <c r="G324" s="189" t="str">
        <f>IF($A324="","",IF(INDEX('VÝPOČET UHR'!$Z:$Z,MATCH($A324,'VÝPOČET UHR'!$A:$A,0))="","",INDEX('VÝPOČET UHR'!$Z:$Z,MATCH($A324,'VÝPOČET UHR'!$A:$A,0))))</f>
        <v/>
      </c>
      <c r="H324" s="190"/>
      <c r="J324" s="181" t="str">
        <f>IF($A324="","",INDEX('VÝPOČET UHR'!$G:$G,MATCH($A324,'VÝPOČET UHR'!$A:$A,0),))</f>
        <v/>
      </c>
      <c r="K324" s="181" t="str">
        <f t="shared" si="24"/>
        <v/>
      </c>
      <c r="L324" s="181" t="str">
        <f t="shared" si="25"/>
        <v/>
      </c>
      <c r="M324" s="181" t="str">
        <f t="shared" si="26"/>
        <v/>
      </c>
    </row>
    <row r="325" spans="1:13" ht="12.75">
      <c r="A325" s="188" t="str">
        <f>IF(tab2!D325="","",tab2!D325)</f>
        <v/>
      </c>
      <c r="B325" s="181" t="str">
        <f>IF($A325="","",INDEX('VÝPOČET UHR'!$W:$W,MATCH($A325,'VÝPOČET UHR'!$A:$A,0),))</f>
        <v/>
      </c>
      <c r="C325" s="192" t="str">
        <f t="shared" si="23"/>
        <v/>
      </c>
      <c r="D325" s="190"/>
      <c r="E325" s="189" t="str">
        <f>IF(A325="","",HLAVIČKA!$C$4)</f>
        <v/>
      </c>
      <c r="F325" s="189" t="str">
        <f>IF($A325="","",IF(INDEX('VÝPOČET UHR'!$AA:$AA,MATCH($A325,'VÝPOČET UHR'!$A:$A,0))="","",INDEX('VÝPOČET UHR'!$AA:$AA,MATCH($A325,'VÝPOČET UHR'!$A:$A,0))))</f>
        <v/>
      </c>
      <c r="G325" s="189" t="str">
        <f>IF($A325="","",IF(INDEX('VÝPOČET UHR'!$Z:$Z,MATCH($A325,'VÝPOČET UHR'!$A:$A,0))="","",INDEX('VÝPOČET UHR'!$Z:$Z,MATCH($A325,'VÝPOČET UHR'!$A:$A,0))))</f>
        <v/>
      </c>
      <c r="H325" s="190"/>
      <c r="J325" s="181" t="str">
        <f>IF($A325="","",INDEX('VÝPOČET UHR'!$G:$G,MATCH($A325,'VÝPOČET UHR'!$A:$A,0),))</f>
        <v/>
      </c>
      <c r="K325" s="181" t="str">
        <f t="shared" si="24"/>
        <v/>
      </c>
      <c r="L325" s="181" t="str">
        <f t="shared" si="25"/>
        <v/>
      </c>
      <c r="M325" s="181" t="str">
        <f t="shared" si="26"/>
        <v/>
      </c>
    </row>
    <row r="326" spans="1:13" ht="12.75">
      <c r="A326" s="188" t="str">
        <f>IF(tab2!D326="","",tab2!D326)</f>
        <v/>
      </c>
      <c r="B326" s="181" t="str">
        <f>IF($A326="","",INDEX('VÝPOČET UHR'!$W:$W,MATCH($A326,'VÝPOČET UHR'!$A:$A,0),))</f>
        <v/>
      </c>
      <c r="C326" s="192" t="str">
        <f t="shared" si="23"/>
        <v/>
      </c>
      <c r="D326" s="190"/>
      <c r="E326" s="189" t="str">
        <f>IF(A326="","",HLAVIČKA!$C$4)</f>
        <v/>
      </c>
      <c r="F326" s="189" t="str">
        <f>IF($A326="","",IF(INDEX('VÝPOČET UHR'!$AA:$AA,MATCH($A326,'VÝPOČET UHR'!$A:$A,0))="","",INDEX('VÝPOČET UHR'!$AA:$AA,MATCH($A326,'VÝPOČET UHR'!$A:$A,0))))</f>
        <v/>
      </c>
      <c r="G326" s="189" t="str">
        <f>IF($A326="","",IF(INDEX('VÝPOČET UHR'!$Z:$Z,MATCH($A326,'VÝPOČET UHR'!$A:$A,0))="","",INDEX('VÝPOČET UHR'!$Z:$Z,MATCH($A326,'VÝPOČET UHR'!$A:$A,0))))</f>
        <v/>
      </c>
      <c r="H326" s="190"/>
      <c r="J326" s="181" t="str">
        <f>IF($A326="","",INDEX('VÝPOČET UHR'!$G:$G,MATCH($A326,'VÝPOČET UHR'!$A:$A,0),))</f>
        <v/>
      </c>
      <c r="K326" s="181" t="str">
        <f t="shared" si="24"/>
        <v/>
      </c>
      <c r="L326" s="181" t="str">
        <f t="shared" si="25"/>
        <v/>
      </c>
      <c r="M326" s="181" t="str">
        <f t="shared" si="26"/>
        <v/>
      </c>
    </row>
    <row r="327" spans="1:13" ht="12.75">
      <c r="A327" s="188" t="str">
        <f>IF(tab2!D327="","",tab2!D327)</f>
        <v/>
      </c>
      <c r="B327" s="181" t="str">
        <f>IF($A327="","",INDEX('VÝPOČET UHR'!$W:$W,MATCH($A327,'VÝPOČET UHR'!$A:$A,0),))</f>
        <v/>
      </c>
      <c r="C327" s="192" t="str">
        <f t="shared" si="23"/>
        <v/>
      </c>
      <c r="D327" s="190"/>
      <c r="E327" s="189" t="str">
        <f>IF(A327="","",HLAVIČKA!$C$4)</f>
        <v/>
      </c>
      <c r="F327" s="189" t="str">
        <f>IF($A327="","",IF(INDEX('VÝPOČET UHR'!$AA:$AA,MATCH($A327,'VÝPOČET UHR'!$A:$A,0))="","",INDEX('VÝPOČET UHR'!$AA:$AA,MATCH($A327,'VÝPOČET UHR'!$A:$A,0))))</f>
        <v/>
      </c>
      <c r="G327" s="189" t="str">
        <f>IF($A327="","",IF(INDEX('VÝPOČET UHR'!$Z:$Z,MATCH($A327,'VÝPOČET UHR'!$A:$A,0))="","",INDEX('VÝPOČET UHR'!$Z:$Z,MATCH($A327,'VÝPOČET UHR'!$A:$A,0))))</f>
        <v/>
      </c>
      <c r="H327" s="190"/>
      <c r="J327" s="181" t="str">
        <f>IF($A327="","",INDEX('VÝPOČET UHR'!$G:$G,MATCH($A327,'VÝPOČET UHR'!$A:$A,0),))</f>
        <v/>
      </c>
      <c r="K327" s="181" t="str">
        <f t="shared" si="24"/>
        <v/>
      </c>
      <c r="L327" s="181" t="str">
        <f t="shared" si="25"/>
        <v/>
      </c>
      <c r="M327" s="181" t="str">
        <f t="shared" si="26"/>
        <v/>
      </c>
    </row>
    <row r="328" spans="1:13" ht="12.75">
      <c r="A328" s="188" t="str">
        <f>IF(tab2!D328="","",tab2!D328)</f>
        <v/>
      </c>
      <c r="B328" s="181" t="str">
        <f>IF($A328="","",INDEX('VÝPOČET UHR'!$W:$W,MATCH($A328,'VÝPOČET UHR'!$A:$A,0),))</f>
        <v/>
      </c>
      <c r="C328" s="192" t="str">
        <f t="shared" si="23"/>
        <v/>
      </c>
      <c r="D328" s="190"/>
      <c r="E328" s="189" t="str">
        <f>IF(A328="","",HLAVIČKA!$C$4)</f>
        <v/>
      </c>
      <c r="F328" s="189" t="str">
        <f>IF($A328="","",IF(INDEX('VÝPOČET UHR'!$AA:$AA,MATCH($A328,'VÝPOČET UHR'!$A:$A,0))="","",INDEX('VÝPOČET UHR'!$AA:$AA,MATCH($A328,'VÝPOČET UHR'!$A:$A,0))))</f>
        <v/>
      </c>
      <c r="G328" s="189" t="str">
        <f>IF($A328="","",IF(INDEX('VÝPOČET UHR'!$Z:$Z,MATCH($A328,'VÝPOČET UHR'!$A:$A,0))="","",INDEX('VÝPOČET UHR'!$Z:$Z,MATCH($A328,'VÝPOČET UHR'!$A:$A,0))))</f>
        <v/>
      </c>
      <c r="H328" s="190"/>
      <c r="J328" s="181" t="str">
        <f>IF($A328="","",INDEX('VÝPOČET UHR'!$G:$G,MATCH($A328,'VÝPOČET UHR'!$A:$A,0),))</f>
        <v/>
      </c>
      <c r="K328" s="181" t="str">
        <f t="shared" si="24"/>
        <v/>
      </c>
      <c r="L328" s="181" t="str">
        <f t="shared" si="25"/>
        <v/>
      </c>
      <c r="M328" s="181" t="str">
        <f t="shared" si="26"/>
        <v/>
      </c>
    </row>
    <row r="329" spans="1:13" ht="12.75">
      <c r="A329" s="188" t="str">
        <f>IF(tab2!D329="","",tab2!D329)</f>
        <v/>
      </c>
      <c r="B329" s="181" t="str">
        <f>IF($A329="","",INDEX('VÝPOČET UHR'!$W:$W,MATCH($A329,'VÝPOČET UHR'!$A:$A,0),))</f>
        <v/>
      </c>
      <c r="C329" s="192" t="str">
        <f t="shared" si="23"/>
        <v/>
      </c>
      <c r="D329" s="190"/>
      <c r="E329" s="189" t="str">
        <f>IF(A329="","",HLAVIČKA!$C$4)</f>
        <v/>
      </c>
      <c r="F329" s="189" t="str">
        <f>IF($A329="","",IF(INDEX('VÝPOČET UHR'!$AA:$AA,MATCH($A329,'VÝPOČET UHR'!$A:$A,0))="","",INDEX('VÝPOČET UHR'!$AA:$AA,MATCH($A329,'VÝPOČET UHR'!$A:$A,0))))</f>
        <v/>
      </c>
      <c r="G329" s="189" t="str">
        <f>IF($A329="","",IF(INDEX('VÝPOČET UHR'!$Z:$Z,MATCH($A329,'VÝPOČET UHR'!$A:$A,0))="","",INDEX('VÝPOČET UHR'!$Z:$Z,MATCH($A329,'VÝPOČET UHR'!$A:$A,0))))</f>
        <v/>
      </c>
      <c r="H329" s="190"/>
      <c r="J329" s="181" t="str">
        <f>IF($A329="","",INDEX('VÝPOČET UHR'!$G:$G,MATCH($A329,'VÝPOČET UHR'!$A:$A,0),))</f>
        <v/>
      </c>
      <c r="K329" s="181" t="str">
        <f t="shared" si="24"/>
        <v/>
      </c>
      <c r="L329" s="181" t="str">
        <f t="shared" si="25"/>
        <v/>
      </c>
      <c r="M329" s="181" t="str">
        <f t="shared" si="26"/>
        <v/>
      </c>
    </row>
    <row r="330" spans="1:13" ht="12.75">
      <c r="A330" s="188" t="str">
        <f>IF(tab2!D330="","",tab2!D330)</f>
        <v/>
      </c>
      <c r="B330" s="181" t="str">
        <f>IF($A330="","",INDEX('VÝPOČET UHR'!$W:$W,MATCH($A330,'VÝPOČET UHR'!$A:$A,0),))</f>
        <v/>
      </c>
      <c r="C330" s="192" t="str">
        <f t="shared" si="23"/>
        <v/>
      </c>
      <c r="D330" s="190"/>
      <c r="E330" s="189" t="str">
        <f>IF(A330="","",HLAVIČKA!$C$4)</f>
        <v/>
      </c>
      <c r="F330" s="189" t="str">
        <f>IF($A330="","",IF(INDEX('VÝPOČET UHR'!$AA:$AA,MATCH($A330,'VÝPOČET UHR'!$A:$A,0))="","",INDEX('VÝPOČET UHR'!$AA:$AA,MATCH($A330,'VÝPOČET UHR'!$A:$A,0))))</f>
        <v/>
      </c>
      <c r="G330" s="189" t="str">
        <f>IF($A330="","",IF(INDEX('VÝPOČET UHR'!$Z:$Z,MATCH($A330,'VÝPOČET UHR'!$A:$A,0))="","",INDEX('VÝPOČET UHR'!$Z:$Z,MATCH($A330,'VÝPOČET UHR'!$A:$A,0))))</f>
        <v/>
      </c>
      <c r="H330" s="190"/>
      <c r="J330" s="181" t="str">
        <f>IF($A330="","",INDEX('VÝPOČET UHR'!$G:$G,MATCH($A330,'VÝPOČET UHR'!$A:$A,0),))</f>
        <v/>
      </c>
      <c r="K330" s="181" t="str">
        <f t="shared" si="24"/>
        <v/>
      </c>
      <c r="L330" s="181" t="str">
        <f t="shared" si="25"/>
        <v/>
      </c>
      <c r="M330" s="181" t="str">
        <f t="shared" si="26"/>
        <v/>
      </c>
    </row>
    <row r="331" spans="1:13" ht="12.75">
      <c r="A331" s="188" t="str">
        <f>IF(tab2!D331="","",tab2!D331)</f>
        <v/>
      </c>
      <c r="B331" s="181" t="str">
        <f>IF($A331="","",INDEX('VÝPOČET UHR'!$W:$W,MATCH($A331,'VÝPOČET UHR'!$A:$A,0),))</f>
        <v/>
      </c>
      <c r="C331" s="192" t="str">
        <f t="shared" si="23"/>
        <v/>
      </c>
      <c r="D331" s="190"/>
      <c r="E331" s="189" t="str">
        <f>IF(A331="","",HLAVIČKA!$C$4)</f>
        <v/>
      </c>
      <c r="F331" s="189" t="str">
        <f>IF($A331="","",IF(INDEX('VÝPOČET UHR'!$AA:$AA,MATCH($A331,'VÝPOČET UHR'!$A:$A,0))="","",INDEX('VÝPOČET UHR'!$AA:$AA,MATCH($A331,'VÝPOČET UHR'!$A:$A,0))))</f>
        <v/>
      </c>
      <c r="G331" s="189" t="str">
        <f>IF($A331="","",IF(INDEX('VÝPOČET UHR'!$Z:$Z,MATCH($A331,'VÝPOČET UHR'!$A:$A,0))="","",INDEX('VÝPOČET UHR'!$Z:$Z,MATCH($A331,'VÝPOČET UHR'!$A:$A,0))))</f>
        <v/>
      </c>
      <c r="H331" s="190"/>
      <c r="J331" s="181" t="str">
        <f>IF($A331="","",INDEX('VÝPOČET UHR'!$G:$G,MATCH($A331,'VÝPOČET UHR'!$A:$A,0),))</f>
        <v/>
      </c>
      <c r="K331" s="181" t="str">
        <f t="shared" si="24"/>
        <v/>
      </c>
      <c r="L331" s="181" t="str">
        <f t="shared" si="25"/>
        <v/>
      </c>
      <c r="M331" s="181" t="str">
        <f t="shared" si="26"/>
        <v/>
      </c>
    </row>
    <row r="332" spans="1:13" ht="12.75">
      <c r="A332" s="188" t="str">
        <f>IF(tab2!D332="","",tab2!D332)</f>
        <v/>
      </c>
      <c r="B332" s="181" t="str">
        <f>IF($A332="","",INDEX('VÝPOČET UHR'!$W:$W,MATCH($A332,'VÝPOČET UHR'!$A:$A,0),))</f>
        <v/>
      </c>
      <c r="C332" s="192" t="str">
        <f t="shared" si="23"/>
        <v/>
      </c>
      <c r="D332" s="190"/>
      <c r="E332" s="189" t="str">
        <f>IF(A332="","",HLAVIČKA!$C$4)</f>
        <v/>
      </c>
      <c r="F332" s="189" t="str">
        <f>IF($A332="","",IF(INDEX('VÝPOČET UHR'!$AA:$AA,MATCH($A332,'VÝPOČET UHR'!$A:$A,0))="","",INDEX('VÝPOČET UHR'!$AA:$AA,MATCH($A332,'VÝPOČET UHR'!$A:$A,0))))</f>
        <v/>
      </c>
      <c r="G332" s="189" t="str">
        <f>IF($A332="","",IF(INDEX('VÝPOČET UHR'!$Z:$Z,MATCH($A332,'VÝPOČET UHR'!$A:$A,0))="","",INDEX('VÝPOČET UHR'!$Z:$Z,MATCH($A332,'VÝPOČET UHR'!$A:$A,0))))</f>
        <v/>
      </c>
      <c r="H332" s="190"/>
      <c r="J332" s="181" t="str">
        <f>IF($A332="","",INDEX('VÝPOČET UHR'!$G:$G,MATCH($A332,'VÝPOČET UHR'!$A:$A,0),))</f>
        <v/>
      </c>
      <c r="K332" s="181" t="str">
        <f t="shared" si="24"/>
        <v/>
      </c>
      <c r="L332" s="181" t="str">
        <f t="shared" si="25"/>
        <v/>
      </c>
      <c r="M332" s="181" t="str">
        <f t="shared" si="26"/>
        <v/>
      </c>
    </row>
    <row r="333" spans="1:13" ht="12.75">
      <c r="A333" s="188" t="str">
        <f>IF(tab2!D333="","",tab2!D333)</f>
        <v/>
      </c>
      <c r="B333" s="181" t="str">
        <f>IF($A333="","",INDEX('VÝPOČET UHR'!$W:$W,MATCH($A333,'VÝPOČET UHR'!$A:$A,0),))</f>
        <v/>
      </c>
      <c r="C333" s="192" t="str">
        <f t="shared" si="23"/>
        <v/>
      </c>
      <c r="D333" s="190"/>
      <c r="E333" s="189" t="str">
        <f>IF(A333="","",HLAVIČKA!$C$4)</f>
        <v/>
      </c>
      <c r="F333" s="189" t="str">
        <f>IF($A333="","",IF(INDEX('VÝPOČET UHR'!$AA:$AA,MATCH($A333,'VÝPOČET UHR'!$A:$A,0))="","",INDEX('VÝPOČET UHR'!$AA:$AA,MATCH($A333,'VÝPOČET UHR'!$A:$A,0))))</f>
        <v/>
      </c>
      <c r="G333" s="189" t="str">
        <f>IF($A333="","",IF(INDEX('VÝPOČET UHR'!$Z:$Z,MATCH($A333,'VÝPOČET UHR'!$A:$A,0))="","",INDEX('VÝPOČET UHR'!$Z:$Z,MATCH($A333,'VÝPOČET UHR'!$A:$A,0))))</f>
        <v/>
      </c>
      <c r="H333" s="190"/>
      <c r="J333" s="181" t="str">
        <f>IF($A333="","",INDEX('VÝPOČET UHR'!$G:$G,MATCH($A333,'VÝPOČET UHR'!$A:$A,0),))</f>
        <v/>
      </c>
      <c r="K333" s="181" t="str">
        <f t="shared" si="24"/>
        <v/>
      </c>
      <c r="L333" s="181" t="str">
        <f t="shared" si="25"/>
        <v/>
      </c>
      <c r="M333" s="181" t="str">
        <f t="shared" si="26"/>
        <v/>
      </c>
    </row>
    <row r="334" spans="1:13" ht="12.75">
      <c r="A334" s="188" t="str">
        <f>IF(tab2!D334="","",tab2!D334)</f>
        <v/>
      </c>
      <c r="B334" s="181" t="str">
        <f>IF($A334="","",INDEX('VÝPOČET UHR'!$W:$W,MATCH($A334,'VÝPOČET UHR'!$A:$A,0),))</f>
        <v/>
      </c>
      <c r="C334" s="192" t="str">
        <f t="shared" si="23"/>
        <v/>
      </c>
      <c r="D334" s="190"/>
      <c r="E334" s="189" t="str">
        <f>IF(A334="","",HLAVIČKA!$C$4)</f>
        <v/>
      </c>
      <c r="F334" s="189" t="str">
        <f>IF($A334="","",IF(INDEX('VÝPOČET UHR'!$AA:$AA,MATCH($A334,'VÝPOČET UHR'!$A:$A,0))="","",INDEX('VÝPOČET UHR'!$AA:$AA,MATCH($A334,'VÝPOČET UHR'!$A:$A,0))))</f>
        <v/>
      </c>
      <c r="G334" s="189" t="str">
        <f>IF($A334="","",IF(INDEX('VÝPOČET UHR'!$Z:$Z,MATCH($A334,'VÝPOČET UHR'!$A:$A,0))="","",INDEX('VÝPOČET UHR'!$Z:$Z,MATCH($A334,'VÝPOČET UHR'!$A:$A,0))))</f>
        <v/>
      </c>
      <c r="H334" s="190"/>
      <c r="J334" s="181" t="str">
        <f>IF($A334="","",INDEX('VÝPOČET UHR'!$G:$G,MATCH($A334,'VÝPOČET UHR'!$A:$A,0),))</f>
        <v/>
      </c>
      <c r="K334" s="181" t="str">
        <f t="shared" si="24"/>
        <v/>
      </c>
      <c r="L334" s="181" t="str">
        <f t="shared" si="25"/>
        <v/>
      </c>
      <c r="M334" s="181" t="str">
        <f t="shared" si="26"/>
        <v/>
      </c>
    </row>
    <row r="335" spans="1:13" ht="12.75">
      <c r="A335" s="188" t="str">
        <f>IF(tab2!D335="","",tab2!D335)</f>
        <v/>
      </c>
      <c r="B335" s="181" t="str">
        <f>IF($A335="","",INDEX('VÝPOČET UHR'!$W:$W,MATCH($A335,'VÝPOČET UHR'!$A:$A,0),))</f>
        <v/>
      </c>
      <c r="C335" s="192" t="str">
        <f t="shared" si="23"/>
        <v/>
      </c>
      <c r="D335" s="190"/>
      <c r="E335" s="189" t="str">
        <f>IF(A335="","",HLAVIČKA!$C$4)</f>
        <v/>
      </c>
      <c r="F335" s="189" t="str">
        <f>IF($A335="","",IF(INDEX('VÝPOČET UHR'!$AA:$AA,MATCH($A335,'VÝPOČET UHR'!$A:$A,0))="","",INDEX('VÝPOČET UHR'!$AA:$AA,MATCH($A335,'VÝPOČET UHR'!$A:$A,0))))</f>
        <v/>
      </c>
      <c r="G335" s="189" t="str">
        <f>IF($A335="","",IF(INDEX('VÝPOČET UHR'!$Z:$Z,MATCH($A335,'VÝPOČET UHR'!$A:$A,0))="","",INDEX('VÝPOČET UHR'!$Z:$Z,MATCH($A335,'VÝPOČET UHR'!$A:$A,0))))</f>
        <v/>
      </c>
      <c r="H335" s="190"/>
      <c r="J335" s="181" t="str">
        <f>IF($A335="","",INDEX('VÝPOČET UHR'!$G:$G,MATCH($A335,'VÝPOČET UHR'!$A:$A,0),))</f>
        <v/>
      </c>
      <c r="K335" s="181" t="str">
        <f t="shared" si="24"/>
        <v/>
      </c>
      <c r="L335" s="181" t="str">
        <f t="shared" si="25"/>
        <v/>
      </c>
      <c r="M335" s="181" t="str">
        <f t="shared" si="26"/>
        <v/>
      </c>
    </row>
    <row r="336" spans="1:13" ht="12.75">
      <c r="A336" s="188" t="str">
        <f>IF(tab2!D336="","",tab2!D336)</f>
        <v/>
      </c>
      <c r="B336" s="181" t="str">
        <f>IF($A336="","",INDEX('VÝPOČET UHR'!$W:$W,MATCH($A336,'VÝPOČET UHR'!$A:$A,0),))</f>
        <v/>
      </c>
      <c r="C336" s="192" t="str">
        <f t="shared" si="23"/>
        <v/>
      </c>
      <c r="D336" s="190"/>
      <c r="E336" s="189" t="str">
        <f>IF(A336="","",HLAVIČKA!$C$4)</f>
        <v/>
      </c>
      <c r="F336" s="189" t="str">
        <f>IF($A336="","",IF(INDEX('VÝPOČET UHR'!$AA:$AA,MATCH($A336,'VÝPOČET UHR'!$A:$A,0))="","",INDEX('VÝPOČET UHR'!$AA:$AA,MATCH($A336,'VÝPOČET UHR'!$A:$A,0))))</f>
        <v/>
      </c>
      <c r="G336" s="189" t="str">
        <f>IF($A336="","",IF(INDEX('VÝPOČET UHR'!$Z:$Z,MATCH($A336,'VÝPOČET UHR'!$A:$A,0))="","",INDEX('VÝPOČET UHR'!$Z:$Z,MATCH($A336,'VÝPOČET UHR'!$A:$A,0))))</f>
        <v/>
      </c>
      <c r="H336" s="190"/>
      <c r="J336" s="181" t="str">
        <f>IF($A336="","",INDEX('VÝPOČET UHR'!$G:$G,MATCH($A336,'VÝPOČET UHR'!$A:$A,0),))</f>
        <v/>
      </c>
      <c r="K336" s="181" t="str">
        <f t="shared" si="24"/>
        <v/>
      </c>
      <c r="L336" s="181" t="str">
        <f t="shared" si="25"/>
        <v/>
      </c>
      <c r="M336" s="181" t="str">
        <f t="shared" si="26"/>
        <v/>
      </c>
    </row>
    <row r="337" spans="1:13" ht="12.75">
      <c r="A337" s="188" t="str">
        <f>IF(tab2!D337="","",tab2!D337)</f>
        <v/>
      </c>
      <c r="B337" s="181" t="str">
        <f>IF($A337="","",INDEX('VÝPOČET UHR'!$W:$W,MATCH($A337,'VÝPOČET UHR'!$A:$A,0),))</f>
        <v/>
      </c>
      <c r="C337" s="192" t="str">
        <f t="shared" si="23"/>
        <v/>
      </c>
      <c r="D337" s="190"/>
      <c r="E337" s="189" t="str">
        <f>IF(A337="","",HLAVIČKA!$C$4)</f>
        <v/>
      </c>
      <c r="F337" s="189" t="str">
        <f>IF($A337="","",IF(INDEX('VÝPOČET UHR'!$AA:$AA,MATCH($A337,'VÝPOČET UHR'!$A:$A,0))="","",INDEX('VÝPOČET UHR'!$AA:$AA,MATCH($A337,'VÝPOČET UHR'!$A:$A,0))))</f>
        <v/>
      </c>
      <c r="G337" s="189" t="str">
        <f>IF($A337="","",IF(INDEX('VÝPOČET UHR'!$Z:$Z,MATCH($A337,'VÝPOČET UHR'!$A:$A,0))="","",INDEX('VÝPOČET UHR'!$Z:$Z,MATCH($A337,'VÝPOČET UHR'!$A:$A,0))))</f>
        <v/>
      </c>
      <c r="H337" s="190"/>
      <c r="J337" s="181" t="str">
        <f>IF($A337="","",INDEX('VÝPOČET UHR'!$G:$G,MATCH($A337,'VÝPOČET UHR'!$A:$A,0),))</f>
        <v/>
      </c>
      <c r="K337" s="181" t="str">
        <f t="shared" si="24"/>
        <v/>
      </c>
      <c r="L337" s="181" t="str">
        <f t="shared" si="25"/>
        <v/>
      </c>
      <c r="M337" s="181" t="str">
        <f t="shared" si="26"/>
        <v/>
      </c>
    </row>
    <row r="338" spans="1:13" ht="12.75">
      <c r="A338" s="188" t="str">
        <f>IF(tab2!D338="","",tab2!D338)</f>
        <v/>
      </c>
      <c r="B338" s="181" t="str">
        <f>IF($A338="","",INDEX('VÝPOČET UHR'!$W:$W,MATCH($A338,'VÝPOČET UHR'!$A:$A,0),))</f>
        <v/>
      </c>
      <c r="C338" s="192" t="str">
        <f t="shared" si="23"/>
        <v/>
      </c>
      <c r="D338" s="190"/>
      <c r="E338" s="189" t="str">
        <f>IF(A338="","",HLAVIČKA!$C$4)</f>
        <v/>
      </c>
      <c r="F338" s="189" t="str">
        <f>IF($A338="","",IF(INDEX('VÝPOČET UHR'!$AA:$AA,MATCH($A338,'VÝPOČET UHR'!$A:$A,0))="","",INDEX('VÝPOČET UHR'!$AA:$AA,MATCH($A338,'VÝPOČET UHR'!$A:$A,0))))</f>
        <v/>
      </c>
      <c r="G338" s="189" t="str">
        <f>IF($A338="","",IF(INDEX('VÝPOČET UHR'!$Z:$Z,MATCH($A338,'VÝPOČET UHR'!$A:$A,0))="","",INDEX('VÝPOČET UHR'!$Z:$Z,MATCH($A338,'VÝPOČET UHR'!$A:$A,0))))</f>
        <v/>
      </c>
      <c r="H338" s="190"/>
      <c r="J338" s="181" t="str">
        <f>IF($A338="","",INDEX('VÝPOČET UHR'!$G:$G,MATCH($A338,'VÝPOČET UHR'!$A:$A,0),))</f>
        <v/>
      </c>
      <c r="K338" s="181" t="str">
        <f t="shared" si="24"/>
        <v/>
      </c>
      <c r="L338" s="181" t="str">
        <f t="shared" si="25"/>
        <v/>
      </c>
      <c r="M338" s="181" t="str">
        <f t="shared" si="26"/>
        <v/>
      </c>
    </row>
    <row r="339" spans="1:13" ht="12.75">
      <c r="A339" s="188" t="str">
        <f>IF(tab2!D339="","",tab2!D339)</f>
        <v/>
      </c>
      <c r="B339" s="181" t="str">
        <f>IF($A339="","",INDEX('VÝPOČET UHR'!$W:$W,MATCH($A339,'VÝPOČET UHR'!$A:$A,0),))</f>
        <v/>
      </c>
      <c r="C339" s="192" t="str">
        <f t="shared" si="23"/>
        <v/>
      </c>
      <c r="D339" s="190"/>
      <c r="E339" s="189" t="str">
        <f>IF(A339="","",HLAVIČKA!$C$4)</f>
        <v/>
      </c>
      <c r="F339" s="189" t="str">
        <f>IF($A339="","",IF(INDEX('VÝPOČET UHR'!$AA:$AA,MATCH($A339,'VÝPOČET UHR'!$A:$A,0))="","",INDEX('VÝPOČET UHR'!$AA:$AA,MATCH($A339,'VÝPOČET UHR'!$A:$A,0))))</f>
        <v/>
      </c>
      <c r="G339" s="189" t="str">
        <f>IF($A339="","",IF(INDEX('VÝPOČET UHR'!$Z:$Z,MATCH($A339,'VÝPOČET UHR'!$A:$A,0))="","",INDEX('VÝPOČET UHR'!$Z:$Z,MATCH($A339,'VÝPOČET UHR'!$A:$A,0))))</f>
        <v/>
      </c>
      <c r="H339" s="190"/>
      <c r="J339" s="181" t="str">
        <f>IF($A339="","",INDEX('VÝPOČET UHR'!$G:$G,MATCH($A339,'VÝPOČET UHR'!$A:$A,0),))</f>
        <v/>
      </c>
      <c r="K339" s="181" t="str">
        <f t="shared" si="24"/>
        <v/>
      </c>
      <c r="L339" s="181" t="str">
        <f t="shared" si="25"/>
        <v/>
      </c>
      <c r="M339" s="181" t="str">
        <f t="shared" si="26"/>
        <v/>
      </c>
    </row>
    <row r="340" spans="1:13" ht="12.75">
      <c r="A340" s="188" t="str">
        <f>IF(tab2!D340="","",tab2!D340)</f>
        <v/>
      </c>
      <c r="B340" s="181" t="str">
        <f>IF($A340="","",INDEX('VÝPOČET UHR'!$W:$W,MATCH($A340,'VÝPOČET UHR'!$A:$A,0),))</f>
        <v/>
      </c>
      <c r="C340" s="192" t="str">
        <f t="shared" si="23"/>
        <v/>
      </c>
      <c r="D340" s="190"/>
      <c r="E340" s="189" t="str">
        <f>IF(A340="","",HLAVIČKA!$C$4)</f>
        <v/>
      </c>
      <c r="F340" s="189" t="str">
        <f>IF($A340="","",IF(INDEX('VÝPOČET UHR'!$AA:$AA,MATCH($A340,'VÝPOČET UHR'!$A:$A,0))="","",INDEX('VÝPOČET UHR'!$AA:$AA,MATCH($A340,'VÝPOČET UHR'!$A:$A,0))))</f>
        <v/>
      </c>
      <c r="G340" s="189" t="str">
        <f>IF($A340="","",IF(INDEX('VÝPOČET UHR'!$Z:$Z,MATCH($A340,'VÝPOČET UHR'!$A:$A,0))="","",INDEX('VÝPOČET UHR'!$Z:$Z,MATCH($A340,'VÝPOČET UHR'!$A:$A,0))))</f>
        <v/>
      </c>
      <c r="H340" s="190"/>
      <c r="J340" s="181" t="str">
        <f>IF($A340="","",INDEX('VÝPOČET UHR'!$G:$G,MATCH($A340,'VÝPOČET UHR'!$A:$A,0),))</f>
        <v/>
      </c>
      <c r="K340" s="181" t="str">
        <f t="shared" si="24"/>
        <v/>
      </c>
      <c r="L340" s="181" t="str">
        <f t="shared" si="25"/>
        <v/>
      </c>
      <c r="M340" s="181" t="str">
        <f t="shared" si="26"/>
        <v/>
      </c>
    </row>
    <row r="341" spans="1:13" ht="12.75">
      <c r="A341" s="188" t="str">
        <f>IF(tab2!D341="","",tab2!D341)</f>
        <v/>
      </c>
      <c r="B341" s="181" t="str">
        <f>IF($A341="","",INDEX('VÝPOČET UHR'!$W:$W,MATCH($A341,'VÝPOČET UHR'!$A:$A,0),))</f>
        <v/>
      </c>
      <c r="C341" s="192" t="str">
        <f t="shared" si="23"/>
        <v/>
      </c>
      <c r="D341" s="190"/>
      <c r="E341" s="189" t="str">
        <f>IF(A341="","",HLAVIČKA!$C$4)</f>
        <v/>
      </c>
      <c r="F341" s="189" t="str">
        <f>IF($A341="","",IF(INDEX('VÝPOČET UHR'!$AA:$AA,MATCH($A341,'VÝPOČET UHR'!$A:$A,0))="","",INDEX('VÝPOČET UHR'!$AA:$AA,MATCH($A341,'VÝPOČET UHR'!$A:$A,0))))</f>
        <v/>
      </c>
      <c r="G341" s="189" t="str">
        <f>IF($A341="","",IF(INDEX('VÝPOČET UHR'!$Z:$Z,MATCH($A341,'VÝPOČET UHR'!$A:$A,0))="","",INDEX('VÝPOČET UHR'!$Z:$Z,MATCH($A341,'VÝPOČET UHR'!$A:$A,0))))</f>
        <v/>
      </c>
      <c r="H341" s="190"/>
      <c r="J341" s="181" t="str">
        <f>IF($A341="","",INDEX('VÝPOČET UHR'!$G:$G,MATCH($A341,'VÝPOČET UHR'!$A:$A,0),))</f>
        <v/>
      </c>
      <c r="K341" s="181" t="str">
        <f t="shared" si="24"/>
        <v/>
      </c>
      <c r="L341" s="181" t="str">
        <f t="shared" si="25"/>
        <v/>
      </c>
      <c r="M341" s="181" t="str">
        <f t="shared" si="26"/>
        <v/>
      </c>
    </row>
    <row r="342" spans="1:13" ht="12.75">
      <c r="A342" s="188" t="str">
        <f>IF(tab2!D342="","",tab2!D342)</f>
        <v/>
      </c>
      <c r="B342" s="181" t="str">
        <f>IF($A342="","",INDEX('VÝPOČET UHR'!$W:$W,MATCH($A342,'VÝPOČET UHR'!$A:$A,0),))</f>
        <v/>
      </c>
      <c r="C342" s="192" t="str">
        <f t="shared" si="23"/>
        <v/>
      </c>
      <c r="D342" s="190"/>
      <c r="E342" s="189" t="str">
        <f>IF(A342="","",HLAVIČKA!$C$4)</f>
        <v/>
      </c>
      <c r="F342" s="189" t="str">
        <f>IF($A342="","",IF(INDEX('VÝPOČET UHR'!$AA:$AA,MATCH($A342,'VÝPOČET UHR'!$A:$A,0))="","",INDEX('VÝPOČET UHR'!$AA:$AA,MATCH($A342,'VÝPOČET UHR'!$A:$A,0))))</f>
        <v/>
      </c>
      <c r="G342" s="189" t="str">
        <f>IF($A342="","",IF(INDEX('VÝPOČET UHR'!$Z:$Z,MATCH($A342,'VÝPOČET UHR'!$A:$A,0))="","",INDEX('VÝPOČET UHR'!$Z:$Z,MATCH($A342,'VÝPOČET UHR'!$A:$A,0))))</f>
        <v/>
      </c>
      <c r="H342" s="190"/>
      <c r="J342" s="181" t="str">
        <f>IF($A342="","",INDEX('VÝPOČET UHR'!$G:$G,MATCH($A342,'VÝPOČET UHR'!$A:$A,0),))</f>
        <v/>
      </c>
      <c r="K342" s="181" t="str">
        <f t="shared" si="24"/>
        <v/>
      </c>
      <c r="L342" s="181" t="str">
        <f t="shared" si="25"/>
        <v/>
      </c>
      <c r="M342" s="181" t="str">
        <f t="shared" si="26"/>
        <v/>
      </c>
    </row>
    <row r="343" spans="1:13" ht="12.75">
      <c r="A343" s="188" t="str">
        <f>IF(tab2!D343="","",tab2!D343)</f>
        <v/>
      </c>
      <c r="B343" s="181" t="str">
        <f>IF($A343="","",INDEX('VÝPOČET UHR'!$W:$W,MATCH($A343,'VÝPOČET UHR'!$A:$A,0),))</f>
        <v/>
      </c>
      <c r="C343" s="192" t="str">
        <f t="shared" si="23"/>
        <v/>
      </c>
      <c r="D343" s="190"/>
      <c r="E343" s="189" t="str">
        <f>IF(A343="","",HLAVIČKA!$C$4)</f>
        <v/>
      </c>
      <c r="F343" s="189" t="str">
        <f>IF($A343="","",IF(INDEX('VÝPOČET UHR'!$AA:$AA,MATCH($A343,'VÝPOČET UHR'!$A:$A,0))="","",INDEX('VÝPOČET UHR'!$AA:$AA,MATCH($A343,'VÝPOČET UHR'!$A:$A,0))))</f>
        <v/>
      </c>
      <c r="G343" s="189" t="str">
        <f>IF($A343="","",IF(INDEX('VÝPOČET UHR'!$Z:$Z,MATCH($A343,'VÝPOČET UHR'!$A:$A,0))="","",INDEX('VÝPOČET UHR'!$Z:$Z,MATCH($A343,'VÝPOČET UHR'!$A:$A,0))))</f>
        <v/>
      </c>
      <c r="H343" s="190"/>
      <c r="J343" s="181" t="str">
        <f>IF($A343="","",INDEX('VÝPOČET UHR'!$G:$G,MATCH($A343,'VÝPOČET UHR'!$A:$A,0),))</f>
        <v/>
      </c>
      <c r="K343" s="181" t="str">
        <f t="shared" si="24"/>
        <v/>
      </c>
      <c r="L343" s="181" t="str">
        <f t="shared" si="25"/>
        <v/>
      </c>
      <c r="M343" s="181" t="str">
        <f t="shared" si="26"/>
        <v/>
      </c>
    </row>
    <row r="344" spans="1:13" ht="12.75">
      <c r="A344" s="188" t="str">
        <f>IF(tab2!D344="","",tab2!D344)</f>
        <v/>
      </c>
      <c r="B344" s="181" t="str">
        <f>IF($A344="","",INDEX('VÝPOČET UHR'!$W:$W,MATCH($A344,'VÝPOČET UHR'!$A:$A,0),))</f>
        <v/>
      </c>
      <c r="C344" s="192" t="str">
        <f t="shared" si="23"/>
        <v/>
      </c>
      <c r="D344" s="190"/>
      <c r="E344" s="189" t="str">
        <f>IF(A344="","",HLAVIČKA!$C$4)</f>
        <v/>
      </c>
      <c r="F344" s="189" t="str">
        <f>IF($A344="","",IF(INDEX('VÝPOČET UHR'!$AA:$AA,MATCH($A344,'VÝPOČET UHR'!$A:$A,0))="","",INDEX('VÝPOČET UHR'!$AA:$AA,MATCH($A344,'VÝPOČET UHR'!$A:$A,0))))</f>
        <v/>
      </c>
      <c r="G344" s="189" t="str">
        <f>IF($A344="","",IF(INDEX('VÝPOČET UHR'!$Z:$Z,MATCH($A344,'VÝPOČET UHR'!$A:$A,0))="","",INDEX('VÝPOČET UHR'!$Z:$Z,MATCH($A344,'VÝPOČET UHR'!$A:$A,0))))</f>
        <v/>
      </c>
      <c r="H344" s="190"/>
      <c r="J344" s="181" t="str">
        <f>IF($A344="","",INDEX('VÝPOČET UHR'!$G:$G,MATCH($A344,'VÝPOČET UHR'!$A:$A,0),))</f>
        <v/>
      </c>
      <c r="K344" s="181" t="str">
        <f t="shared" si="24"/>
        <v/>
      </c>
      <c r="L344" s="181" t="str">
        <f t="shared" si="25"/>
        <v/>
      </c>
      <c r="M344" s="181" t="str">
        <f t="shared" si="26"/>
        <v/>
      </c>
    </row>
    <row r="345" spans="1:13" ht="12.75">
      <c r="A345" s="188" t="str">
        <f>IF(tab2!D345="","",tab2!D345)</f>
        <v/>
      </c>
      <c r="B345" s="181" t="str">
        <f>IF($A345="","",INDEX('VÝPOČET UHR'!$W:$W,MATCH($A345,'VÝPOČET UHR'!$A:$A,0),))</f>
        <v/>
      </c>
      <c r="C345" s="192" t="str">
        <f t="shared" si="23"/>
        <v/>
      </c>
      <c r="D345" s="190"/>
      <c r="E345" s="189" t="str">
        <f>IF(A345="","",HLAVIČKA!$C$4)</f>
        <v/>
      </c>
      <c r="F345" s="189" t="str">
        <f>IF($A345="","",IF(INDEX('VÝPOČET UHR'!$AA:$AA,MATCH($A345,'VÝPOČET UHR'!$A:$A,0))="","",INDEX('VÝPOČET UHR'!$AA:$AA,MATCH($A345,'VÝPOČET UHR'!$A:$A,0))))</f>
        <v/>
      </c>
      <c r="G345" s="189" t="str">
        <f>IF($A345="","",IF(INDEX('VÝPOČET UHR'!$Z:$Z,MATCH($A345,'VÝPOČET UHR'!$A:$A,0))="","",INDEX('VÝPOČET UHR'!$Z:$Z,MATCH($A345,'VÝPOČET UHR'!$A:$A,0))))</f>
        <v/>
      </c>
      <c r="H345" s="190"/>
      <c r="J345" s="181" t="str">
        <f>IF($A345="","",INDEX('VÝPOČET UHR'!$G:$G,MATCH($A345,'VÝPOČET UHR'!$A:$A,0),))</f>
        <v/>
      </c>
      <c r="K345" s="181" t="str">
        <f t="shared" si="24"/>
        <v/>
      </c>
      <c r="L345" s="181" t="str">
        <f t="shared" si="25"/>
        <v/>
      </c>
      <c r="M345" s="181" t="str">
        <f t="shared" si="26"/>
        <v/>
      </c>
    </row>
    <row r="346" spans="1:13" ht="12.75">
      <c r="A346" s="188" t="str">
        <f>IF(tab2!D346="","",tab2!D346)</f>
        <v/>
      </c>
      <c r="B346" s="181" t="str">
        <f>IF($A346="","",INDEX('VÝPOČET UHR'!$W:$W,MATCH($A346,'VÝPOČET UHR'!$A:$A,0),))</f>
        <v/>
      </c>
      <c r="C346" s="192" t="str">
        <f t="shared" si="23"/>
        <v/>
      </c>
      <c r="D346" s="190"/>
      <c r="E346" s="189" t="str">
        <f>IF(A346="","",HLAVIČKA!$C$4)</f>
        <v/>
      </c>
      <c r="F346" s="189" t="str">
        <f>IF($A346="","",IF(INDEX('VÝPOČET UHR'!$AA:$AA,MATCH($A346,'VÝPOČET UHR'!$A:$A,0))="","",INDEX('VÝPOČET UHR'!$AA:$AA,MATCH($A346,'VÝPOČET UHR'!$A:$A,0))))</f>
        <v/>
      </c>
      <c r="G346" s="189" t="str">
        <f>IF($A346="","",IF(INDEX('VÝPOČET UHR'!$Z:$Z,MATCH($A346,'VÝPOČET UHR'!$A:$A,0))="","",INDEX('VÝPOČET UHR'!$Z:$Z,MATCH($A346,'VÝPOČET UHR'!$A:$A,0))))</f>
        <v/>
      </c>
      <c r="H346" s="190"/>
      <c r="J346" s="181" t="str">
        <f>IF($A346="","",INDEX('VÝPOČET UHR'!$G:$G,MATCH($A346,'VÝPOČET UHR'!$A:$A,0),))</f>
        <v/>
      </c>
      <c r="K346" s="181" t="str">
        <f t="shared" si="24"/>
        <v/>
      </c>
      <c r="L346" s="181" t="str">
        <f t="shared" si="25"/>
        <v/>
      </c>
      <c r="M346" s="181" t="str">
        <f t="shared" si="26"/>
        <v/>
      </c>
    </row>
    <row r="347" spans="1:13" ht="12.75">
      <c r="A347" s="188" t="str">
        <f>IF(tab2!D347="","",tab2!D347)</f>
        <v/>
      </c>
      <c r="B347" s="181" t="str">
        <f>IF($A347="","",INDEX('VÝPOČET UHR'!$W:$W,MATCH($A347,'VÝPOČET UHR'!$A:$A,0),))</f>
        <v/>
      </c>
      <c r="C347" s="192" t="str">
        <f t="shared" si="23"/>
        <v/>
      </c>
      <c r="D347" s="190"/>
      <c r="E347" s="189" t="str">
        <f>IF(A347="","",HLAVIČKA!$C$4)</f>
        <v/>
      </c>
      <c r="F347" s="189" t="str">
        <f>IF($A347="","",IF(INDEX('VÝPOČET UHR'!$AA:$AA,MATCH($A347,'VÝPOČET UHR'!$A:$A,0))="","",INDEX('VÝPOČET UHR'!$AA:$AA,MATCH($A347,'VÝPOČET UHR'!$A:$A,0))))</f>
        <v/>
      </c>
      <c r="G347" s="189" t="str">
        <f>IF($A347="","",IF(INDEX('VÝPOČET UHR'!$Z:$Z,MATCH($A347,'VÝPOČET UHR'!$A:$A,0))="","",INDEX('VÝPOČET UHR'!$Z:$Z,MATCH($A347,'VÝPOČET UHR'!$A:$A,0))))</f>
        <v/>
      </c>
      <c r="H347" s="190"/>
      <c r="J347" s="181" t="str">
        <f>IF($A347="","",INDEX('VÝPOČET UHR'!$G:$G,MATCH($A347,'VÝPOČET UHR'!$A:$A,0),))</f>
        <v/>
      </c>
      <c r="K347" s="181" t="str">
        <f t="shared" si="24"/>
        <v/>
      </c>
      <c r="L347" s="181" t="str">
        <f t="shared" si="25"/>
        <v/>
      </c>
      <c r="M347" s="181" t="str">
        <f t="shared" si="26"/>
        <v/>
      </c>
    </row>
    <row r="348" spans="1:13" ht="12.75">
      <c r="A348" s="188" t="str">
        <f>IF(tab2!D348="","",tab2!D348)</f>
        <v/>
      </c>
      <c r="B348" s="181" t="str">
        <f>IF($A348="","",INDEX('VÝPOČET UHR'!$W:$W,MATCH($A348,'VÝPOČET UHR'!$A:$A,0),))</f>
        <v/>
      </c>
      <c r="C348" s="192" t="str">
        <f t="shared" si="23"/>
        <v/>
      </c>
      <c r="D348" s="190"/>
      <c r="E348" s="189" t="str">
        <f>IF(A348="","",HLAVIČKA!$C$4)</f>
        <v/>
      </c>
      <c r="F348" s="189" t="str">
        <f>IF($A348="","",IF(INDEX('VÝPOČET UHR'!$AA:$AA,MATCH($A348,'VÝPOČET UHR'!$A:$A,0))="","",INDEX('VÝPOČET UHR'!$AA:$AA,MATCH($A348,'VÝPOČET UHR'!$A:$A,0))))</f>
        <v/>
      </c>
      <c r="G348" s="189" t="str">
        <f>IF($A348="","",IF(INDEX('VÝPOČET UHR'!$Z:$Z,MATCH($A348,'VÝPOČET UHR'!$A:$A,0))="","",INDEX('VÝPOČET UHR'!$Z:$Z,MATCH($A348,'VÝPOČET UHR'!$A:$A,0))))</f>
        <v/>
      </c>
      <c r="H348" s="190"/>
      <c r="J348" s="181" t="str">
        <f>IF($A348="","",INDEX('VÝPOČET UHR'!$G:$G,MATCH($A348,'VÝPOČET UHR'!$A:$A,0),))</f>
        <v/>
      </c>
      <c r="K348" s="181" t="str">
        <f t="shared" si="24"/>
        <v/>
      </c>
      <c r="L348" s="181" t="str">
        <f t="shared" si="25"/>
        <v/>
      </c>
      <c r="M348" s="181" t="str">
        <f t="shared" si="26"/>
        <v/>
      </c>
    </row>
    <row r="349" spans="1:13" ht="12.75">
      <c r="A349" s="188" t="str">
        <f>IF(tab2!D349="","",tab2!D349)</f>
        <v/>
      </c>
      <c r="B349" s="181" t="str">
        <f>IF($A349="","",INDEX('VÝPOČET UHR'!$W:$W,MATCH($A349,'VÝPOČET UHR'!$A:$A,0),))</f>
        <v/>
      </c>
      <c r="C349" s="192" t="str">
        <f t="shared" si="23"/>
        <v/>
      </c>
      <c r="D349" s="190"/>
      <c r="E349" s="189" t="str">
        <f>IF(A349="","",HLAVIČKA!$C$4)</f>
        <v/>
      </c>
      <c r="F349" s="189" t="str">
        <f>IF($A349="","",IF(INDEX('VÝPOČET UHR'!$AA:$AA,MATCH($A349,'VÝPOČET UHR'!$A:$A,0))="","",INDEX('VÝPOČET UHR'!$AA:$AA,MATCH($A349,'VÝPOČET UHR'!$A:$A,0))))</f>
        <v/>
      </c>
      <c r="G349" s="189" t="str">
        <f>IF($A349="","",IF(INDEX('VÝPOČET UHR'!$Z:$Z,MATCH($A349,'VÝPOČET UHR'!$A:$A,0))="","",INDEX('VÝPOČET UHR'!$Z:$Z,MATCH($A349,'VÝPOČET UHR'!$A:$A,0))))</f>
        <v/>
      </c>
      <c r="H349" s="190"/>
      <c r="J349" s="181" t="str">
        <f>IF($A349="","",INDEX('VÝPOČET UHR'!$G:$G,MATCH($A349,'VÝPOČET UHR'!$A:$A,0),))</f>
        <v/>
      </c>
      <c r="K349" s="181" t="str">
        <f t="shared" si="24"/>
        <v/>
      </c>
      <c r="L349" s="181" t="str">
        <f t="shared" si="25"/>
        <v/>
      </c>
      <c r="M349" s="181" t="str">
        <f t="shared" si="26"/>
        <v/>
      </c>
    </row>
    <row r="350" spans="1:13" ht="12.75">
      <c r="A350" s="188" t="str">
        <f>IF(tab2!D350="","",tab2!D350)</f>
        <v/>
      </c>
      <c r="B350" s="181" t="str">
        <f>IF($A350="","",INDEX('VÝPOČET UHR'!$W:$W,MATCH($A350,'VÝPOČET UHR'!$A:$A,0),))</f>
        <v/>
      </c>
      <c r="C350" s="192" t="str">
        <f t="shared" si="23"/>
        <v/>
      </c>
      <c r="D350" s="190"/>
      <c r="E350" s="189" t="str">
        <f>IF(A350="","",HLAVIČKA!$C$4)</f>
        <v/>
      </c>
      <c r="F350" s="189" t="str">
        <f>IF($A350="","",IF(INDEX('VÝPOČET UHR'!$AA:$AA,MATCH($A350,'VÝPOČET UHR'!$A:$A,0))="","",INDEX('VÝPOČET UHR'!$AA:$AA,MATCH($A350,'VÝPOČET UHR'!$A:$A,0))))</f>
        <v/>
      </c>
      <c r="G350" s="189" t="str">
        <f>IF($A350="","",IF(INDEX('VÝPOČET UHR'!$Z:$Z,MATCH($A350,'VÝPOČET UHR'!$A:$A,0))="","",INDEX('VÝPOČET UHR'!$Z:$Z,MATCH($A350,'VÝPOČET UHR'!$A:$A,0))))</f>
        <v/>
      </c>
      <c r="H350" s="190"/>
      <c r="J350" s="181" t="str">
        <f>IF($A350="","",INDEX('VÝPOČET UHR'!$G:$G,MATCH($A350,'VÝPOČET UHR'!$A:$A,0),))</f>
        <v/>
      </c>
      <c r="K350" s="181" t="str">
        <f t="shared" si="24"/>
        <v/>
      </c>
      <c r="L350" s="181" t="str">
        <f t="shared" si="25"/>
        <v/>
      </c>
      <c r="M350" s="181" t="str">
        <f t="shared" si="26"/>
        <v/>
      </c>
    </row>
    <row r="351" spans="1:13" ht="12.75">
      <c r="A351" s="188" t="str">
        <f>IF(tab2!D351="","",tab2!D351)</f>
        <v/>
      </c>
      <c r="B351" s="181" t="str">
        <f>IF($A351="","",INDEX('VÝPOČET UHR'!$W:$W,MATCH($A351,'VÝPOČET UHR'!$A:$A,0),))</f>
        <v/>
      </c>
      <c r="C351" s="192" t="str">
        <f t="shared" si="23"/>
        <v/>
      </c>
      <c r="D351" s="190"/>
      <c r="E351" s="189" t="str">
        <f>IF(A351="","",HLAVIČKA!$C$4)</f>
        <v/>
      </c>
      <c r="F351" s="189" t="str">
        <f>IF($A351="","",IF(INDEX('VÝPOČET UHR'!$AA:$AA,MATCH($A351,'VÝPOČET UHR'!$A:$A,0))="","",INDEX('VÝPOČET UHR'!$AA:$AA,MATCH($A351,'VÝPOČET UHR'!$A:$A,0))))</f>
        <v/>
      </c>
      <c r="G351" s="189" t="str">
        <f>IF($A351="","",IF(INDEX('VÝPOČET UHR'!$Z:$Z,MATCH($A351,'VÝPOČET UHR'!$A:$A,0))="","",INDEX('VÝPOČET UHR'!$Z:$Z,MATCH($A351,'VÝPOČET UHR'!$A:$A,0))))</f>
        <v/>
      </c>
      <c r="H351" s="190"/>
      <c r="J351" s="181" t="str">
        <f>IF($A351="","",INDEX('VÝPOČET UHR'!$G:$G,MATCH($A351,'VÝPOČET UHR'!$A:$A,0),))</f>
        <v/>
      </c>
      <c r="K351" s="181" t="str">
        <f t="shared" si="24"/>
        <v/>
      </c>
      <c r="L351" s="181" t="str">
        <f t="shared" si="25"/>
        <v/>
      </c>
      <c r="M351" s="181" t="str">
        <f t="shared" si="26"/>
        <v/>
      </c>
    </row>
    <row r="352" spans="1:13" ht="12.75">
      <c r="A352" s="188" t="str">
        <f>IF(tab2!D352="","",tab2!D352)</f>
        <v/>
      </c>
      <c r="B352" s="181" t="str">
        <f>IF($A352="","",INDEX('VÝPOČET UHR'!$W:$W,MATCH($A352,'VÝPOČET UHR'!$A:$A,0),))</f>
        <v/>
      </c>
      <c r="C352" s="192" t="str">
        <f t="shared" si="23"/>
        <v/>
      </c>
      <c r="D352" s="190"/>
      <c r="E352" s="189" t="str">
        <f>IF(A352="","",HLAVIČKA!$C$4)</f>
        <v/>
      </c>
      <c r="F352" s="189" t="str">
        <f>IF($A352="","",IF(INDEX('VÝPOČET UHR'!$AA:$AA,MATCH($A352,'VÝPOČET UHR'!$A:$A,0))="","",INDEX('VÝPOČET UHR'!$AA:$AA,MATCH($A352,'VÝPOČET UHR'!$A:$A,0))))</f>
        <v/>
      </c>
      <c r="G352" s="189" t="str">
        <f>IF($A352="","",IF(INDEX('VÝPOČET UHR'!$Z:$Z,MATCH($A352,'VÝPOČET UHR'!$A:$A,0))="","",INDEX('VÝPOČET UHR'!$Z:$Z,MATCH($A352,'VÝPOČET UHR'!$A:$A,0))))</f>
        <v/>
      </c>
      <c r="H352" s="190"/>
      <c r="J352" s="181" t="str">
        <f>IF($A352="","",INDEX('VÝPOČET UHR'!$G:$G,MATCH($A352,'VÝPOČET UHR'!$A:$A,0),))</f>
        <v/>
      </c>
      <c r="K352" s="181" t="str">
        <f t="shared" si="24"/>
        <v/>
      </c>
      <c r="L352" s="181" t="str">
        <f t="shared" si="25"/>
        <v/>
      </c>
      <c r="M352" s="181" t="str">
        <f t="shared" si="26"/>
        <v/>
      </c>
    </row>
    <row r="353" spans="1:13" ht="12.75">
      <c r="A353" s="188" t="str">
        <f>IF(tab2!D353="","",tab2!D353)</f>
        <v/>
      </c>
      <c r="B353" s="181" t="str">
        <f>IF($A353="","",INDEX('VÝPOČET UHR'!$W:$W,MATCH($A353,'VÝPOČET UHR'!$A:$A,0),))</f>
        <v/>
      </c>
      <c r="C353" s="192" t="str">
        <f t="shared" si="23"/>
        <v/>
      </c>
      <c r="D353" s="190"/>
      <c r="E353" s="189" t="str">
        <f>IF(A353="","",HLAVIČKA!$C$4)</f>
        <v/>
      </c>
      <c r="F353" s="189" t="str">
        <f>IF($A353="","",IF(INDEX('VÝPOČET UHR'!$AA:$AA,MATCH($A353,'VÝPOČET UHR'!$A:$A,0))="","",INDEX('VÝPOČET UHR'!$AA:$AA,MATCH($A353,'VÝPOČET UHR'!$A:$A,0))))</f>
        <v/>
      </c>
      <c r="G353" s="189" t="str">
        <f>IF($A353="","",IF(INDEX('VÝPOČET UHR'!$Z:$Z,MATCH($A353,'VÝPOČET UHR'!$A:$A,0))="","",INDEX('VÝPOČET UHR'!$Z:$Z,MATCH($A353,'VÝPOČET UHR'!$A:$A,0))))</f>
        <v/>
      </c>
      <c r="H353" s="190"/>
      <c r="J353" s="181" t="str">
        <f>IF($A353="","",INDEX('VÝPOČET UHR'!$G:$G,MATCH($A353,'VÝPOČET UHR'!$A:$A,0),))</f>
        <v/>
      </c>
      <c r="K353" s="181" t="str">
        <f t="shared" si="24"/>
        <v/>
      </c>
      <c r="L353" s="181" t="str">
        <f t="shared" si="25"/>
        <v/>
      </c>
      <c r="M353" s="181" t="str">
        <f t="shared" si="26"/>
        <v/>
      </c>
    </row>
    <row r="354" spans="1:13" ht="12.75">
      <c r="A354" s="188" t="str">
        <f>IF(tab2!D354="","",tab2!D354)</f>
        <v/>
      </c>
      <c r="B354" s="181" t="str">
        <f>IF($A354="","",INDEX('VÝPOČET UHR'!$W:$W,MATCH($A354,'VÝPOČET UHR'!$A:$A,0),))</f>
        <v/>
      </c>
      <c r="C354" s="192" t="str">
        <f t="shared" si="23"/>
        <v/>
      </c>
      <c r="D354" s="190"/>
      <c r="E354" s="189" t="str">
        <f>IF(A354="","",HLAVIČKA!$C$4)</f>
        <v/>
      </c>
      <c r="F354" s="189" t="str">
        <f>IF($A354="","",IF(INDEX('VÝPOČET UHR'!$AA:$AA,MATCH($A354,'VÝPOČET UHR'!$A:$A,0))="","",INDEX('VÝPOČET UHR'!$AA:$AA,MATCH($A354,'VÝPOČET UHR'!$A:$A,0))))</f>
        <v/>
      </c>
      <c r="G354" s="189" t="str">
        <f>IF($A354="","",IF(INDEX('VÝPOČET UHR'!$Z:$Z,MATCH($A354,'VÝPOČET UHR'!$A:$A,0))="","",INDEX('VÝPOČET UHR'!$Z:$Z,MATCH($A354,'VÝPOČET UHR'!$A:$A,0))))</f>
        <v/>
      </c>
      <c r="H354" s="190"/>
      <c r="J354" s="181" t="str">
        <f>IF($A354="","",INDEX('VÝPOČET UHR'!$G:$G,MATCH($A354,'VÝPOČET UHR'!$A:$A,0),))</f>
        <v/>
      </c>
      <c r="K354" s="181" t="str">
        <f t="shared" si="24"/>
        <v/>
      </c>
      <c r="L354" s="181" t="str">
        <f t="shared" si="25"/>
        <v/>
      </c>
      <c r="M354" s="181" t="str">
        <f t="shared" si="26"/>
        <v/>
      </c>
    </row>
    <row r="355" spans="1:13" ht="12.75">
      <c r="A355" s="188" t="str">
        <f>IF(tab2!D355="","",tab2!D355)</f>
        <v/>
      </c>
      <c r="B355" s="181" t="str">
        <f>IF($A355="","",INDEX('VÝPOČET UHR'!$W:$W,MATCH($A355,'VÝPOČET UHR'!$A:$A,0),))</f>
        <v/>
      </c>
      <c r="C355" s="192" t="str">
        <f t="shared" si="23"/>
        <v/>
      </c>
      <c r="D355" s="190"/>
      <c r="E355" s="189" t="str">
        <f>IF(A355="","",HLAVIČKA!$C$4)</f>
        <v/>
      </c>
      <c r="F355" s="189" t="str">
        <f>IF($A355="","",IF(INDEX('VÝPOČET UHR'!$AA:$AA,MATCH($A355,'VÝPOČET UHR'!$A:$A,0))="","",INDEX('VÝPOČET UHR'!$AA:$AA,MATCH($A355,'VÝPOČET UHR'!$A:$A,0))))</f>
        <v/>
      </c>
      <c r="G355" s="189" t="str">
        <f>IF($A355="","",IF(INDEX('VÝPOČET UHR'!$Z:$Z,MATCH($A355,'VÝPOČET UHR'!$A:$A,0))="","",INDEX('VÝPOČET UHR'!$Z:$Z,MATCH($A355,'VÝPOČET UHR'!$A:$A,0))))</f>
        <v/>
      </c>
      <c r="H355" s="190"/>
      <c r="J355" s="181" t="str">
        <f>IF($A355="","",INDEX('VÝPOČET UHR'!$G:$G,MATCH($A355,'VÝPOČET UHR'!$A:$A,0),))</f>
        <v/>
      </c>
      <c r="K355" s="181" t="str">
        <f t="shared" si="24"/>
        <v/>
      </c>
      <c r="L355" s="181" t="str">
        <f t="shared" si="25"/>
        <v/>
      </c>
      <c r="M355" s="181" t="str">
        <f t="shared" si="26"/>
        <v/>
      </c>
    </row>
    <row r="356" spans="1:13" ht="12.75">
      <c r="A356" s="188" t="str">
        <f>IF(tab2!D356="","",tab2!D356)</f>
        <v/>
      </c>
      <c r="B356" s="181" t="str">
        <f>IF($A356="","",INDEX('VÝPOČET UHR'!$W:$W,MATCH($A356,'VÝPOČET UHR'!$A:$A,0),))</f>
        <v/>
      </c>
      <c r="C356" s="192" t="str">
        <f t="shared" si="23"/>
        <v/>
      </c>
      <c r="D356" s="190"/>
      <c r="E356" s="189" t="str">
        <f>IF(A356="","",HLAVIČKA!$C$4)</f>
        <v/>
      </c>
      <c r="F356" s="189" t="str">
        <f>IF($A356="","",IF(INDEX('VÝPOČET UHR'!$AA:$AA,MATCH($A356,'VÝPOČET UHR'!$A:$A,0))="","",INDEX('VÝPOČET UHR'!$AA:$AA,MATCH($A356,'VÝPOČET UHR'!$A:$A,0))))</f>
        <v/>
      </c>
      <c r="G356" s="189" t="str">
        <f>IF($A356="","",IF(INDEX('VÝPOČET UHR'!$Z:$Z,MATCH($A356,'VÝPOČET UHR'!$A:$A,0))="","",INDEX('VÝPOČET UHR'!$Z:$Z,MATCH($A356,'VÝPOČET UHR'!$A:$A,0))))</f>
        <v/>
      </c>
      <c r="H356" s="190"/>
      <c r="J356" s="181" t="str">
        <f>IF($A356="","",INDEX('VÝPOČET UHR'!$G:$G,MATCH($A356,'VÝPOČET UHR'!$A:$A,0),))</f>
        <v/>
      </c>
      <c r="K356" s="181" t="str">
        <f t="shared" si="24"/>
        <v/>
      </c>
      <c r="L356" s="181" t="str">
        <f t="shared" si="25"/>
        <v/>
      </c>
      <c r="M356" s="181" t="str">
        <f t="shared" si="26"/>
        <v/>
      </c>
    </row>
    <row r="357" spans="1:13" ht="12.75">
      <c r="A357" s="188" t="str">
        <f>IF(tab2!D357="","",tab2!D357)</f>
        <v/>
      </c>
      <c r="B357" s="181" t="str">
        <f>IF($A357="","",INDEX('VÝPOČET UHR'!$W:$W,MATCH($A357,'VÝPOČET UHR'!$A:$A,0),))</f>
        <v/>
      </c>
      <c r="C357" s="192" t="str">
        <f t="shared" si="23"/>
        <v/>
      </c>
      <c r="D357" s="190"/>
      <c r="E357" s="189" t="str">
        <f>IF(A357="","",HLAVIČKA!$C$4)</f>
        <v/>
      </c>
      <c r="F357" s="189" t="str">
        <f>IF($A357="","",IF(INDEX('VÝPOČET UHR'!$AA:$AA,MATCH($A357,'VÝPOČET UHR'!$A:$A,0))="","",INDEX('VÝPOČET UHR'!$AA:$AA,MATCH($A357,'VÝPOČET UHR'!$A:$A,0))))</f>
        <v/>
      </c>
      <c r="G357" s="189" t="str">
        <f>IF($A357="","",IF(INDEX('VÝPOČET UHR'!$Z:$Z,MATCH($A357,'VÝPOČET UHR'!$A:$A,0))="","",INDEX('VÝPOČET UHR'!$Z:$Z,MATCH($A357,'VÝPOČET UHR'!$A:$A,0))))</f>
        <v/>
      </c>
      <c r="H357" s="190"/>
      <c r="J357" s="181" t="str">
        <f>IF($A357="","",INDEX('VÝPOČET UHR'!$G:$G,MATCH($A357,'VÝPOČET UHR'!$A:$A,0),))</f>
        <v/>
      </c>
      <c r="K357" s="181" t="str">
        <f t="shared" si="24"/>
        <v/>
      </c>
      <c r="L357" s="181" t="str">
        <f t="shared" si="25"/>
        <v/>
      </c>
      <c r="M357" s="181" t="str">
        <f t="shared" si="26"/>
        <v/>
      </c>
    </row>
    <row r="358" spans="1:13" ht="12.75">
      <c r="A358" s="188" t="str">
        <f>IF(tab2!D358="","",tab2!D358)</f>
        <v/>
      </c>
      <c r="B358" s="181" t="str">
        <f>IF($A358="","",INDEX('VÝPOČET UHR'!$W:$W,MATCH($A358,'VÝPOČET UHR'!$A:$A,0),))</f>
        <v/>
      </c>
      <c r="C358" s="192" t="str">
        <f t="shared" si="23"/>
        <v/>
      </c>
      <c r="D358" s="190"/>
      <c r="E358" s="189" t="str">
        <f>IF(A358="","",HLAVIČKA!$C$4)</f>
        <v/>
      </c>
      <c r="F358" s="189" t="str">
        <f>IF($A358="","",IF(INDEX('VÝPOČET UHR'!$AA:$AA,MATCH($A358,'VÝPOČET UHR'!$A:$A,0))="","",INDEX('VÝPOČET UHR'!$AA:$AA,MATCH($A358,'VÝPOČET UHR'!$A:$A,0))))</f>
        <v/>
      </c>
      <c r="G358" s="189" t="str">
        <f>IF($A358="","",IF(INDEX('VÝPOČET UHR'!$Z:$Z,MATCH($A358,'VÝPOČET UHR'!$A:$A,0))="","",INDEX('VÝPOČET UHR'!$Z:$Z,MATCH($A358,'VÝPOČET UHR'!$A:$A,0))))</f>
        <v/>
      </c>
      <c r="H358" s="190"/>
      <c r="J358" s="181" t="str">
        <f>IF($A358="","",INDEX('VÝPOČET UHR'!$G:$G,MATCH($A358,'VÝPOČET UHR'!$A:$A,0),))</f>
        <v/>
      </c>
      <c r="K358" s="181" t="str">
        <f t="shared" si="24"/>
        <v/>
      </c>
      <c r="L358" s="181" t="str">
        <f t="shared" si="25"/>
        <v/>
      </c>
      <c r="M358" s="181" t="str">
        <f t="shared" si="26"/>
        <v/>
      </c>
    </row>
    <row r="359" spans="1:13" ht="12.75">
      <c r="A359" s="188" t="str">
        <f>IF(tab2!D359="","",tab2!D359)</f>
        <v/>
      </c>
      <c r="B359" s="181" t="str">
        <f>IF($A359="","",INDEX('VÝPOČET UHR'!$W:$W,MATCH($A359,'VÝPOČET UHR'!$A:$A,0),))</f>
        <v/>
      </c>
      <c r="C359" s="192" t="str">
        <f t="shared" si="23"/>
        <v/>
      </c>
      <c r="D359" s="190"/>
      <c r="E359" s="189" t="str">
        <f>IF(A359="","",HLAVIČKA!$C$4)</f>
        <v/>
      </c>
      <c r="F359" s="189" t="str">
        <f>IF($A359="","",IF(INDEX('VÝPOČET UHR'!$AA:$AA,MATCH($A359,'VÝPOČET UHR'!$A:$A,0))="","",INDEX('VÝPOČET UHR'!$AA:$AA,MATCH($A359,'VÝPOČET UHR'!$A:$A,0))))</f>
        <v/>
      </c>
      <c r="G359" s="189" t="str">
        <f>IF($A359="","",IF(INDEX('VÝPOČET UHR'!$Z:$Z,MATCH($A359,'VÝPOČET UHR'!$A:$A,0))="","",INDEX('VÝPOČET UHR'!$Z:$Z,MATCH($A359,'VÝPOČET UHR'!$A:$A,0))))</f>
        <v/>
      </c>
      <c r="H359" s="190"/>
      <c r="J359" s="181" t="str">
        <f>IF($A359="","",INDEX('VÝPOČET UHR'!$G:$G,MATCH($A359,'VÝPOČET UHR'!$A:$A,0),))</f>
        <v/>
      </c>
      <c r="K359" s="181" t="str">
        <f t="shared" si="24"/>
        <v/>
      </c>
      <c r="L359" s="181" t="str">
        <f t="shared" si="25"/>
        <v/>
      </c>
      <c r="M359" s="181" t="str">
        <f t="shared" si="26"/>
        <v/>
      </c>
    </row>
    <row r="360" spans="1:13" ht="12.75">
      <c r="A360" s="188" t="str">
        <f>IF(tab2!D360="","",tab2!D360)</f>
        <v/>
      </c>
      <c r="B360" s="181" t="str">
        <f>IF($A360="","",INDEX('VÝPOČET UHR'!$W:$W,MATCH($A360,'VÝPOČET UHR'!$A:$A,0),))</f>
        <v/>
      </c>
      <c r="C360" s="192" t="str">
        <f t="shared" si="23"/>
        <v/>
      </c>
      <c r="D360" s="190"/>
      <c r="E360" s="189" t="str">
        <f>IF(A360="","",HLAVIČKA!$C$4)</f>
        <v/>
      </c>
      <c r="F360" s="189" t="str">
        <f>IF($A360="","",IF(INDEX('VÝPOČET UHR'!$AA:$AA,MATCH($A360,'VÝPOČET UHR'!$A:$A,0))="","",INDEX('VÝPOČET UHR'!$AA:$AA,MATCH($A360,'VÝPOČET UHR'!$A:$A,0))))</f>
        <v/>
      </c>
      <c r="G360" s="189" t="str">
        <f>IF($A360="","",IF(INDEX('VÝPOČET UHR'!$Z:$Z,MATCH($A360,'VÝPOČET UHR'!$A:$A,0))="","",INDEX('VÝPOČET UHR'!$Z:$Z,MATCH($A360,'VÝPOČET UHR'!$A:$A,0))))</f>
        <v/>
      </c>
      <c r="H360" s="190"/>
      <c r="J360" s="181" t="str">
        <f>IF($A360="","",INDEX('VÝPOČET UHR'!$G:$G,MATCH($A360,'VÝPOČET UHR'!$A:$A,0),))</f>
        <v/>
      </c>
      <c r="K360" s="181" t="str">
        <f t="shared" si="24"/>
        <v/>
      </c>
      <c r="L360" s="181" t="str">
        <f t="shared" si="25"/>
        <v/>
      </c>
      <c r="M360" s="181" t="str">
        <f t="shared" si="26"/>
        <v/>
      </c>
    </row>
    <row r="361" spans="1:13" ht="12.75">
      <c r="A361" s="188" t="str">
        <f>IF(tab2!D361="","",tab2!D361)</f>
        <v/>
      </c>
      <c r="B361" s="181" t="str">
        <f>IF($A361="","",INDEX('VÝPOČET UHR'!$W:$W,MATCH($A361,'VÝPOČET UHR'!$A:$A,0),))</f>
        <v/>
      </c>
      <c r="C361" s="192" t="str">
        <f t="shared" si="23"/>
        <v/>
      </c>
      <c r="D361" s="190"/>
      <c r="E361" s="189" t="str">
        <f>IF(A361="","",HLAVIČKA!$C$4)</f>
        <v/>
      </c>
      <c r="F361" s="189" t="str">
        <f>IF($A361="","",IF(INDEX('VÝPOČET UHR'!$AA:$AA,MATCH($A361,'VÝPOČET UHR'!$A:$A,0))="","",INDEX('VÝPOČET UHR'!$AA:$AA,MATCH($A361,'VÝPOČET UHR'!$A:$A,0))))</f>
        <v/>
      </c>
      <c r="G361" s="189" t="str">
        <f>IF($A361="","",IF(INDEX('VÝPOČET UHR'!$Z:$Z,MATCH($A361,'VÝPOČET UHR'!$A:$A,0))="","",INDEX('VÝPOČET UHR'!$Z:$Z,MATCH($A361,'VÝPOČET UHR'!$A:$A,0))))</f>
        <v/>
      </c>
      <c r="H361" s="190"/>
      <c r="J361" s="181" t="str">
        <f>IF($A361="","",INDEX('VÝPOČET UHR'!$G:$G,MATCH($A361,'VÝPOČET UHR'!$A:$A,0),))</f>
        <v/>
      </c>
      <c r="K361" s="181" t="str">
        <f t="shared" si="24"/>
        <v/>
      </c>
      <c r="L361" s="181" t="str">
        <f t="shared" si="25"/>
        <v/>
      </c>
      <c r="M361" s="181" t="str">
        <f t="shared" si="26"/>
        <v/>
      </c>
    </row>
    <row r="362" spans="1:13" ht="12.75">
      <c r="A362" s="188" t="str">
        <f>IF(tab2!D362="","",tab2!D362)</f>
        <v/>
      </c>
      <c r="B362" s="181" t="str">
        <f>IF($A362="","",INDEX('VÝPOČET UHR'!$W:$W,MATCH($A362,'VÝPOČET UHR'!$A:$A,0),))</f>
        <v/>
      </c>
      <c r="C362" s="192" t="str">
        <f t="shared" si="23"/>
        <v/>
      </c>
      <c r="D362" s="190"/>
      <c r="E362" s="189" t="str">
        <f>IF(A362="","",HLAVIČKA!$C$4)</f>
        <v/>
      </c>
      <c r="F362" s="189" t="str">
        <f>IF($A362="","",IF(INDEX('VÝPOČET UHR'!$AA:$AA,MATCH($A362,'VÝPOČET UHR'!$A:$A,0))="","",INDEX('VÝPOČET UHR'!$AA:$AA,MATCH($A362,'VÝPOČET UHR'!$A:$A,0))))</f>
        <v/>
      </c>
      <c r="G362" s="189" t="str">
        <f>IF($A362="","",IF(INDEX('VÝPOČET UHR'!$Z:$Z,MATCH($A362,'VÝPOČET UHR'!$A:$A,0))="","",INDEX('VÝPOČET UHR'!$Z:$Z,MATCH($A362,'VÝPOČET UHR'!$A:$A,0))))</f>
        <v/>
      </c>
      <c r="H362" s="190"/>
      <c r="J362" s="181" t="str">
        <f>IF($A362="","",INDEX('VÝPOČET UHR'!$G:$G,MATCH($A362,'VÝPOČET UHR'!$A:$A,0),))</f>
        <v/>
      </c>
      <c r="K362" s="181" t="str">
        <f t="shared" si="24"/>
        <v/>
      </c>
      <c r="L362" s="181" t="str">
        <f t="shared" si="25"/>
        <v/>
      </c>
      <c r="M362" s="181" t="str">
        <f t="shared" si="26"/>
        <v/>
      </c>
    </row>
    <row r="363" spans="1:13" ht="12.75">
      <c r="A363" s="188" t="str">
        <f>IF(tab2!D363="","",tab2!D363)</f>
        <v/>
      </c>
      <c r="B363" s="181" t="str">
        <f>IF($A363="","",INDEX('VÝPOČET UHR'!$W:$W,MATCH($A363,'VÝPOČET UHR'!$A:$A,0),))</f>
        <v/>
      </c>
      <c r="C363" s="192" t="str">
        <f t="shared" si="23"/>
        <v/>
      </c>
      <c r="D363" s="190"/>
      <c r="E363" s="189" t="str">
        <f>IF(A363="","",HLAVIČKA!$C$4)</f>
        <v/>
      </c>
      <c r="F363" s="189" t="str">
        <f>IF($A363="","",IF(INDEX('VÝPOČET UHR'!$AA:$AA,MATCH($A363,'VÝPOČET UHR'!$A:$A,0))="","",INDEX('VÝPOČET UHR'!$AA:$AA,MATCH($A363,'VÝPOČET UHR'!$A:$A,0))))</f>
        <v/>
      </c>
      <c r="G363" s="189" t="str">
        <f>IF($A363="","",IF(INDEX('VÝPOČET UHR'!$Z:$Z,MATCH($A363,'VÝPOČET UHR'!$A:$A,0))="","",INDEX('VÝPOČET UHR'!$Z:$Z,MATCH($A363,'VÝPOČET UHR'!$A:$A,0))))</f>
        <v/>
      </c>
      <c r="H363" s="190"/>
      <c r="J363" s="181" t="str">
        <f>IF($A363="","",INDEX('VÝPOČET UHR'!$G:$G,MATCH($A363,'VÝPOČET UHR'!$A:$A,0),))</f>
        <v/>
      </c>
      <c r="K363" s="181" t="str">
        <f t="shared" si="24"/>
        <v/>
      </c>
      <c r="L363" s="181" t="str">
        <f t="shared" si="25"/>
        <v/>
      </c>
      <c r="M363" s="181" t="str">
        <f t="shared" si="26"/>
        <v/>
      </c>
    </row>
    <row r="364" spans="1:13" ht="12.75">
      <c r="A364" s="188" t="str">
        <f>IF(tab2!D364="","",tab2!D364)</f>
        <v/>
      </c>
      <c r="B364" s="181" t="str">
        <f>IF($A364="","",INDEX('VÝPOČET UHR'!$W:$W,MATCH($A364,'VÝPOČET UHR'!$A:$A,0),))</f>
        <v/>
      </c>
      <c r="C364" s="192" t="str">
        <f t="shared" si="23"/>
        <v/>
      </c>
      <c r="D364" s="190"/>
      <c r="E364" s="189" t="str">
        <f>IF(A364="","",HLAVIČKA!$C$4)</f>
        <v/>
      </c>
      <c r="F364" s="189" t="str">
        <f>IF($A364="","",IF(INDEX('VÝPOČET UHR'!$AA:$AA,MATCH($A364,'VÝPOČET UHR'!$A:$A,0))="","",INDEX('VÝPOČET UHR'!$AA:$AA,MATCH($A364,'VÝPOČET UHR'!$A:$A,0))))</f>
        <v/>
      </c>
      <c r="G364" s="189" t="str">
        <f>IF($A364="","",IF(INDEX('VÝPOČET UHR'!$Z:$Z,MATCH($A364,'VÝPOČET UHR'!$A:$A,0))="","",INDEX('VÝPOČET UHR'!$Z:$Z,MATCH($A364,'VÝPOČET UHR'!$A:$A,0))))</f>
        <v/>
      </c>
      <c r="H364" s="190"/>
      <c r="J364" s="181" t="str">
        <f>IF($A364="","",INDEX('VÝPOČET UHR'!$G:$G,MATCH($A364,'VÝPOČET UHR'!$A:$A,0),))</f>
        <v/>
      </c>
      <c r="K364" s="181" t="str">
        <f t="shared" si="24"/>
        <v/>
      </c>
      <c r="L364" s="181" t="str">
        <f t="shared" si="25"/>
        <v/>
      </c>
      <c r="M364" s="181" t="str">
        <f t="shared" si="26"/>
        <v/>
      </c>
    </row>
    <row r="365" spans="1:13" ht="12.75">
      <c r="A365" s="188" t="str">
        <f>IF(tab2!D365="","",tab2!D365)</f>
        <v/>
      </c>
      <c r="B365" s="181" t="str">
        <f>IF($A365="","",INDEX('VÝPOČET UHR'!$W:$W,MATCH($A365,'VÝPOČET UHR'!$A:$A,0),))</f>
        <v/>
      </c>
      <c r="C365" s="192" t="str">
        <f t="shared" si="23"/>
        <v/>
      </c>
      <c r="D365" s="190"/>
      <c r="E365" s="189" t="str">
        <f>IF(A365="","",HLAVIČKA!$C$4)</f>
        <v/>
      </c>
      <c r="F365" s="189" t="str">
        <f>IF($A365="","",IF(INDEX('VÝPOČET UHR'!$AA:$AA,MATCH($A365,'VÝPOČET UHR'!$A:$A,0))="","",INDEX('VÝPOČET UHR'!$AA:$AA,MATCH($A365,'VÝPOČET UHR'!$A:$A,0))))</f>
        <v/>
      </c>
      <c r="G365" s="189" t="str">
        <f>IF($A365="","",IF(INDEX('VÝPOČET UHR'!$Z:$Z,MATCH($A365,'VÝPOČET UHR'!$A:$A,0))="","",INDEX('VÝPOČET UHR'!$Z:$Z,MATCH($A365,'VÝPOČET UHR'!$A:$A,0))))</f>
        <v/>
      </c>
      <c r="H365" s="190"/>
      <c r="J365" s="181" t="str">
        <f>IF($A365="","",INDEX('VÝPOČET UHR'!$G:$G,MATCH($A365,'VÝPOČET UHR'!$A:$A,0),))</f>
        <v/>
      </c>
      <c r="K365" s="181" t="str">
        <f t="shared" si="24"/>
        <v/>
      </c>
      <c r="L365" s="181" t="str">
        <f t="shared" si="25"/>
        <v/>
      </c>
      <c r="M365" s="181" t="str">
        <f t="shared" si="26"/>
        <v/>
      </c>
    </row>
    <row r="366" spans="1:13" ht="12.75">
      <c r="A366" s="188" t="str">
        <f>IF(tab2!D366="","",tab2!D366)</f>
        <v/>
      </c>
      <c r="B366" s="181" t="str">
        <f>IF($A366="","",INDEX('VÝPOČET UHR'!$W:$W,MATCH($A366,'VÝPOČET UHR'!$A:$A,0),))</f>
        <v/>
      </c>
      <c r="C366" s="192" t="str">
        <f t="shared" si="23"/>
        <v/>
      </c>
      <c r="D366" s="190"/>
      <c r="E366" s="189" t="str">
        <f>IF(A366="","",HLAVIČKA!$C$4)</f>
        <v/>
      </c>
      <c r="F366" s="189" t="str">
        <f>IF($A366="","",IF(INDEX('VÝPOČET UHR'!$AA:$AA,MATCH($A366,'VÝPOČET UHR'!$A:$A,0))="","",INDEX('VÝPOČET UHR'!$AA:$AA,MATCH($A366,'VÝPOČET UHR'!$A:$A,0))))</f>
        <v/>
      </c>
      <c r="G366" s="189" t="str">
        <f>IF($A366="","",IF(INDEX('VÝPOČET UHR'!$Z:$Z,MATCH($A366,'VÝPOČET UHR'!$A:$A,0))="","",INDEX('VÝPOČET UHR'!$Z:$Z,MATCH($A366,'VÝPOČET UHR'!$A:$A,0))))</f>
        <v/>
      </c>
      <c r="H366" s="190"/>
      <c r="J366" s="181" t="str">
        <f>IF($A366="","",INDEX('VÝPOČET UHR'!$G:$G,MATCH($A366,'VÝPOČET UHR'!$A:$A,0),))</f>
        <v/>
      </c>
      <c r="K366" s="181" t="str">
        <f t="shared" si="24"/>
        <v/>
      </c>
      <c r="L366" s="181" t="str">
        <f t="shared" si="25"/>
        <v/>
      </c>
      <c r="M366" s="181" t="str">
        <f t="shared" si="26"/>
        <v/>
      </c>
    </row>
    <row r="367" spans="1:13" ht="12.75">
      <c r="A367" s="188" t="str">
        <f>IF(tab2!D367="","",tab2!D367)</f>
        <v/>
      </c>
      <c r="B367" s="181" t="str">
        <f>IF($A367="","",INDEX('VÝPOČET UHR'!$W:$W,MATCH($A367,'VÝPOČET UHR'!$A:$A,0),))</f>
        <v/>
      </c>
      <c r="C367" s="192" t="str">
        <f t="shared" si="23"/>
        <v/>
      </c>
      <c r="D367" s="190"/>
      <c r="E367" s="189" t="str">
        <f>IF(A367="","",HLAVIČKA!$C$4)</f>
        <v/>
      </c>
      <c r="F367" s="189" t="str">
        <f>IF($A367="","",IF(INDEX('VÝPOČET UHR'!$AA:$AA,MATCH($A367,'VÝPOČET UHR'!$A:$A,0))="","",INDEX('VÝPOČET UHR'!$AA:$AA,MATCH($A367,'VÝPOČET UHR'!$A:$A,0))))</f>
        <v/>
      </c>
      <c r="G367" s="189" t="str">
        <f>IF($A367="","",IF(INDEX('VÝPOČET UHR'!$Z:$Z,MATCH($A367,'VÝPOČET UHR'!$A:$A,0))="","",INDEX('VÝPOČET UHR'!$Z:$Z,MATCH($A367,'VÝPOČET UHR'!$A:$A,0))))</f>
        <v/>
      </c>
      <c r="H367" s="190"/>
      <c r="J367" s="181" t="str">
        <f>IF($A367="","",INDEX('VÝPOČET UHR'!$G:$G,MATCH($A367,'VÝPOČET UHR'!$A:$A,0),))</f>
        <v/>
      </c>
      <c r="K367" s="181" t="str">
        <f t="shared" si="24"/>
        <v/>
      </c>
      <c r="L367" s="181" t="str">
        <f t="shared" si="25"/>
        <v/>
      </c>
      <c r="M367" s="181" t="str">
        <f t="shared" si="26"/>
        <v/>
      </c>
    </row>
    <row r="368" spans="1:13" ht="12.75">
      <c r="A368" s="188" t="str">
        <f>IF(tab2!D368="","",tab2!D368)</f>
        <v/>
      </c>
      <c r="B368" s="181" t="str">
        <f>IF($A368="","",INDEX('VÝPOČET UHR'!$W:$W,MATCH($A368,'VÝPOČET UHR'!$A:$A,0),))</f>
        <v/>
      </c>
      <c r="C368" s="192" t="str">
        <f t="shared" si="23"/>
        <v/>
      </c>
      <c r="D368" s="190"/>
      <c r="E368" s="189" t="str">
        <f>IF(A368="","",HLAVIČKA!$C$4)</f>
        <v/>
      </c>
      <c r="F368" s="189" t="str">
        <f>IF($A368="","",IF(INDEX('VÝPOČET UHR'!$AA:$AA,MATCH($A368,'VÝPOČET UHR'!$A:$A,0))="","",INDEX('VÝPOČET UHR'!$AA:$AA,MATCH($A368,'VÝPOČET UHR'!$A:$A,0))))</f>
        <v/>
      </c>
      <c r="G368" s="189" t="str">
        <f>IF($A368="","",IF(INDEX('VÝPOČET UHR'!$Z:$Z,MATCH($A368,'VÝPOČET UHR'!$A:$A,0))="","",INDEX('VÝPOČET UHR'!$Z:$Z,MATCH($A368,'VÝPOČET UHR'!$A:$A,0))))</f>
        <v/>
      </c>
      <c r="H368" s="190"/>
      <c r="J368" s="181" t="str">
        <f>IF($A368="","",INDEX('VÝPOČET UHR'!$G:$G,MATCH($A368,'VÝPOČET UHR'!$A:$A,0),))</f>
        <v/>
      </c>
      <c r="K368" s="181" t="str">
        <f t="shared" si="24"/>
        <v/>
      </c>
      <c r="L368" s="181" t="str">
        <f t="shared" si="25"/>
        <v/>
      </c>
      <c r="M368" s="181" t="str">
        <f t="shared" si="26"/>
        <v/>
      </c>
    </row>
    <row r="369" spans="1:13" ht="12.75">
      <c r="A369" s="188" t="str">
        <f>IF(tab2!D369="","",tab2!D369)</f>
        <v/>
      </c>
      <c r="B369" s="181" t="str">
        <f>IF($A369="","",INDEX('VÝPOČET UHR'!$W:$W,MATCH($A369,'VÝPOČET UHR'!$A:$A,0),))</f>
        <v/>
      </c>
      <c r="C369" s="192" t="str">
        <f t="shared" si="23"/>
        <v/>
      </c>
      <c r="D369" s="190"/>
      <c r="E369" s="189" t="str">
        <f>IF(A369="","",HLAVIČKA!$C$4)</f>
        <v/>
      </c>
      <c r="F369" s="189" t="str">
        <f>IF($A369="","",IF(INDEX('VÝPOČET UHR'!$AA:$AA,MATCH($A369,'VÝPOČET UHR'!$A:$A,0))="","",INDEX('VÝPOČET UHR'!$AA:$AA,MATCH($A369,'VÝPOČET UHR'!$A:$A,0))))</f>
        <v/>
      </c>
      <c r="G369" s="189" t="str">
        <f>IF($A369="","",IF(INDEX('VÝPOČET UHR'!$Z:$Z,MATCH($A369,'VÝPOČET UHR'!$A:$A,0))="","",INDEX('VÝPOČET UHR'!$Z:$Z,MATCH($A369,'VÝPOČET UHR'!$A:$A,0))))</f>
        <v/>
      </c>
      <c r="H369" s="190"/>
      <c r="J369" s="181" t="str">
        <f>IF($A369="","",INDEX('VÝPOČET UHR'!$G:$G,MATCH($A369,'VÝPOČET UHR'!$A:$A,0),))</f>
        <v/>
      </c>
      <c r="K369" s="181" t="str">
        <f t="shared" si="24"/>
        <v/>
      </c>
      <c r="L369" s="181" t="str">
        <f t="shared" si="25"/>
        <v/>
      </c>
      <c r="M369" s="181" t="str">
        <f t="shared" si="26"/>
        <v/>
      </c>
    </row>
    <row r="370" spans="1:13" ht="12.75">
      <c r="A370" s="188" t="str">
        <f>IF(tab2!D370="","",tab2!D370)</f>
        <v/>
      </c>
      <c r="B370" s="181" t="str">
        <f>IF($A370="","",INDEX('VÝPOČET UHR'!$W:$W,MATCH($A370,'VÝPOČET UHR'!$A:$A,0),))</f>
        <v/>
      </c>
      <c r="C370" s="192" t="str">
        <f t="shared" si="23"/>
        <v/>
      </c>
      <c r="D370" s="190"/>
      <c r="E370" s="189" t="str">
        <f>IF(A370="","",HLAVIČKA!$C$4)</f>
        <v/>
      </c>
      <c r="F370" s="189" t="str">
        <f>IF($A370="","",IF(INDEX('VÝPOČET UHR'!$AA:$AA,MATCH($A370,'VÝPOČET UHR'!$A:$A,0))="","",INDEX('VÝPOČET UHR'!$AA:$AA,MATCH($A370,'VÝPOČET UHR'!$A:$A,0))))</f>
        <v/>
      </c>
      <c r="G370" s="189" t="str">
        <f>IF($A370="","",IF(INDEX('VÝPOČET UHR'!$Z:$Z,MATCH($A370,'VÝPOČET UHR'!$A:$A,0))="","",INDEX('VÝPOČET UHR'!$Z:$Z,MATCH($A370,'VÝPOČET UHR'!$A:$A,0))))</f>
        <v/>
      </c>
      <c r="H370" s="190"/>
      <c r="J370" s="181" t="str">
        <f>IF($A370="","",INDEX('VÝPOČET UHR'!$G:$G,MATCH($A370,'VÝPOČET UHR'!$A:$A,0),))</f>
        <v/>
      </c>
      <c r="K370" s="181" t="str">
        <f t="shared" si="24"/>
        <v/>
      </c>
      <c r="L370" s="181" t="str">
        <f t="shared" si="25"/>
        <v/>
      </c>
      <c r="M370" s="181" t="str">
        <f t="shared" si="26"/>
        <v/>
      </c>
    </row>
    <row r="371" spans="1:13" ht="12.75">
      <c r="A371" s="188" t="str">
        <f>IF(tab2!D371="","",tab2!D371)</f>
        <v/>
      </c>
      <c r="B371" s="181" t="str">
        <f>IF($A371="","",INDEX('VÝPOČET UHR'!$W:$W,MATCH($A371,'VÝPOČET UHR'!$A:$A,0),))</f>
        <v/>
      </c>
      <c r="C371" s="192" t="str">
        <f t="shared" si="23"/>
        <v/>
      </c>
      <c r="D371" s="190"/>
      <c r="E371" s="189" t="str">
        <f>IF(A371="","",HLAVIČKA!$C$4)</f>
        <v/>
      </c>
      <c r="F371" s="189" t="str">
        <f>IF($A371="","",IF(INDEX('VÝPOČET UHR'!$AA:$AA,MATCH($A371,'VÝPOČET UHR'!$A:$A,0))="","",INDEX('VÝPOČET UHR'!$AA:$AA,MATCH($A371,'VÝPOČET UHR'!$A:$A,0))))</f>
        <v/>
      </c>
      <c r="G371" s="189" t="str">
        <f>IF($A371="","",IF(INDEX('VÝPOČET UHR'!$Z:$Z,MATCH($A371,'VÝPOČET UHR'!$A:$A,0))="","",INDEX('VÝPOČET UHR'!$Z:$Z,MATCH($A371,'VÝPOČET UHR'!$A:$A,0))))</f>
        <v/>
      </c>
      <c r="H371" s="190"/>
      <c r="J371" s="181" t="str">
        <f>IF($A371="","",INDEX('VÝPOČET UHR'!$G:$G,MATCH($A371,'VÝPOČET UHR'!$A:$A,0),))</f>
        <v/>
      </c>
      <c r="K371" s="181" t="str">
        <f t="shared" si="24"/>
        <v/>
      </c>
      <c r="L371" s="181" t="str">
        <f t="shared" si="25"/>
        <v/>
      </c>
      <c r="M371" s="181" t="str">
        <f t="shared" si="26"/>
        <v/>
      </c>
    </row>
    <row r="372" spans="1:13" ht="12.75">
      <c r="A372" s="188" t="str">
        <f>IF(tab2!D372="","",tab2!D372)</f>
        <v/>
      </c>
      <c r="B372" s="181" t="str">
        <f>IF($A372="","",INDEX('VÝPOČET UHR'!$W:$W,MATCH($A372,'VÝPOČET UHR'!$A:$A,0),))</f>
        <v/>
      </c>
      <c r="C372" s="192" t="str">
        <f t="shared" si="23"/>
        <v/>
      </c>
      <c r="D372" s="190"/>
      <c r="E372" s="189" t="str">
        <f>IF(A372="","",HLAVIČKA!$C$4)</f>
        <v/>
      </c>
      <c r="F372" s="189" t="str">
        <f>IF($A372="","",IF(INDEX('VÝPOČET UHR'!$AA:$AA,MATCH($A372,'VÝPOČET UHR'!$A:$A,0))="","",INDEX('VÝPOČET UHR'!$AA:$AA,MATCH($A372,'VÝPOČET UHR'!$A:$A,0))))</f>
        <v/>
      </c>
      <c r="G372" s="189" t="str">
        <f>IF($A372="","",IF(INDEX('VÝPOČET UHR'!$Z:$Z,MATCH($A372,'VÝPOČET UHR'!$A:$A,0))="","",INDEX('VÝPOČET UHR'!$Z:$Z,MATCH($A372,'VÝPOČET UHR'!$A:$A,0))))</f>
        <v/>
      </c>
      <c r="H372" s="190"/>
      <c r="J372" s="181" t="str">
        <f>IF($A372="","",INDEX('VÝPOČET UHR'!$G:$G,MATCH($A372,'VÝPOČET UHR'!$A:$A,0),))</f>
        <v/>
      </c>
      <c r="K372" s="181" t="str">
        <f t="shared" si="24"/>
        <v/>
      </c>
      <c r="L372" s="181" t="str">
        <f t="shared" si="25"/>
        <v/>
      </c>
      <c r="M372" s="181" t="str">
        <f t="shared" si="26"/>
        <v/>
      </c>
    </row>
    <row r="373" spans="1:13" ht="12.75">
      <c r="A373" s="188" t="str">
        <f>IF(tab2!D373="","",tab2!D373)</f>
        <v/>
      </c>
      <c r="B373" s="181" t="str">
        <f>IF($A373="","",INDEX('VÝPOČET UHR'!$W:$W,MATCH($A373,'VÝPOČET UHR'!$A:$A,0),))</f>
        <v/>
      </c>
      <c r="C373" s="192" t="str">
        <f t="shared" si="23"/>
        <v/>
      </c>
      <c r="D373" s="190"/>
      <c r="E373" s="189" t="str">
        <f>IF(A373="","",HLAVIČKA!$C$4)</f>
        <v/>
      </c>
      <c r="F373" s="189" t="str">
        <f>IF($A373="","",IF(INDEX('VÝPOČET UHR'!$AA:$AA,MATCH($A373,'VÝPOČET UHR'!$A:$A,0))="","",INDEX('VÝPOČET UHR'!$AA:$AA,MATCH($A373,'VÝPOČET UHR'!$A:$A,0))))</f>
        <v/>
      </c>
      <c r="G373" s="189" t="str">
        <f>IF($A373="","",IF(INDEX('VÝPOČET UHR'!$Z:$Z,MATCH($A373,'VÝPOČET UHR'!$A:$A,0))="","",INDEX('VÝPOČET UHR'!$Z:$Z,MATCH($A373,'VÝPOČET UHR'!$A:$A,0))))</f>
        <v/>
      </c>
      <c r="H373" s="190"/>
      <c r="J373" s="181" t="str">
        <f>IF($A373="","",INDEX('VÝPOČET UHR'!$G:$G,MATCH($A373,'VÝPOČET UHR'!$A:$A,0),))</f>
        <v/>
      </c>
      <c r="K373" s="181" t="str">
        <f t="shared" si="24"/>
        <v/>
      </c>
      <c r="L373" s="181" t="str">
        <f t="shared" si="25"/>
        <v/>
      </c>
      <c r="M373" s="181" t="str">
        <f t="shared" si="26"/>
        <v/>
      </c>
    </row>
    <row r="374" spans="1:13" ht="12.75">
      <c r="A374" s="188" t="str">
        <f>IF(tab2!D374="","",tab2!D374)</f>
        <v/>
      </c>
      <c r="B374" s="181" t="str">
        <f>IF($A374="","",INDEX('VÝPOČET UHR'!$W:$W,MATCH($A374,'VÝPOČET UHR'!$A:$A,0),))</f>
        <v/>
      </c>
      <c r="C374" s="192" t="str">
        <f t="shared" si="23"/>
        <v/>
      </c>
      <c r="D374" s="190"/>
      <c r="E374" s="189" t="str">
        <f>IF(A374="","",HLAVIČKA!$C$4)</f>
        <v/>
      </c>
      <c r="F374" s="189" t="str">
        <f>IF($A374="","",IF(INDEX('VÝPOČET UHR'!$AA:$AA,MATCH($A374,'VÝPOČET UHR'!$A:$A,0))="","",INDEX('VÝPOČET UHR'!$AA:$AA,MATCH($A374,'VÝPOČET UHR'!$A:$A,0))))</f>
        <v/>
      </c>
      <c r="G374" s="189" t="str">
        <f>IF($A374="","",IF(INDEX('VÝPOČET UHR'!$Z:$Z,MATCH($A374,'VÝPOČET UHR'!$A:$A,0))="","",INDEX('VÝPOČET UHR'!$Z:$Z,MATCH($A374,'VÝPOČET UHR'!$A:$A,0))))</f>
        <v/>
      </c>
      <c r="H374" s="190"/>
      <c r="J374" s="181" t="str">
        <f>IF($A374="","",INDEX('VÝPOČET UHR'!$G:$G,MATCH($A374,'VÝPOČET UHR'!$A:$A,0),))</f>
        <v/>
      </c>
      <c r="K374" s="181" t="str">
        <f t="shared" si="24"/>
        <v/>
      </c>
      <c r="L374" s="181" t="str">
        <f t="shared" si="25"/>
        <v/>
      </c>
      <c r="M374" s="181" t="str">
        <f t="shared" si="26"/>
        <v/>
      </c>
    </row>
    <row r="375" spans="1:13" ht="12.75">
      <c r="A375" s="188" t="str">
        <f>IF(tab2!D375="","",tab2!D375)</f>
        <v/>
      </c>
      <c r="B375" s="181" t="str">
        <f>IF($A375="","",INDEX('VÝPOČET UHR'!$W:$W,MATCH($A375,'VÝPOČET UHR'!$A:$A,0),))</f>
        <v/>
      </c>
      <c r="C375" s="192" t="str">
        <f t="shared" si="23"/>
        <v/>
      </c>
      <c r="D375" s="190"/>
      <c r="E375" s="189" t="str">
        <f>IF(A375="","",HLAVIČKA!$C$4)</f>
        <v/>
      </c>
      <c r="F375" s="189" t="str">
        <f>IF($A375="","",IF(INDEX('VÝPOČET UHR'!$AA:$AA,MATCH($A375,'VÝPOČET UHR'!$A:$A,0))="","",INDEX('VÝPOČET UHR'!$AA:$AA,MATCH($A375,'VÝPOČET UHR'!$A:$A,0))))</f>
        <v/>
      </c>
      <c r="G375" s="189" t="str">
        <f>IF($A375="","",IF(INDEX('VÝPOČET UHR'!$Z:$Z,MATCH($A375,'VÝPOČET UHR'!$A:$A,0))="","",INDEX('VÝPOČET UHR'!$Z:$Z,MATCH($A375,'VÝPOČET UHR'!$A:$A,0))))</f>
        <v/>
      </c>
      <c r="H375" s="190"/>
      <c r="J375" s="181" t="str">
        <f>IF($A375="","",INDEX('VÝPOČET UHR'!$G:$G,MATCH($A375,'VÝPOČET UHR'!$A:$A,0),))</f>
        <v/>
      </c>
      <c r="K375" s="181" t="str">
        <f t="shared" si="24"/>
        <v/>
      </c>
      <c r="L375" s="181" t="str">
        <f t="shared" si="25"/>
        <v/>
      </c>
      <c r="M375" s="181" t="str">
        <f t="shared" si="26"/>
        <v/>
      </c>
    </row>
    <row r="376" spans="1:13" ht="12.75">
      <c r="A376" s="188" t="str">
        <f>IF(tab2!D376="","",tab2!D376)</f>
        <v/>
      </c>
      <c r="B376" s="181" t="str">
        <f>IF($A376="","",INDEX('VÝPOČET UHR'!$W:$W,MATCH($A376,'VÝPOČET UHR'!$A:$A,0),))</f>
        <v/>
      </c>
      <c r="C376" s="192" t="str">
        <f t="shared" si="23"/>
        <v/>
      </c>
      <c r="D376" s="190"/>
      <c r="E376" s="189" t="str">
        <f>IF(A376="","",HLAVIČKA!$C$4)</f>
        <v/>
      </c>
      <c r="F376" s="189" t="str">
        <f>IF($A376="","",IF(INDEX('VÝPOČET UHR'!$AA:$AA,MATCH($A376,'VÝPOČET UHR'!$A:$A,0))="","",INDEX('VÝPOČET UHR'!$AA:$AA,MATCH($A376,'VÝPOČET UHR'!$A:$A,0))))</f>
        <v/>
      </c>
      <c r="G376" s="189" t="str">
        <f>IF($A376="","",IF(INDEX('VÝPOČET UHR'!$Z:$Z,MATCH($A376,'VÝPOČET UHR'!$A:$A,0))="","",INDEX('VÝPOČET UHR'!$Z:$Z,MATCH($A376,'VÝPOČET UHR'!$A:$A,0))))</f>
        <v/>
      </c>
      <c r="H376" s="190"/>
      <c r="J376" s="181" t="str">
        <f>IF($A376="","",INDEX('VÝPOČET UHR'!$G:$G,MATCH($A376,'VÝPOČET UHR'!$A:$A,0),))</f>
        <v/>
      </c>
      <c r="K376" s="181" t="str">
        <f t="shared" si="24"/>
        <v/>
      </c>
      <c r="L376" s="181" t="str">
        <f t="shared" si="25"/>
        <v/>
      </c>
      <c r="M376" s="181" t="str">
        <f t="shared" si="26"/>
        <v/>
      </c>
    </row>
    <row r="377" spans="1:13" ht="12.75">
      <c r="A377" s="188" t="str">
        <f>IF(tab2!D377="","",tab2!D377)</f>
        <v/>
      </c>
      <c r="B377" s="181" t="str">
        <f>IF($A377="","",INDEX('VÝPOČET UHR'!$W:$W,MATCH($A377,'VÝPOČET UHR'!$A:$A,0),))</f>
        <v/>
      </c>
      <c r="C377" s="192" t="str">
        <f t="shared" si="23"/>
        <v/>
      </c>
      <c r="D377" s="190"/>
      <c r="E377" s="189" t="str">
        <f>IF(A377="","",HLAVIČKA!$C$4)</f>
        <v/>
      </c>
      <c r="F377" s="189" t="str">
        <f>IF($A377="","",IF(INDEX('VÝPOČET UHR'!$AA:$AA,MATCH($A377,'VÝPOČET UHR'!$A:$A,0))="","",INDEX('VÝPOČET UHR'!$AA:$AA,MATCH($A377,'VÝPOČET UHR'!$A:$A,0))))</f>
        <v/>
      </c>
      <c r="G377" s="189" t="str">
        <f>IF($A377="","",IF(INDEX('VÝPOČET UHR'!$Z:$Z,MATCH($A377,'VÝPOČET UHR'!$A:$A,0))="","",INDEX('VÝPOČET UHR'!$Z:$Z,MATCH($A377,'VÝPOČET UHR'!$A:$A,0))))</f>
        <v/>
      </c>
      <c r="H377" s="190"/>
      <c r="J377" s="181" t="str">
        <f>IF($A377="","",INDEX('VÝPOČET UHR'!$G:$G,MATCH($A377,'VÝPOČET UHR'!$A:$A,0),))</f>
        <v/>
      </c>
      <c r="K377" s="181" t="str">
        <f t="shared" si="24"/>
        <v/>
      </c>
      <c r="L377" s="181" t="str">
        <f t="shared" si="25"/>
        <v/>
      </c>
      <c r="M377" s="181" t="str">
        <f t="shared" si="26"/>
        <v/>
      </c>
    </row>
    <row r="378" spans="1:13" ht="12.75">
      <c r="A378" s="188" t="str">
        <f>IF(tab2!D378="","",tab2!D378)</f>
        <v/>
      </c>
      <c r="B378" s="181" t="str">
        <f>IF($A378="","",INDEX('VÝPOČET UHR'!$W:$W,MATCH($A378,'VÝPOČET UHR'!$A:$A,0),))</f>
        <v/>
      </c>
      <c r="C378" s="192" t="str">
        <f t="shared" si="23"/>
        <v/>
      </c>
      <c r="D378" s="190"/>
      <c r="E378" s="189" t="str">
        <f>IF(A378="","",HLAVIČKA!$C$4)</f>
        <v/>
      </c>
      <c r="F378" s="189" t="str">
        <f>IF($A378="","",IF(INDEX('VÝPOČET UHR'!$AA:$AA,MATCH($A378,'VÝPOČET UHR'!$A:$A,0))="","",INDEX('VÝPOČET UHR'!$AA:$AA,MATCH($A378,'VÝPOČET UHR'!$A:$A,0))))</f>
        <v/>
      </c>
      <c r="G378" s="189" t="str">
        <f>IF($A378="","",IF(INDEX('VÝPOČET UHR'!$Z:$Z,MATCH($A378,'VÝPOČET UHR'!$A:$A,0))="","",INDEX('VÝPOČET UHR'!$Z:$Z,MATCH($A378,'VÝPOČET UHR'!$A:$A,0))))</f>
        <v/>
      </c>
      <c r="H378" s="190"/>
      <c r="J378" s="181" t="str">
        <f>IF($A378="","",INDEX('VÝPOČET UHR'!$G:$G,MATCH($A378,'VÝPOČET UHR'!$A:$A,0),))</f>
        <v/>
      </c>
      <c r="K378" s="181" t="str">
        <f t="shared" si="24"/>
        <v/>
      </c>
      <c r="L378" s="181" t="str">
        <f t="shared" si="25"/>
        <v/>
      </c>
      <c r="M378" s="181" t="str">
        <f t="shared" si="26"/>
        <v/>
      </c>
    </row>
    <row r="379" spans="1:13" ht="12.75">
      <c r="A379" s="188" t="str">
        <f>IF(tab2!D379="","",tab2!D379)</f>
        <v/>
      </c>
      <c r="B379" s="181" t="str">
        <f>IF($A379="","",INDEX('VÝPOČET UHR'!$W:$W,MATCH($A379,'VÝPOČET UHR'!$A:$A,0),))</f>
        <v/>
      </c>
      <c r="C379" s="192" t="str">
        <f t="shared" si="23"/>
        <v/>
      </c>
      <c r="D379" s="190"/>
      <c r="E379" s="189" t="str">
        <f>IF(A379="","",HLAVIČKA!$C$4)</f>
        <v/>
      </c>
      <c r="F379" s="189" t="str">
        <f>IF($A379="","",IF(INDEX('VÝPOČET UHR'!$AA:$AA,MATCH($A379,'VÝPOČET UHR'!$A:$A,0))="","",INDEX('VÝPOČET UHR'!$AA:$AA,MATCH($A379,'VÝPOČET UHR'!$A:$A,0))))</f>
        <v/>
      </c>
      <c r="G379" s="189" t="str">
        <f>IF($A379="","",IF(INDEX('VÝPOČET UHR'!$Z:$Z,MATCH($A379,'VÝPOČET UHR'!$A:$A,0))="","",INDEX('VÝPOČET UHR'!$Z:$Z,MATCH($A379,'VÝPOČET UHR'!$A:$A,0))))</f>
        <v/>
      </c>
      <c r="H379" s="190"/>
      <c r="J379" s="181" t="str">
        <f>IF($A379="","",INDEX('VÝPOČET UHR'!$G:$G,MATCH($A379,'VÝPOČET UHR'!$A:$A,0),))</f>
        <v/>
      </c>
      <c r="K379" s="181" t="str">
        <f t="shared" si="24"/>
        <v/>
      </c>
      <c r="L379" s="181" t="str">
        <f t="shared" si="25"/>
        <v/>
      </c>
      <c r="M379" s="181" t="str">
        <f t="shared" si="26"/>
        <v/>
      </c>
    </row>
    <row r="380" spans="1:13" ht="12.75">
      <c r="A380" s="188" t="str">
        <f>IF(tab2!D380="","",tab2!D380)</f>
        <v/>
      </c>
      <c r="B380" s="181" t="str">
        <f>IF($A380="","",INDEX('VÝPOČET UHR'!$W:$W,MATCH($A380,'VÝPOČET UHR'!$A:$A,0),))</f>
        <v/>
      </c>
      <c r="C380" s="192" t="str">
        <f t="shared" si="23"/>
        <v/>
      </c>
      <c r="D380" s="190"/>
      <c r="E380" s="189" t="str">
        <f>IF(A380="","",HLAVIČKA!$C$4)</f>
        <v/>
      </c>
      <c r="F380" s="189" t="str">
        <f>IF($A380="","",IF(INDEX('VÝPOČET UHR'!$AA:$AA,MATCH($A380,'VÝPOČET UHR'!$A:$A,0))="","",INDEX('VÝPOČET UHR'!$AA:$AA,MATCH($A380,'VÝPOČET UHR'!$A:$A,0))))</f>
        <v/>
      </c>
      <c r="G380" s="189" t="str">
        <f>IF($A380="","",IF(INDEX('VÝPOČET UHR'!$Z:$Z,MATCH($A380,'VÝPOČET UHR'!$A:$A,0))="","",INDEX('VÝPOČET UHR'!$Z:$Z,MATCH($A380,'VÝPOČET UHR'!$A:$A,0))))</f>
        <v/>
      </c>
      <c r="H380" s="190"/>
      <c r="J380" s="181" t="str">
        <f>IF($A380="","",INDEX('VÝPOČET UHR'!$G:$G,MATCH($A380,'VÝPOČET UHR'!$A:$A,0),))</f>
        <v/>
      </c>
      <c r="K380" s="181" t="str">
        <f t="shared" si="24"/>
        <v/>
      </c>
      <c r="L380" s="181" t="str">
        <f t="shared" si="25"/>
        <v/>
      </c>
      <c r="M380" s="181" t="str">
        <f t="shared" si="26"/>
        <v/>
      </c>
    </row>
    <row r="381" spans="1:13" ht="12.75">
      <c r="A381" s="188" t="str">
        <f>IF(tab2!D381="","",tab2!D381)</f>
        <v/>
      </c>
      <c r="B381" s="181" t="str">
        <f>IF($A381="","",INDEX('VÝPOČET UHR'!$W:$W,MATCH($A381,'VÝPOČET UHR'!$A:$A,0),))</f>
        <v/>
      </c>
      <c r="C381" s="192" t="str">
        <f t="shared" si="23"/>
        <v/>
      </c>
      <c r="D381" s="190"/>
      <c r="E381" s="189" t="str">
        <f>IF(A381="","",HLAVIČKA!$C$4)</f>
        <v/>
      </c>
      <c r="F381" s="189" t="str">
        <f>IF($A381="","",IF(INDEX('VÝPOČET UHR'!$AA:$AA,MATCH($A381,'VÝPOČET UHR'!$A:$A,0))="","",INDEX('VÝPOČET UHR'!$AA:$AA,MATCH($A381,'VÝPOČET UHR'!$A:$A,0))))</f>
        <v/>
      </c>
      <c r="G381" s="189" t="str">
        <f>IF($A381="","",IF(INDEX('VÝPOČET UHR'!$Z:$Z,MATCH($A381,'VÝPOČET UHR'!$A:$A,0))="","",INDEX('VÝPOČET UHR'!$Z:$Z,MATCH($A381,'VÝPOČET UHR'!$A:$A,0))))</f>
        <v/>
      </c>
      <c r="H381" s="190"/>
      <c r="J381" s="181" t="str">
        <f>IF($A381="","",INDEX('VÝPOČET UHR'!$G:$G,MATCH($A381,'VÝPOČET UHR'!$A:$A,0),))</f>
        <v/>
      </c>
      <c r="K381" s="181" t="str">
        <f t="shared" si="24"/>
        <v/>
      </c>
      <c r="L381" s="181" t="str">
        <f t="shared" si="25"/>
        <v/>
      </c>
      <c r="M381" s="181" t="str">
        <f t="shared" si="26"/>
        <v/>
      </c>
    </row>
    <row r="382" spans="1:13" ht="12.75">
      <c r="A382" s="188" t="str">
        <f>IF(tab2!D382="","",tab2!D382)</f>
        <v/>
      </c>
      <c r="B382" s="181" t="str">
        <f>IF($A382="","",INDEX('VÝPOČET UHR'!$W:$W,MATCH($A382,'VÝPOČET UHR'!$A:$A,0),))</f>
        <v/>
      </c>
      <c r="C382" s="192" t="str">
        <f t="shared" si="23"/>
        <v/>
      </c>
      <c r="D382" s="190"/>
      <c r="E382" s="189" t="str">
        <f>IF(A382="","",HLAVIČKA!$C$4)</f>
        <v/>
      </c>
      <c r="F382" s="189" t="str">
        <f>IF($A382="","",IF(INDEX('VÝPOČET UHR'!$AA:$AA,MATCH($A382,'VÝPOČET UHR'!$A:$A,0))="","",INDEX('VÝPOČET UHR'!$AA:$AA,MATCH($A382,'VÝPOČET UHR'!$A:$A,0))))</f>
        <v/>
      </c>
      <c r="G382" s="189" t="str">
        <f>IF($A382="","",IF(INDEX('VÝPOČET UHR'!$Z:$Z,MATCH($A382,'VÝPOČET UHR'!$A:$A,0))="","",INDEX('VÝPOČET UHR'!$Z:$Z,MATCH($A382,'VÝPOČET UHR'!$A:$A,0))))</f>
        <v/>
      </c>
      <c r="H382" s="190"/>
      <c r="J382" s="181" t="str">
        <f>IF($A382="","",INDEX('VÝPOČET UHR'!$G:$G,MATCH($A382,'VÝPOČET UHR'!$A:$A,0),))</f>
        <v/>
      </c>
      <c r="K382" s="181" t="str">
        <f t="shared" si="24"/>
        <v/>
      </c>
      <c r="L382" s="181" t="str">
        <f t="shared" si="25"/>
        <v/>
      </c>
      <c r="M382" s="181" t="str">
        <f t="shared" si="26"/>
        <v/>
      </c>
    </row>
    <row r="383" spans="1:13" ht="12.75">
      <c r="A383" s="188" t="str">
        <f>IF(tab2!D383="","",tab2!D383)</f>
        <v/>
      </c>
      <c r="B383" s="181" t="str">
        <f>IF($A383="","",INDEX('VÝPOČET UHR'!$W:$W,MATCH($A383,'VÝPOČET UHR'!$A:$A,0),))</f>
        <v/>
      </c>
      <c r="C383" s="192" t="str">
        <f t="shared" si="23"/>
        <v/>
      </c>
      <c r="D383" s="190"/>
      <c r="E383" s="189" t="str">
        <f>IF(A383="","",HLAVIČKA!$C$4)</f>
        <v/>
      </c>
      <c r="F383" s="189" t="str">
        <f>IF($A383="","",IF(INDEX('VÝPOČET UHR'!$AA:$AA,MATCH($A383,'VÝPOČET UHR'!$A:$A,0))="","",INDEX('VÝPOČET UHR'!$AA:$AA,MATCH($A383,'VÝPOČET UHR'!$A:$A,0))))</f>
        <v/>
      </c>
      <c r="G383" s="189" t="str">
        <f>IF($A383="","",IF(INDEX('VÝPOČET UHR'!$Z:$Z,MATCH($A383,'VÝPOČET UHR'!$A:$A,0))="","",INDEX('VÝPOČET UHR'!$Z:$Z,MATCH($A383,'VÝPOČET UHR'!$A:$A,0))))</f>
        <v/>
      </c>
      <c r="H383" s="190"/>
      <c r="J383" s="181" t="str">
        <f>IF($A383="","",INDEX('VÝPOČET UHR'!$G:$G,MATCH($A383,'VÝPOČET UHR'!$A:$A,0),))</f>
        <v/>
      </c>
      <c r="K383" s="181" t="str">
        <f t="shared" si="24"/>
        <v/>
      </c>
      <c r="L383" s="181" t="str">
        <f t="shared" si="25"/>
        <v/>
      </c>
      <c r="M383" s="181" t="str">
        <f t="shared" si="26"/>
        <v/>
      </c>
    </row>
    <row r="384" spans="1:13" ht="12.75">
      <c r="A384" s="188" t="str">
        <f>IF(tab2!D384="","",tab2!D384)</f>
        <v/>
      </c>
      <c r="B384" s="181" t="str">
        <f>IF($A384="","",INDEX('VÝPOČET UHR'!$W:$W,MATCH($A384,'VÝPOČET UHR'!$A:$A,0),))</f>
        <v/>
      </c>
      <c r="C384" s="192" t="str">
        <f t="shared" si="23"/>
        <v/>
      </c>
      <c r="D384" s="190"/>
      <c r="E384" s="189" t="str">
        <f>IF(A384="","",HLAVIČKA!$C$4)</f>
        <v/>
      </c>
      <c r="F384" s="189" t="str">
        <f>IF($A384="","",IF(INDEX('VÝPOČET UHR'!$AA:$AA,MATCH($A384,'VÝPOČET UHR'!$A:$A,0))="","",INDEX('VÝPOČET UHR'!$AA:$AA,MATCH($A384,'VÝPOČET UHR'!$A:$A,0))))</f>
        <v/>
      </c>
      <c r="G384" s="189" t="str">
        <f>IF($A384="","",IF(INDEX('VÝPOČET UHR'!$Z:$Z,MATCH($A384,'VÝPOČET UHR'!$A:$A,0))="","",INDEX('VÝPOČET UHR'!$Z:$Z,MATCH($A384,'VÝPOČET UHR'!$A:$A,0))))</f>
        <v/>
      </c>
      <c r="H384" s="190"/>
      <c r="J384" s="181" t="str">
        <f>IF($A384="","",INDEX('VÝPOČET UHR'!$G:$G,MATCH($A384,'VÝPOČET UHR'!$A:$A,0),))</f>
        <v/>
      </c>
      <c r="K384" s="181" t="str">
        <f t="shared" si="24"/>
        <v/>
      </c>
      <c r="L384" s="181" t="str">
        <f t="shared" si="25"/>
        <v/>
      </c>
      <c r="M384" s="181" t="str">
        <f t="shared" si="26"/>
        <v/>
      </c>
    </row>
    <row r="385" spans="1:13" ht="12.75">
      <c r="A385" s="188" t="str">
        <f>IF(tab2!D385="","",tab2!D385)</f>
        <v/>
      </c>
      <c r="B385" s="181" t="str">
        <f>IF($A385="","",INDEX('VÝPOČET UHR'!$W:$W,MATCH($A385,'VÝPOČET UHR'!$A:$A,0),))</f>
        <v/>
      </c>
      <c r="C385" s="192" t="str">
        <f t="shared" si="23"/>
        <v/>
      </c>
      <c r="D385" s="190"/>
      <c r="E385" s="189" t="str">
        <f>IF(A385="","",HLAVIČKA!$C$4)</f>
        <v/>
      </c>
      <c r="F385" s="189" t="str">
        <f>IF($A385="","",IF(INDEX('VÝPOČET UHR'!$AA:$AA,MATCH($A385,'VÝPOČET UHR'!$A:$A,0))="","",INDEX('VÝPOČET UHR'!$AA:$AA,MATCH($A385,'VÝPOČET UHR'!$A:$A,0))))</f>
        <v/>
      </c>
      <c r="G385" s="189" t="str">
        <f>IF($A385="","",IF(INDEX('VÝPOČET UHR'!$Z:$Z,MATCH($A385,'VÝPOČET UHR'!$A:$A,0))="","",INDEX('VÝPOČET UHR'!$Z:$Z,MATCH($A385,'VÝPOČET UHR'!$A:$A,0))))</f>
        <v/>
      </c>
      <c r="H385" s="190"/>
      <c r="J385" s="181" t="str">
        <f>IF($A385="","",INDEX('VÝPOČET UHR'!$G:$G,MATCH($A385,'VÝPOČET UHR'!$A:$A,0),))</f>
        <v/>
      </c>
      <c r="K385" s="181" t="str">
        <f t="shared" si="24"/>
        <v/>
      </c>
      <c r="L385" s="181" t="str">
        <f t="shared" si="25"/>
        <v/>
      </c>
      <c r="M385" s="181" t="str">
        <f t="shared" si="26"/>
        <v/>
      </c>
    </row>
    <row r="386" spans="1:13" ht="12.75">
      <c r="A386" s="188" t="str">
        <f>IF(tab2!D386="","",tab2!D386)</f>
        <v/>
      </c>
      <c r="B386" s="181" t="str">
        <f>IF($A386="","",INDEX('VÝPOČET UHR'!$W:$W,MATCH($A386,'VÝPOČET UHR'!$A:$A,0),))</f>
        <v/>
      </c>
      <c r="C386" s="192" t="str">
        <f t="shared" si="23"/>
        <v/>
      </c>
      <c r="D386" s="190"/>
      <c r="E386" s="189" t="str">
        <f>IF(A386="","",HLAVIČKA!$C$4)</f>
        <v/>
      </c>
      <c r="F386" s="189" t="str">
        <f>IF($A386="","",IF(INDEX('VÝPOČET UHR'!$AA:$AA,MATCH($A386,'VÝPOČET UHR'!$A:$A,0))="","",INDEX('VÝPOČET UHR'!$AA:$AA,MATCH($A386,'VÝPOČET UHR'!$A:$A,0))))</f>
        <v/>
      </c>
      <c r="G386" s="189" t="str">
        <f>IF($A386="","",IF(INDEX('VÝPOČET UHR'!$Z:$Z,MATCH($A386,'VÝPOČET UHR'!$A:$A,0))="","",INDEX('VÝPOČET UHR'!$Z:$Z,MATCH($A386,'VÝPOČET UHR'!$A:$A,0))))</f>
        <v/>
      </c>
      <c r="H386" s="190"/>
      <c r="J386" s="181" t="str">
        <f>IF($A386="","",INDEX('VÝPOČET UHR'!$G:$G,MATCH($A386,'VÝPOČET UHR'!$A:$A,0),))</f>
        <v/>
      </c>
      <c r="K386" s="181" t="str">
        <f t="shared" si="24"/>
        <v/>
      </c>
      <c r="L386" s="181" t="str">
        <f t="shared" si="25"/>
        <v/>
      </c>
      <c r="M386" s="181" t="str">
        <f t="shared" si="26"/>
        <v/>
      </c>
    </row>
    <row r="387" spans="1:13" ht="12.75">
      <c r="A387" s="188" t="str">
        <f>IF(tab2!D387="","",tab2!D387)</f>
        <v/>
      </c>
      <c r="B387" s="181" t="str">
        <f>IF($A387="","",INDEX('VÝPOČET UHR'!$W:$W,MATCH($A387,'VÝPOČET UHR'!$A:$A,0),))</f>
        <v/>
      </c>
      <c r="C387" s="192" t="str">
        <f aca="true" t="shared" si="27" ref="C387:C450">IF($J387="","",CONCATENATE(K387,".",L387,".",M387))</f>
        <v/>
      </c>
      <c r="D387" s="190"/>
      <c r="E387" s="189" t="str">
        <f>IF(A387="","",HLAVIČKA!$C$4)</f>
        <v/>
      </c>
      <c r="F387" s="189" t="str">
        <f>IF($A387="","",IF(INDEX('VÝPOČET UHR'!$AA:$AA,MATCH($A387,'VÝPOČET UHR'!$A:$A,0))="","",INDEX('VÝPOČET UHR'!$AA:$AA,MATCH($A387,'VÝPOČET UHR'!$A:$A,0))))</f>
        <v/>
      </c>
      <c r="G387" s="189" t="str">
        <f>IF($A387="","",IF(INDEX('VÝPOČET UHR'!$Z:$Z,MATCH($A387,'VÝPOČET UHR'!$A:$A,0))="","",INDEX('VÝPOČET UHR'!$Z:$Z,MATCH($A387,'VÝPOČET UHR'!$A:$A,0))))</f>
        <v/>
      </c>
      <c r="H387" s="190"/>
      <c r="J387" s="181" t="str">
        <f>IF($A387="","",INDEX('VÝPOČET UHR'!$G:$G,MATCH($A387,'VÝPOČET UHR'!$A:$A,0),))</f>
        <v/>
      </c>
      <c r="K387" s="181" t="str">
        <f aca="true" t="shared" si="28" ref="K387:K450">IF(J387="","",DAY(J387))</f>
        <v/>
      </c>
      <c r="L387" s="181" t="str">
        <f aca="true" t="shared" si="29" ref="L387:L450">IF(J387="","",MONTH(J387))</f>
        <v/>
      </c>
      <c r="M387" s="181" t="str">
        <f aca="true" t="shared" si="30" ref="M387:M450">IF(J387="","",YEAR(J387))</f>
        <v/>
      </c>
    </row>
    <row r="388" spans="1:13" ht="12.75">
      <c r="A388" s="188" t="str">
        <f>IF(tab2!D388="","",tab2!D388)</f>
        <v/>
      </c>
      <c r="B388" s="181" t="str">
        <f>IF($A388="","",INDEX('VÝPOČET UHR'!$W:$W,MATCH($A388,'VÝPOČET UHR'!$A:$A,0),))</f>
        <v/>
      </c>
      <c r="C388" s="192" t="str">
        <f t="shared" si="27"/>
        <v/>
      </c>
      <c r="D388" s="190"/>
      <c r="E388" s="189" t="str">
        <f>IF(A388="","",HLAVIČKA!$C$4)</f>
        <v/>
      </c>
      <c r="F388" s="189" t="str">
        <f>IF($A388="","",IF(INDEX('VÝPOČET UHR'!$AA:$AA,MATCH($A388,'VÝPOČET UHR'!$A:$A,0))="","",INDEX('VÝPOČET UHR'!$AA:$AA,MATCH($A388,'VÝPOČET UHR'!$A:$A,0))))</f>
        <v/>
      </c>
      <c r="G388" s="189" t="str">
        <f>IF($A388="","",IF(INDEX('VÝPOČET UHR'!$Z:$Z,MATCH($A388,'VÝPOČET UHR'!$A:$A,0))="","",INDEX('VÝPOČET UHR'!$Z:$Z,MATCH($A388,'VÝPOČET UHR'!$A:$A,0))))</f>
        <v/>
      </c>
      <c r="H388" s="190"/>
      <c r="J388" s="181" t="str">
        <f>IF($A388="","",INDEX('VÝPOČET UHR'!$G:$G,MATCH($A388,'VÝPOČET UHR'!$A:$A,0),))</f>
        <v/>
      </c>
      <c r="K388" s="181" t="str">
        <f t="shared" si="28"/>
        <v/>
      </c>
      <c r="L388" s="181" t="str">
        <f t="shared" si="29"/>
        <v/>
      </c>
      <c r="M388" s="181" t="str">
        <f t="shared" si="30"/>
        <v/>
      </c>
    </row>
    <row r="389" spans="1:13" ht="12.75">
      <c r="A389" s="188" t="str">
        <f>IF(tab2!D389="","",tab2!D389)</f>
        <v/>
      </c>
      <c r="B389" s="181" t="str">
        <f>IF($A389="","",INDEX('VÝPOČET UHR'!$W:$W,MATCH($A389,'VÝPOČET UHR'!$A:$A,0),))</f>
        <v/>
      </c>
      <c r="C389" s="192" t="str">
        <f t="shared" si="27"/>
        <v/>
      </c>
      <c r="D389" s="190"/>
      <c r="E389" s="189" t="str">
        <f>IF(A389="","",HLAVIČKA!$C$4)</f>
        <v/>
      </c>
      <c r="F389" s="189" t="str">
        <f>IF($A389="","",IF(INDEX('VÝPOČET UHR'!$AA:$AA,MATCH($A389,'VÝPOČET UHR'!$A:$A,0))="","",INDEX('VÝPOČET UHR'!$AA:$AA,MATCH($A389,'VÝPOČET UHR'!$A:$A,0))))</f>
        <v/>
      </c>
      <c r="G389" s="189" t="str">
        <f>IF($A389="","",IF(INDEX('VÝPOČET UHR'!$Z:$Z,MATCH($A389,'VÝPOČET UHR'!$A:$A,0))="","",INDEX('VÝPOČET UHR'!$Z:$Z,MATCH($A389,'VÝPOČET UHR'!$A:$A,0))))</f>
        <v/>
      </c>
      <c r="H389" s="190"/>
      <c r="J389" s="181" t="str">
        <f>IF($A389="","",INDEX('VÝPOČET UHR'!$G:$G,MATCH($A389,'VÝPOČET UHR'!$A:$A,0),))</f>
        <v/>
      </c>
      <c r="K389" s="181" t="str">
        <f t="shared" si="28"/>
        <v/>
      </c>
      <c r="L389" s="181" t="str">
        <f t="shared" si="29"/>
        <v/>
      </c>
      <c r="M389" s="181" t="str">
        <f t="shared" si="30"/>
        <v/>
      </c>
    </row>
    <row r="390" spans="1:13" ht="12.75">
      <c r="A390" s="188" t="str">
        <f>IF(tab2!D390="","",tab2!D390)</f>
        <v/>
      </c>
      <c r="B390" s="181" t="str">
        <f>IF($A390="","",INDEX('VÝPOČET UHR'!$W:$W,MATCH($A390,'VÝPOČET UHR'!$A:$A,0),))</f>
        <v/>
      </c>
      <c r="C390" s="192" t="str">
        <f t="shared" si="27"/>
        <v/>
      </c>
      <c r="D390" s="190"/>
      <c r="E390" s="189" t="str">
        <f>IF(A390="","",HLAVIČKA!$C$4)</f>
        <v/>
      </c>
      <c r="F390" s="189" t="str">
        <f>IF($A390="","",IF(INDEX('VÝPOČET UHR'!$AA:$AA,MATCH($A390,'VÝPOČET UHR'!$A:$A,0))="","",INDEX('VÝPOČET UHR'!$AA:$AA,MATCH($A390,'VÝPOČET UHR'!$A:$A,0))))</f>
        <v/>
      </c>
      <c r="G390" s="189" t="str">
        <f>IF($A390="","",IF(INDEX('VÝPOČET UHR'!$Z:$Z,MATCH($A390,'VÝPOČET UHR'!$A:$A,0))="","",INDEX('VÝPOČET UHR'!$Z:$Z,MATCH($A390,'VÝPOČET UHR'!$A:$A,0))))</f>
        <v/>
      </c>
      <c r="H390" s="190"/>
      <c r="J390" s="181" t="str">
        <f>IF($A390="","",INDEX('VÝPOČET UHR'!$G:$G,MATCH($A390,'VÝPOČET UHR'!$A:$A,0),))</f>
        <v/>
      </c>
      <c r="K390" s="181" t="str">
        <f t="shared" si="28"/>
        <v/>
      </c>
      <c r="L390" s="181" t="str">
        <f t="shared" si="29"/>
        <v/>
      </c>
      <c r="M390" s="181" t="str">
        <f t="shared" si="30"/>
        <v/>
      </c>
    </row>
    <row r="391" spans="1:13" ht="12.75">
      <c r="A391" s="188" t="str">
        <f>IF(tab2!D391="","",tab2!D391)</f>
        <v/>
      </c>
      <c r="B391" s="181" t="str">
        <f>IF($A391="","",INDEX('VÝPOČET UHR'!$W:$W,MATCH($A391,'VÝPOČET UHR'!$A:$A,0),))</f>
        <v/>
      </c>
      <c r="C391" s="192" t="str">
        <f t="shared" si="27"/>
        <v/>
      </c>
      <c r="D391" s="190"/>
      <c r="E391" s="189" t="str">
        <f>IF(A391="","",HLAVIČKA!$C$4)</f>
        <v/>
      </c>
      <c r="F391" s="189" t="str">
        <f>IF($A391="","",IF(INDEX('VÝPOČET UHR'!$AA:$AA,MATCH($A391,'VÝPOČET UHR'!$A:$A,0))="","",INDEX('VÝPOČET UHR'!$AA:$AA,MATCH($A391,'VÝPOČET UHR'!$A:$A,0))))</f>
        <v/>
      </c>
      <c r="G391" s="189" t="str">
        <f>IF($A391="","",IF(INDEX('VÝPOČET UHR'!$Z:$Z,MATCH($A391,'VÝPOČET UHR'!$A:$A,0))="","",INDEX('VÝPOČET UHR'!$Z:$Z,MATCH($A391,'VÝPOČET UHR'!$A:$A,0))))</f>
        <v/>
      </c>
      <c r="H391" s="190"/>
      <c r="J391" s="181" t="str">
        <f>IF($A391="","",INDEX('VÝPOČET UHR'!$G:$G,MATCH($A391,'VÝPOČET UHR'!$A:$A,0),))</f>
        <v/>
      </c>
      <c r="K391" s="181" t="str">
        <f t="shared" si="28"/>
        <v/>
      </c>
      <c r="L391" s="181" t="str">
        <f t="shared" si="29"/>
        <v/>
      </c>
      <c r="M391" s="181" t="str">
        <f t="shared" si="30"/>
        <v/>
      </c>
    </row>
    <row r="392" spans="1:13" ht="12.75">
      <c r="A392" s="188" t="str">
        <f>IF(tab2!D392="","",tab2!D392)</f>
        <v/>
      </c>
      <c r="B392" s="181" t="str">
        <f>IF($A392="","",INDEX('VÝPOČET UHR'!$W:$W,MATCH($A392,'VÝPOČET UHR'!$A:$A,0),))</f>
        <v/>
      </c>
      <c r="C392" s="192" t="str">
        <f t="shared" si="27"/>
        <v/>
      </c>
      <c r="D392" s="190"/>
      <c r="E392" s="189" t="str">
        <f>IF(A392="","",HLAVIČKA!$C$4)</f>
        <v/>
      </c>
      <c r="F392" s="189" t="str">
        <f>IF($A392="","",IF(INDEX('VÝPOČET UHR'!$AA:$AA,MATCH($A392,'VÝPOČET UHR'!$A:$A,0))="","",INDEX('VÝPOČET UHR'!$AA:$AA,MATCH($A392,'VÝPOČET UHR'!$A:$A,0))))</f>
        <v/>
      </c>
      <c r="G392" s="189" t="str">
        <f>IF($A392="","",IF(INDEX('VÝPOČET UHR'!$Z:$Z,MATCH($A392,'VÝPOČET UHR'!$A:$A,0))="","",INDEX('VÝPOČET UHR'!$Z:$Z,MATCH($A392,'VÝPOČET UHR'!$A:$A,0))))</f>
        <v/>
      </c>
      <c r="H392" s="190"/>
      <c r="J392" s="181" t="str">
        <f>IF($A392="","",INDEX('VÝPOČET UHR'!$G:$G,MATCH($A392,'VÝPOČET UHR'!$A:$A,0),))</f>
        <v/>
      </c>
      <c r="K392" s="181" t="str">
        <f t="shared" si="28"/>
        <v/>
      </c>
      <c r="L392" s="181" t="str">
        <f t="shared" si="29"/>
        <v/>
      </c>
      <c r="M392" s="181" t="str">
        <f t="shared" si="30"/>
        <v/>
      </c>
    </row>
    <row r="393" spans="1:13" ht="12.75">
      <c r="A393" s="188" t="str">
        <f>IF(tab2!D393="","",tab2!D393)</f>
        <v/>
      </c>
      <c r="B393" s="181" t="str">
        <f>IF($A393="","",INDEX('VÝPOČET UHR'!$W:$W,MATCH($A393,'VÝPOČET UHR'!$A:$A,0),))</f>
        <v/>
      </c>
      <c r="C393" s="192" t="str">
        <f t="shared" si="27"/>
        <v/>
      </c>
      <c r="D393" s="190"/>
      <c r="E393" s="189" t="str">
        <f>IF(A393="","",HLAVIČKA!$C$4)</f>
        <v/>
      </c>
      <c r="F393" s="189" t="str">
        <f>IF($A393="","",IF(INDEX('VÝPOČET UHR'!$AA:$AA,MATCH($A393,'VÝPOČET UHR'!$A:$A,0))="","",INDEX('VÝPOČET UHR'!$AA:$AA,MATCH($A393,'VÝPOČET UHR'!$A:$A,0))))</f>
        <v/>
      </c>
      <c r="G393" s="189" t="str">
        <f>IF($A393="","",IF(INDEX('VÝPOČET UHR'!$Z:$Z,MATCH($A393,'VÝPOČET UHR'!$A:$A,0))="","",INDEX('VÝPOČET UHR'!$Z:$Z,MATCH($A393,'VÝPOČET UHR'!$A:$A,0))))</f>
        <v/>
      </c>
      <c r="H393" s="190"/>
      <c r="J393" s="181" t="str">
        <f>IF($A393="","",INDEX('VÝPOČET UHR'!$G:$G,MATCH($A393,'VÝPOČET UHR'!$A:$A,0),))</f>
        <v/>
      </c>
      <c r="K393" s="181" t="str">
        <f t="shared" si="28"/>
        <v/>
      </c>
      <c r="L393" s="181" t="str">
        <f t="shared" si="29"/>
        <v/>
      </c>
      <c r="M393" s="181" t="str">
        <f t="shared" si="30"/>
        <v/>
      </c>
    </row>
    <row r="394" spans="1:13" ht="12.75">
      <c r="A394" s="188" t="str">
        <f>IF(tab2!D394="","",tab2!D394)</f>
        <v/>
      </c>
      <c r="B394" s="181" t="str">
        <f>IF($A394="","",INDEX('VÝPOČET UHR'!$W:$W,MATCH($A394,'VÝPOČET UHR'!$A:$A,0),))</f>
        <v/>
      </c>
      <c r="C394" s="192" t="str">
        <f t="shared" si="27"/>
        <v/>
      </c>
      <c r="D394" s="190"/>
      <c r="E394" s="189" t="str">
        <f>IF(A394="","",HLAVIČKA!$C$4)</f>
        <v/>
      </c>
      <c r="F394" s="189" t="str">
        <f>IF($A394="","",IF(INDEX('VÝPOČET UHR'!$AA:$AA,MATCH($A394,'VÝPOČET UHR'!$A:$A,0))="","",INDEX('VÝPOČET UHR'!$AA:$AA,MATCH($A394,'VÝPOČET UHR'!$A:$A,0))))</f>
        <v/>
      </c>
      <c r="G394" s="189" t="str">
        <f>IF($A394="","",IF(INDEX('VÝPOČET UHR'!$Z:$Z,MATCH($A394,'VÝPOČET UHR'!$A:$A,0))="","",INDEX('VÝPOČET UHR'!$Z:$Z,MATCH($A394,'VÝPOČET UHR'!$A:$A,0))))</f>
        <v/>
      </c>
      <c r="H394" s="190"/>
      <c r="J394" s="181" t="str">
        <f>IF($A394="","",INDEX('VÝPOČET UHR'!$G:$G,MATCH($A394,'VÝPOČET UHR'!$A:$A,0),))</f>
        <v/>
      </c>
      <c r="K394" s="181" t="str">
        <f t="shared" si="28"/>
        <v/>
      </c>
      <c r="L394" s="181" t="str">
        <f t="shared" si="29"/>
        <v/>
      </c>
      <c r="M394" s="181" t="str">
        <f t="shared" si="30"/>
        <v/>
      </c>
    </row>
    <row r="395" spans="1:13" ht="12.75">
      <c r="A395" s="188" t="str">
        <f>IF(tab2!D395="","",tab2!D395)</f>
        <v/>
      </c>
      <c r="B395" s="181" t="str">
        <f>IF($A395="","",INDEX('VÝPOČET UHR'!$W:$W,MATCH($A395,'VÝPOČET UHR'!$A:$A,0),))</f>
        <v/>
      </c>
      <c r="C395" s="192" t="str">
        <f t="shared" si="27"/>
        <v/>
      </c>
      <c r="D395" s="190"/>
      <c r="E395" s="189" t="str">
        <f>IF(A395="","",HLAVIČKA!$C$4)</f>
        <v/>
      </c>
      <c r="F395" s="189" t="str">
        <f>IF($A395="","",IF(INDEX('VÝPOČET UHR'!$AA:$AA,MATCH($A395,'VÝPOČET UHR'!$A:$A,0))="","",INDEX('VÝPOČET UHR'!$AA:$AA,MATCH($A395,'VÝPOČET UHR'!$A:$A,0))))</f>
        <v/>
      </c>
      <c r="G395" s="189" t="str">
        <f>IF($A395="","",IF(INDEX('VÝPOČET UHR'!$Z:$Z,MATCH($A395,'VÝPOČET UHR'!$A:$A,0))="","",INDEX('VÝPOČET UHR'!$Z:$Z,MATCH($A395,'VÝPOČET UHR'!$A:$A,0))))</f>
        <v/>
      </c>
      <c r="H395" s="190"/>
      <c r="J395" s="181" t="str">
        <f>IF($A395="","",INDEX('VÝPOČET UHR'!$G:$G,MATCH($A395,'VÝPOČET UHR'!$A:$A,0),))</f>
        <v/>
      </c>
      <c r="K395" s="181" t="str">
        <f t="shared" si="28"/>
        <v/>
      </c>
      <c r="L395" s="181" t="str">
        <f t="shared" si="29"/>
        <v/>
      </c>
      <c r="M395" s="181" t="str">
        <f t="shared" si="30"/>
        <v/>
      </c>
    </row>
    <row r="396" spans="1:13" ht="12.75">
      <c r="A396" s="188" t="str">
        <f>IF(tab2!D396="","",tab2!D396)</f>
        <v/>
      </c>
      <c r="B396" s="181" t="str">
        <f>IF($A396="","",INDEX('VÝPOČET UHR'!$W:$W,MATCH($A396,'VÝPOČET UHR'!$A:$A,0),))</f>
        <v/>
      </c>
      <c r="C396" s="192" t="str">
        <f t="shared" si="27"/>
        <v/>
      </c>
      <c r="D396" s="190"/>
      <c r="E396" s="189" t="str">
        <f>IF(A396="","",HLAVIČKA!$C$4)</f>
        <v/>
      </c>
      <c r="F396" s="189" t="str">
        <f>IF($A396="","",IF(INDEX('VÝPOČET UHR'!$AA:$AA,MATCH($A396,'VÝPOČET UHR'!$A:$A,0))="","",INDEX('VÝPOČET UHR'!$AA:$AA,MATCH($A396,'VÝPOČET UHR'!$A:$A,0))))</f>
        <v/>
      </c>
      <c r="G396" s="189" t="str">
        <f>IF($A396="","",IF(INDEX('VÝPOČET UHR'!$Z:$Z,MATCH($A396,'VÝPOČET UHR'!$A:$A,0))="","",INDEX('VÝPOČET UHR'!$Z:$Z,MATCH($A396,'VÝPOČET UHR'!$A:$A,0))))</f>
        <v/>
      </c>
      <c r="H396" s="190"/>
      <c r="J396" s="181" t="str">
        <f>IF($A396="","",INDEX('VÝPOČET UHR'!$G:$G,MATCH($A396,'VÝPOČET UHR'!$A:$A,0),))</f>
        <v/>
      </c>
      <c r="K396" s="181" t="str">
        <f t="shared" si="28"/>
        <v/>
      </c>
      <c r="L396" s="181" t="str">
        <f t="shared" si="29"/>
        <v/>
      </c>
      <c r="M396" s="181" t="str">
        <f t="shared" si="30"/>
        <v/>
      </c>
    </row>
    <row r="397" spans="1:13" ht="12.75">
      <c r="A397" s="188" t="str">
        <f>IF(tab2!D397="","",tab2!D397)</f>
        <v/>
      </c>
      <c r="B397" s="181" t="str">
        <f>IF($A397="","",INDEX('VÝPOČET UHR'!$W:$W,MATCH($A397,'VÝPOČET UHR'!$A:$A,0),))</f>
        <v/>
      </c>
      <c r="C397" s="192" t="str">
        <f t="shared" si="27"/>
        <v/>
      </c>
      <c r="D397" s="190"/>
      <c r="E397" s="189" t="str">
        <f>IF(A397="","",HLAVIČKA!$C$4)</f>
        <v/>
      </c>
      <c r="F397" s="189" t="str">
        <f>IF($A397="","",IF(INDEX('VÝPOČET UHR'!$AA:$AA,MATCH($A397,'VÝPOČET UHR'!$A:$A,0))="","",INDEX('VÝPOČET UHR'!$AA:$AA,MATCH($A397,'VÝPOČET UHR'!$A:$A,0))))</f>
        <v/>
      </c>
      <c r="G397" s="189" t="str">
        <f>IF($A397="","",IF(INDEX('VÝPOČET UHR'!$Z:$Z,MATCH($A397,'VÝPOČET UHR'!$A:$A,0))="","",INDEX('VÝPOČET UHR'!$Z:$Z,MATCH($A397,'VÝPOČET UHR'!$A:$A,0))))</f>
        <v/>
      </c>
      <c r="H397" s="190"/>
      <c r="J397" s="181" t="str">
        <f>IF($A397="","",INDEX('VÝPOČET UHR'!$G:$G,MATCH($A397,'VÝPOČET UHR'!$A:$A,0),))</f>
        <v/>
      </c>
      <c r="K397" s="181" t="str">
        <f t="shared" si="28"/>
        <v/>
      </c>
      <c r="L397" s="181" t="str">
        <f t="shared" si="29"/>
        <v/>
      </c>
      <c r="M397" s="181" t="str">
        <f t="shared" si="30"/>
        <v/>
      </c>
    </row>
    <row r="398" spans="1:13" ht="12.75">
      <c r="A398" s="188" t="str">
        <f>IF(tab2!D398="","",tab2!D398)</f>
        <v/>
      </c>
      <c r="B398" s="181" t="str">
        <f>IF($A398="","",INDEX('VÝPOČET UHR'!$W:$W,MATCH($A398,'VÝPOČET UHR'!$A:$A,0),))</f>
        <v/>
      </c>
      <c r="C398" s="192" t="str">
        <f t="shared" si="27"/>
        <v/>
      </c>
      <c r="D398" s="190"/>
      <c r="E398" s="189" t="str">
        <f>IF(A398="","",HLAVIČKA!$C$4)</f>
        <v/>
      </c>
      <c r="F398" s="189" t="str">
        <f>IF($A398="","",IF(INDEX('VÝPOČET UHR'!$AA:$AA,MATCH($A398,'VÝPOČET UHR'!$A:$A,0))="","",INDEX('VÝPOČET UHR'!$AA:$AA,MATCH($A398,'VÝPOČET UHR'!$A:$A,0))))</f>
        <v/>
      </c>
      <c r="G398" s="189" t="str">
        <f>IF($A398="","",IF(INDEX('VÝPOČET UHR'!$Z:$Z,MATCH($A398,'VÝPOČET UHR'!$A:$A,0))="","",INDEX('VÝPOČET UHR'!$Z:$Z,MATCH($A398,'VÝPOČET UHR'!$A:$A,0))))</f>
        <v/>
      </c>
      <c r="H398" s="190"/>
      <c r="J398" s="181" t="str">
        <f>IF($A398="","",INDEX('VÝPOČET UHR'!$G:$G,MATCH($A398,'VÝPOČET UHR'!$A:$A,0),))</f>
        <v/>
      </c>
      <c r="K398" s="181" t="str">
        <f t="shared" si="28"/>
        <v/>
      </c>
      <c r="L398" s="181" t="str">
        <f t="shared" si="29"/>
        <v/>
      </c>
      <c r="M398" s="181" t="str">
        <f t="shared" si="30"/>
        <v/>
      </c>
    </row>
    <row r="399" spans="1:13" ht="12.75">
      <c r="A399" s="188" t="str">
        <f>IF(tab2!D399="","",tab2!D399)</f>
        <v/>
      </c>
      <c r="B399" s="181" t="str">
        <f>IF($A399="","",INDEX('VÝPOČET UHR'!$W:$W,MATCH($A399,'VÝPOČET UHR'!$A:$A,0),))</f>
        <v/>
      </c>
      <c r="C399" s="192" t="str">
        <f t="shared" si="27"/>
        <v/>
      </c>
      <c r="D399" s="190"/>
      <c r="E399" s="189" t="str">
        <f>IF(A399="","",HLAVIČKA!$C$4)</f>
        <v/>
      </c>
      <c r="F399" s="189" t="str">
        <f>IF($A399="","",IF(INDEX('VÝPOČET UHR'!$AA:$AA,MATCH($A399,'VÝPOČET UHR'!$A:$A,0))="","",INDEX('VÝPOČET UHR'!$AA:$AA,MATCH($A399,'VÝPOČET UHR'!$A:$A,0))))</f>
        <v/>
      </c>
      <c r="G399" s="189" t="str">
        <f>IF($A399="","",IF(INDEX('VÝPOČET UHR'!$Z:$Z,MATCH($A399,'VÝPOČET UHR'!$A:$A,0))="","",INDEX('VÝPOČET UHR'!$Z:$Z,MATCH($A399,'VÝPOČET UHR'!$A:$A,0))))</f>
        <v/>
      </c>
      <c r="H399" s="190"/>
      <c r="J399" s="181" t="str">
        <f>IF($A399="","",INDEX('VÝPOČET UHR'!$G:$G,MATCH($A399,'VÝPOČET UHR'!$A:$A,0),))</f>
        <v/>
      </c>
      <c r="K399" s="181" t="str">
        <f t="shared" si="28"/>
        <v/>
      </c>
      <c r="L399" s="181" t="str">
        <f t="shared" si="29"/>
        <v/>
      </c>
      <c r="M399" s="181" t="str">
        <f t="shared" si="30"/>
        <v/>
      </c>
    </row>
    <row r="400" spans="1:13" ht="12.75">
      <c r="A400" s="188" t="str">
        <f>IF(tab2!D400="","",tab2!D400)</f>
        <v/>
      </c>
      <c r="B400" s="181" t="str">
        <f>IF($A400="","",INDEX('VÝPOČET UHR'!$W:$W,MATCH($A400,'VÝPOČET UHR'!$A:$A,0),))</f>
        <v/>
      </c>
      <c r="C400" s="192" t="str">
        <f t="shared" si="27"/>
        <v/>
      </c>
      <c r="D400" s="190"/>
      <c r="E400" s="189" t="str">
        <f>IF(A400="","",HLAVIČKA!$C$4)</f>
        <v/>
      </c>
      <c r="F400" s="189" t="str">
        <f>IF($A400="","",IF(INDEX('VÝPOČET UHR'!$AA:$AA,MATCH($A400,'VÝPOČET UHR'!$A:$A,0))="","",INDEX('VÝPOČET UHR'!$AA:$AA,MATCH($A400,'VÝPOČET UHR'!$A:$A,0))))</f>
        <v/>
      </c>
      <c r="G400" s="189" t="str">
        <f>IF($A400="","",IF(INDEX('VÝPOČET UHR'!$Z:$Z,MATCH($A400,'VÝPOČET UHR'!$A:$A,0))="","",INDEX('VÝPOČET UHR'!$Z:$Z,MATCH($A400,'VÝPOČET UHR'!$A:$A,0))))</f>
        <v/>
      </c>
      <c r="H400" s="190"/>
      <c r="J400" s="181" t="str">
        <f>IF($A400="","",INDEX('VÝPOČET UHR'!$G:$G,MATCH($A400,'VÝPOČET UHR'!$A:$A,0),))</f>
        <v/>
      </c>
      <c r="K400" s="181" t="str">
        <f t="shared" si="28"/>
        <v/>
      </c>
      <c r="L400" s="181" t="str">
        <f t="shared" si="29"/>
        <v/>
      </c>
      <c r="M400" s="181" t="str">
        <f t="shared" si="30"/>
        <v/>
      </c>
    </row>
    <row r="401" spans="1:13" ht="12.75">
      <c r="A401" s="188" t="str">
        <f>IF(tab2!D401="","",tab2!D401)</f>
        <v/>
      </c>
      <c r="B401" s="181" t="str">
        <f>IF($A401="","",INDEX('VÝPOČET UHR'!$W:$W,MATCH($A401,'VÝPOČET UHR'!$A:$A,0),))</f>
        <v/>
      </c>
      <c r="C401" s="192" t="str">
        <f t="shared" si="27"/>
        <v/>
      </c>
      <c r="D401" s="190"/>
      <c r="E401" s="189" t="str">
        <f>IF(A401="","",HLAVIČKA!$C$4)</f>
        <v/>
      </c>
      <c r="F401" s="189" t="str">
        <f>IF($A401="","",IF(INDEX('VÝPOČET UHR'!$AA:$AA,MATCH($A401,'VÝPOČET UHR'!$A:$A,0))="","",INDEX('VÝPOČET UHR'!$AA:$AA,MATCH($A401,'VÝPOČET UHR'!$A:$A,0))))</f>
        <v/>
      </c>
      <c r="G401" s="189" t="str">
        <f>IF($A401="","",IF(INDEX('VÝPOČET UHR'!$Z:$Z,MATCH($A401,'VÝPOČET UHR'!$A:$A,0))="","",INDEX('VÝPOČET UHR'!$Z:$Z,MATCH($A401,'VÝPOČET UHR'!$A:$A,0))))</f>
        <v/>
      </c>
      <c r="H401" s="190"/>
      <c r="J401" s="181" t="str">
        <f>IF($A401="","",INDEX('VÝPOČET UHR'!$G:$G,MATCH($A401,'VÝPOČET UHR'!$A:$A,0),))</f>
        <v/>
      </c>
      <c r="K401" s="181" t="str">
        <f t="shared" si="28"/>
        <v/>
      </c>
      <c r="L401" s="181" t="str">
        <f t="shared" si="29"/>
        <v/>
      </c>
      <c r="M401" s="181" t="str">
        <f t="shared" si="30"/>
        <v/>
      </c>
    </row>
    <row r="402" spans="1:13" ht="12.75">
      <c r="A402" s="188" t="str">
        <f>IF(tab2!D402="","",tab2!D402)</f>
        <v/>
      </c>
      <c r="B402" s="181" t="str">
        <f>IF($A402="","",INDEX('VÝPOČET UHR'!$W:$W,MATCH($A402,'VÝPOČET UHR'!$A:$A,0),))</f>
        <v/>
      </c>
      <c r="C402" s="192" t="str">
        <f t="shared" si="27"/>
        <v/>
      </c>
      <c r="D402" s="190"/>
      <c r="E402" s="189" t="str">
        <f>IF(A402="","",HLAVIČKA!$C$4)</f>
        <v/>
      </c>
      <c r="F402" s="189" t="str">
        <f>IF($A402="","",IF(INDEX('VÝPOČET UHR'!$AA:$AA,MATCH($A402,'VÝPOČET UHR'!$A:$A,0))="","",INDEX('VÝPOČET UHR'!$AA:$AA,MATCH($A402,'VÝPOČET UHR'!$A:$A,0))))</f>
        <v/>
      </c>
      <c r="G402" s="189" t="str">
        <f>IF($A402="","",IF(INDEX('VÝPOČET UHR'!$Z:$Z,MATCH($A402,'VÝPOČET UHR'!$A:$A,0))="","",INDEX('VÝPOČET UHR'!$Z:$Z,MATCH($A402,'VÝPOČET UHR'!$A:$A,0))))</f>
        <v/>
      </c>
      <c r="H402" s="190"/>
      <c r="J402" s="181" t="str">
        <f>IF($A402="","",INDEX('VÝPOČET UHR'!$G:$G,MATCH($A402,'VÝPOČET UHR'!$A:$A,0),))</f>
        <v/>
      </c>
      <c r="K402" s="181" t="str">
        <f t="shared" si="28"/>
        <v/>
      </c>
      <c r="L402" s="181" t="str">
        <f t="shared" si="29"/>
        <v/>
      </c>
      <c r="M402" s="181" t="str">
        <f t="shared" si="30"/>
        <v/>
      </c>
    </row>
    <row r="403" spans="1:13" ht="12.75">
      <c r="A403" s="188" t="str">
        <f>IF(tab2!D403="","",tab2!D403)</f>
        <v/>
      </c>
      <c r="B403" s="181" t="str">
        <f>IF($A403="","",INDEX('VÝPOČET UHR'!$W:$W,MATCH($A403,'VÝPOČET UHR'!$A:$A,0),))</f>
        <v/>
      </c>
      <c r="C403" s="192" t="str">
        <f t="shared" si="27"/>
        <v/>
      </c>
      <c r="D403" s="190"/>
      <c r="E403" s="189" t="str">
        <f>IF(A403="","",HLAVIČKA!$C$4)</f>
        <v/>
      </c>
      <c r="F403" s="189" t="str">
        <f>IF($A403="","",IF(INDEX('VÝPOČET UHR'!$AA:$AA,MATCH($A403,'VÝPOČET UHR'!$A:$A,0))="","",INDEX('VÝPOČET UHR'!$AA:$AA,MATCH($A403,'VÝPOČET UHR'!$A:$A,0))))</f>
        <v/>
      </c>
      <c r="G403" s="189" t="str">
        <f>IF($A403="","",IF(INDEX('VÝPOČET UHR'!$Z:$Z,MATCH($A403,'VÝPOČET UHR'!$A:$A,0))="","",INDEX('VÝPOČET UHR'!$Z:$Z,MATCH($A403,'VÝPOČET UHR'!$A:$A,0))))</f>
        <v/>
      </c>
      <c r="H403" s="190"/>
      <c r="J403" s="181" t="str">
        <f>IF($A403="","",INDEX('VÝPOČET UHR'!$G:$G,MATCH($A403,'VÝPOČET UHR'!$A:$A,0),))</f>
        <v/>
      </c>
      <c r="K403" s="181" t="str">
        <f t="shared" si="28"/>
        <v/>
      </c>
      <c r="L403" s="181" t="str">
        <f t="shared" si="29"/>
        <v/>
      </c>
      <c r="M403" s="181" t="str">
        <f t="shared" si="30"/>
        <v/>
      </c>
    </row>
    <row r="404" spans="1:13" ht="12.75">
      <c r="A404" s="188" t="str">
        <f>IF(tab2!D404="","",tab2!D404)</f>
        <v/>
      </c>
      <c r="B404" s="181" t="str">
        <f>IF($A404="","",INDEX('VÝPOČET UHR'!$W:$W,MATCH($A404,'VÝPOČET UHR'!$A:$A,0),))</f>
        <v/>
      </c>
      <c r="C404" s="192" t="str">
        <f t="shared" si="27"/>
        <v/>
      </c>
      <c r="D404" s="190"/>
      <c r="E404" s="189" t="str">
        <f>IF(A404="","",HLAVIČKA!$C$4)</f>
        <v/>
      </c>
      <c r="F404" s="189" t="str">
        <f>IF($A404="","",IF(INDEX('VÝPOČET UHR'!$AA:$AA,MATCH($A404,'VÝPOČET UHR'!$A:$A,0))="","",INDEX('VÝPOČET UHR'!$AA:$AA,MATCH($A404,'VÝPOČET UHR'!$A:$A,0))))</f>
        <v/>
      </c>
      <c r="G404" s="189" t="str">
        <f>IF($A404="","",IF(INDEX('VÝPOČET UHR'!$Z:$Z,MATCH($A404,'VÝPOČET UHR'!$A:$A,0))="","",INDEX('VÝPOČET UHR'!$Z:$Z,MATCH($A404,'VÝPOČET UHR'!$A:$A,0))))</f>
        <v/>
      </c>
      <c r="H404" s="190"/>
      <c r="J404" s="181" t="str">
        <f>IF($A404="","",INDEX('VÝPOČET UHR'!$G:$G,MATCH($A404,'VÝPOČET UHR'!$A:$A,0),))</f>
        <v/>
      </c>
      <c r="K404" s="181" t="str">
        <f t="shared" si="28"/>
        <v/>
      </c>
      <c r="L404" s="181" t="str">
        <f t="shared" si="29"/>
        <v/>
      </c>
      <c r="M404" s="181" t="str">
        <f t="shared" si="30"/>
        <v/>
      </c>
    </row>
    <row r="405" spans="1:13" ht="12.75">
      <c r="A405" s="188" t="str">
        <f>IF(tab2!D405="","",tab2!D405)</f>
        <v/>
      </c>
      <c r="B405" s="181" t="str">
        <f>IF($A405="","",INDEX('VÝPOČET UHR'!$W:$W,MATCH($A405,'VÝPOČET UHR'!$A:$A,0),))</f>
        <v/>
      </c>
      <c r="C405" s="192" t="str">
        <f t="shared" si="27"/>
        <v/>
      </c>
      <c r="D405" s="190"/>
      <c r="E405" s="189" t="str">
        <f>IF(A405="","",HLAVIČKA!$C$4)</f>
        <v/>
      </c>
      <c r="F405" s="189" t="str">
        <f>IF($A405="","",IF(INDEX('VÝPOČET UHR'!$AA:$AA,MATCH($A405,'VÝPOČET UHR'!$A:$A,0))="","",INDEX('VÝPOČET UHR'!$AA:$AA,MATCH($A405,'VÝPOČET UHR'!$A:$A,0))))</f>
        <v/>
      </c>
      <c r="G405" s="189" t="str">
        <f>IF($A405="","",IF(INDEX('VÝPOČET UHR'!$Z:$Z,MATCH($A405,'VÝPOČET UHR'!$A:$A,0))="","",INDEX('VÝPOČET UHR'!$Z:$Z,MATCH($A405,'VÝPOČET UHR'!$A:$A,0))))</f>
        <v/>
      </c>
      <c r="H405" s="190"/>
      <c r="J405" s="181" t="str">
        <f>IF($A405="","",INDEX('VÝPOČET UHR'!$G:$G,MATCH($A405,'VÝPOČET UHR'!$A:$A,0),))</f>
        <v/>
      </c>
      <c r="K405" s="181" t="str">
        <f t="shared" si="28"/>
        <v/>
      </c>
      <c r="L405" s="181" t="str">
        <f t="shared" si="29"/>
        <v/>
      </c>
      <c r="M405" s="181" t="str">
        <f t="shared" si="30"/>
        <v/>
      </c>
    </row>
    <row r="406" spans="1:13" ht="12.75">
      <c r="A406" s="188" t="str">
        <f>IF(tab2!D406="","",tab2!D406)</f>
        <v/>
      </c>
      <c r="B406" s="181" t="str">
        <f>IF($A406="","",INDEX('VÝPOČET UHR'!$W:$W,MATCH($A406,'VÝPOČET UHR'!$A:$A,0),))</f>
        <v/>
      </c>
      <c r="C406" s="192" t="str">
        <f t="shared" si="27"/>
        <v/>
      </c>
      <c r="D406" s="190"/>
      <c r="E406" s="189" t="str">
        <f>IF(A406="","",HLAVIČKA!$C$4)</f>
        <v/>
      </c>
      <c r="F406" s="189" t="str">
        <f>IF($A406="","",IF(INDEX('VÝPOČET UHR'!$AA:$AA,MATCH($A406,'VÝPOČET UHR'!$A:$A,0))="","",INDEX('VÝPOČET UHR'!$AA:$AA,MATCH($A406,'VÝPOČET UHR'!$A:$A,0))))</f>
        <v/>
      </c>
      <c r="G406" s="189" t="str">
        <f>IF($A406="","",IF(INDEX('VÝPOČET UHR'!$Z:$Z,MATCH($A406,'VÝPOČET UHR'!$A:$A,0))="","",INDEX('VÝPOČET UHR'!$Z:$Z,MATCH($A406,'VÝPOČET UHR'!$A:$A,0))))</f>
        <v/>
      </c>
      <c r="H406" s="190"/>
      <c r="J406" s="181" t="str">
        <f>IF($A406="","",INDEX('VÝPOČET UHR'!$G:$G,MATCH($A406,'VÝPOČET UHR'!$A:$A,0),))</f>
        <v/>
      </c>
      <c r="K406" s="181" t="str">
        <f t="shared" si="28"/>
        <v/>
      </c>
      <c r="L406" s="181" t="str">
        <f t="shared" si="29"/>
        <v/>
      </c>
      <c r="M406" s="181" t="str">
        <f t="shared" si="30"/>
        <v/>
      </c>
    </row>
    <row r="407" spans="1:13" ht="12.75">
      <c r="A407" s="188" t="str">
        <f>IF(tab2!D407="","",tab2!D407)</f>
        <v/>
      </c>
      <c r="B407" s="181" t="str">
        <f>IF($A407="","",INDEX('VÝPOČET UHR'!$W:$W,MATCH($A407,'VÝPOČET UHR'!$A:$A,0),))</f>
        <v/>
      </c>
      <c r="C407" s="192" t="str">
        <f t="shared" si="27"/>
        <v/>
      </c>
      <c r="D407" s="190"/>
      <c r="E407" s="189" t="str">
        <f>IF(A407="","",HLAVIČKA!$C$4)</f>
        <v/>
      </c>
      <c r="F407" s="189" t="str">
        <f>IF($A407="","",IF(INDEX('VÝPOČET UHR'!$AA:$AA,MATCH($A407,'VÝPOČET UHR'!$A:$A,0))="","",INDEX('VÝPOČET UHR'!$AA:$AA,MATCH($A407,'VÝPOČET UHR'!$A:$A,0))))</f>
        <v/>
      </c>
      <c r="G407" s="189" t="str">
        <f>IF($A407="","",IF(INDEX('VÝPOČET UHR'!$Z:$Z,MATCH($A407,'VÝPOČET UHR'!$A:$A,0))="","",INDEX('VÝPOČET UHR'!$Z:$Z,MATCH($A407,'VÝPOČET UHR'!$A:$A,0))))</f>
        <v/>
      </c>
      <c r="H407" s="190"/>
      <c r="J407" s="181" t="str">
        <f>IF($A407="","",INDEX('VÝPOČET UHR'!$G:$G,MATCH($A407,'VÝPOČET UHR'!$A:$A,0),))</f>
        <v/>
      </c>
      <c r="K407" s="181" t="str">
        <f t="shared" si="28"/>
        <v/>
      </c>
      <c r="L407" s="181" t="str">
        <f t="shared" si="29"/>
        <v/>
      </c>
      <c r="M407" s="181" t="str">
        <f t="shared" si="30"/>
        <v/>
      </c>
    </row>
    <row r="408" spans="1:13" ht="12.75">
      <c r="A408" s="188" t="str">
        <f>IF(tab2!D408="","",tab2!D408)</f>
        <v/>
      </c>
      <c r="B408" s="181" t="str">
        <f>IF($A408="","",INDEX('VÝPOČET UHR'!$W:$W,MATCH($A408,'VÝPOČET UHR'!$A:$A,0),))</f>
        <v/>
      </c>
      <c r="C408" s="192" t="str">
        <f t="shared" si="27"/>
        <v/>
      </c>
      <c r="D408" s="190"/>
      <c r="E408" s="189" t="str">
        <f>IF(A408="","",HLAVIČKA!$C$4)</f>
        <v/>
      </c>
      <c r="F408" s="189" t="str">
        <f>IF($A408="","",IF(INDEX('VÝPOČET UHR'!$AA:$AA,MATCH($A408,'VÝPOČET UHR'!$A:$A,0))="","",INDEX('VÝPOČET UHR'!$AA:$AA,MATCH($A408,'VÝPOČET UHR'!$A:$A,0))))</f>
        <v/>
      </c>
      <c r="G408" s="189" t="str">
        <f>IF($A408="","",IF(INDEX('VÝPOČET UHR'!$Z:$Z,MATCH($A408,'VÝPOČET UHR'!$A:$A,0))="","",INDEX('VÝPOČET UHR'!$Z:$Z,MATCH($A408,'VÝPOČET UHR'!$A:$A,0))))</f>
        <v/>
      </c>
      <c r="H408" s="190"/>
      <c r="J408" s="181" t="str">
        <f>IF($A408="","",INDEX('VÝPOČET UHR'!$G:$G,MATCH($A408,'VÝPOČET UHR'!$A:$A,0),))</f>
        <v/>
      </c>
      <c r="K408" s="181" t="str">
        <f t="shared" si="28"/>
        <v/>
      </c>
      <c r="L408" s="181" t="str">
        <f t="shared" si="29"/>
        <v/>
      </c>
      <c r="M408" s="181" t="str">
        <f t="shared" si="30"/>
        <v/>
      </c>
    </row>
    <row r="409" spans="1:13" ht="12.75">
      <c r="A409" s="188" t="str">
        <f>IF(tab2!D409="","",tab2!D409)</f>
        <v/>
      </c>
      <c r="B409" s="181" t="str">
        <f>IF($A409="","",INDEX('VÝPOČET UHR'!$W:$W,MATCH($A409,'VÝPOČET UHR'!$A:$A,0),))</f>
        <v/>
      </c>
      <c r="C409" s="192" t="str">
        <f t="shared" si="27"/>
        <v/>
      </c>
      <c r="D409" s="190"/>
      <c r="E409" s="189" t="str">
        <f>IF(A409="","",HLAVIČKA!$C$4)</f>
        <v/>
      </c>
      <c r="F409" s="189" t="str">
        <f>IF($A409="","",IF(INDEX('VÝPOČET UHR'!$AA:$AA,MATCH($A409,'VÝPOČET UHR'!$A:$A,0))="","",INDEX('VÝPOČET UHR'!$AA:$AA,MATCH($A409,'VÝPOČET UHR'!$A:$A,0))))</f>
        <v/>
      </c>
      <c r="G409" s="189" t="str">
        <f>IF($A409="","",IF(INDEX('VÝPOČET UHR'!$Z:$Z,MATCH($A409,'VÝPOČET UHR'!$A:$A,0))="","",INDEX('VÝPOČET UHR'!$Z:$Z,MATCH($A409,'VÝPOČET UHR'!$A:$A,0))))</f>
        <v/>
      </c>
      <c r="H409" s="190"/>
      <c r="J409" s="181" t="str">
        <f>IF($A409="","",INDEX('VÝPOČET UHR'!$G:$G,MATCH($A409,'VÝPOČET UHR'!$A:$A,0),))</f>
        <v/>
      </c>
      <c r="K409" s="181" t="str">
        <f t="shared" si="28"/>
        <v/>
      </c>
      <c r="L409" s="181" t="str">
        <f t="shared" si="29"/>
        <v/>
      </c>
      <c r="M409" s="181" t="str">
        <f t="shared" si="30"/>
        <v/>
      </c>
    </row>
    <row r="410" spans="1:13" ht="12.75">
      <c r="A410" s="188" t="str">
        <f>IF(tab2!D410="","",tab2!D410)</f>
        <v/>
      </c>
      <c r="B410" s="181" t="str">
        <f>IF($A410="","",INDEX('VÝPOČET UHR'!$W:$W,MATCH($A410,'VÝPOČET UHR'!$A:$A,0),))</f>
        <v/>
      </c>
      <c r="C410" s="192" t="str">
        <f t="shared" si="27"/>
        <v/>
      </c>
      <c r="D410" s="190"/>
      <c r="E410" s="189" t="str">
        <f>IF(A410="","",HLAVIČKA!$C$4)</f>
        <v/>
      </c>
      <c r="F410" s="189" t="str">
        <f>IF($A410="","",IF(INDEX('VÝPOČET UHR'!$AA:$AA,MATCH($A410,'VÝPOČET UHR'!$A:$A,0))="","",INDEX('VÝPOČET UHR'!$AA:$AA,MATCH($A410,'VÝPOČET UHR'!$A:$A,0))))</f>
        <v/>
      </c>
      <c r="G410" s="189" t="str">
        <f>IF($A410="","",IF(INDEX('VÝPOČET UHR'!$Z:$Z,MATCH($A410,'VÝPOČET UHR'!$A:$A,0))="","",INDEX('VÝPOČET UHR'!$Z:$Z,MATCH($A410,'VÝPOČET UHR'!$A:$A,0))))</f>
        <v/>
      </c>
      <c r="H410" s="190"/>
      <c r="J410" s="181" t="str">
        <f>IF($A410="","",INDEX('VÝPOČET UHR'!$G:$G,MATCH($A410,'VÝPOČET UHR'!$A:$A,0),))</f>
        <v/>
      </c>
      <c r="K410" s="181" t="str">
        <f t="shared" si="28"/>
        <v/>
      </c>
      <c r="L410" s="181" t="str">
        <f t="shared" si="29"/>
        <v/>
      </c>
      <c r="M410" s="181" t="str">
        <f t="shared" si="30"/>
        <v/>
      </c>
    </row>
    <row r="411" spans="1:13" ht="12.75">
      <c r="A411" s="188" t="str">
        <f>IF(tab2!D411="","",tab2!D411)</f>
        <v/>
      </c>
      <c r="B411" s="181" t="str">
        <f>IF($A411="","",INDEX('VÝPOČET UHR'!$W:$W,MATCH($A411,'VÝPOČET UHR'!$A:$A,0),))</f>
        <v/>
      </c>
      <c r="C411" s="192" t="str">
        <f t="shared" si="27"/>
        <v/>
      </c>
      <c r="D411" s="190"/>
      <c r="E411" s="189" t="str">
        <f>IF(A411="","",HLAVIČKA!$C$4)</f>
        <v/>
      </c>
      <c r="F411" s="189" t="str">
        <f>IF($A411="","",IF(INDEX('VÝPOČET UHR'!$AA:$AA,MATCH($A411,'VÝPOČET UHR'!$A:$A,0))="","",INDEX('VÝPOČET UHR'!$AA:$AA,MATCH($A411,'VÝPOČET UHR'!$A:$A,0))))</f>
        <v/>
      </c>
      <c r="G411" s="189" t="str">
        <f>IF($A411="","",IF(INDEX('VÝPOČET UHR'!$Z:$Z,MATCH($A411,'VÝPOČET UHR'!$A:$A,0))="","",INDEX('VÝPOČET UHR'!$Z:$Z,MATCH($A411,'VÝPOČET UHR'!$A:$A,0))))</f>
        <v/>
      </c>
      <c r="H411" s="190"/>
      <c r="J411" s="181" t="str">
        <f>IF($A411="","",INDEX('VÝPOČET UHR'!$G:$G,MATCH($A411,'VÝPOČET UHR'!$A:$A,0),))</f>
        <v/>
      </c>
      <c r="K411" s="181" t="str">
        <f t="shared" si="28"/>
        <v/>
      </c>
      <c r="L411" s="181" t="str">
        <f t="shared" si="29"/>
        <v/>
      </c>
      <c r="M411" s="181" t="str">
        <f t="shared" si="30"/>
        <v/>
      </c>
    </row>
    <row r="412" spans="1:13" ht="12.75">
      <c r="A412" s="188" t="str">
        <f>IF(tab2!D412="","",tab2!D412)</f>
        <v/>
      </c>
      <c r="B412" s="181" t="str">
        <f>IF($A412="","",INDEX('VÝPOČET UHR'!$W:$W,MATCH($A412,'VÝPOČET UHR'!$A:$A,0),))</f>
        <v/>
      </c>
      <c r="C412" s="192" t="str">
        <f t="shared" si="27"/>
        <v/>
      </c>
      <c r="D412" s="190"/>
      <c r="E412" s="189" t="str">
        <f>IF(A412="","",HLAVIČKA!$C$4)</f>
        <v/>
      </c>
      <c r="F412" s="189" t="str">
        <f>IF($A412="","",IF(INDEX('VÝPOČET UHR'!$AA:$AA,MATCH($A412,'VÝPOČET UHR'!$A:$A,0))="","",INDEX('VÝPOČET UHR'!$AA:$AA,MATCH($A412,'VÝPOČET UHR'!$A:$A,0))))</f>
        <v/>
      </c>
      <c r="G412" s="189" t="str">
        <f>IF($A412="","",IF(INDEX('VÝPOČET UHR'!$Z:$Z,MATCH($A412,'VÝPOČET UHR'!$A:$A,0))="","",INDEX('VÝPOČET UHR'!$Z:$Z,MATCH($A412,'VÝPOČET UHR'!$A:$A,0))))</f>
        <v/>
      </c>
      <c r="H412" s="190"/>
      <c r="J412" s="181" t="str">
        <f>IF($A412="","",INDEX('VÝPOČET UHR'!$G:$G,MATCH($A412,'VÝPOČET UHR'!$A:$A,0),))</f>
        <v/>
      </c>
      <c r="K412" s="181" t="str">
        <f t="shared" si="28"/>
        <v/>
      </c>
      <c r="L412" s="181" t="str">
        <f t="shared" si="29"/>
        <v/>
      </c>
      <c r="M412" s="181" t="str">
        <f t="shared" si="30"/>
        <v/>
      </c>
    </row>
    <row r="413" spans="1:13" ht="12.75">
      <c r="A413" s="188" t="str">
        <f>IF(tab2!D413="","",tab2!D413)</f>
        <v/>
      </c>
      <c r="B413" s="181" t="str">
        <f>IF($A413="","",INDEX('VÝPOČET UHR'!$W:$W,MATCH($A413,'VÝPOČET UHR'!$A:$A,0),))</f>
        <v/>
      </c>
      <c r="C413" s="192" t="str">
        <f t="shared" si="27"/>
        <v/>
      </c>
      <c r="D413" s="190"/>
      <c r="E413" s="189" t="str">
        <f>IF(A413="","",HLAVIČKA!$C$4)</f>
        <v/>
      </c>
      <c r="F413" s="189" t="str">
        <f>IF($A413="","",IF(INDEX('VÝPOČET UHR'!$AA:$AA,MATCH($A413,'VÝPOČET UHR'!$A:$A,0))="","",INDEX('VÝPOČET UHR'!$AA:$AA,MATCH($A413,'VÝPOČET UHR'!$A:$A,0))))</f>
        <v/>
      </c>
      <c r="G413" s="189" t="str">
        <f>IF($A413="","",IF(INDEX('VÝPOČET UHR'!$Z:$Z,MATCH($A413,'VÝPOČET UHR'!$A:$A,0))="","",INDEX('VÝPOČET UHR'!$Z:$Z,MATCH($A413,'VÝPOČET UHR'!$A:$A,0))))</f>
        <v/>
      </c>
      <c r="H413" s="190"/>
      <c r="J413" s="181" t="str">
        <f>IF($A413="","",INDEX('VÝPOČET UHR'!$G:$G,MATCH($A413,'VÝPOČET UHR'!$A:$A,0),))</f>
        <v/>
      </c>
      <c r="K413" s="181" t="str">
        <f t="shared" si="28"/>
        <v/>
      </c>
      <c r="L413" s="181" t="str">
        <f t="shared" si="29"/>
        <v/>
      </c>
      <c r="M413" s="181" t="str">
        <f t="shared" si="30"/>
        <v/>
      </c>
    </row>
    <row r="414" spans="1:13" ht="12.75">
      <c r="A414" s="188" t="str">
        <f>IF(tab2!D414="","",tab2!D414)</f>
        <v/>
      </c>
      <c r="B414" s="181" t="str">
        <f>IF($A414="","",INDEX('VÝPOČET UHR'!$W:$W,MATCH($A414,'VÝPOČET UHR'!$A:$A,0),))</f>
        <v/>
      </c>
      <c r="C414" s="192" t="str">
        <f t="shared" si="27"/>
        <v/>
      </c>
      <c r="D414" s="190"/>
      <c r="E414" s="189" t="str">
        <f>IF(A414="","",HLAVIČKA!$C$4)</f>
        <v/>
      </c>
      <c r="F414" s="189" t="str">
        <f>IF($A414="","",IF(INDEX('VÝPOČET UHR'!$AA:$AA,MATCH($A414,'VÝPOČET UHR'!$A:$A,0))="","",INDEX('VÝPOČET UHR'!$AA:$AA,MATCH($A414,'VÝPOČET UHR'!$A:$A,0))))</f>
        <v/>
      </c>
      <c r="G414" s="189" t="str">
        <f>IF($A414="","",IF(INDEX('VÝPOČET UHR'!$Z:$Z,MATCH($A414,'VÝPOČET UHR'!$A:$A,0))="","",INDEX('VÝPOČET UHR'!$Z:$Z,MATCH($A414,'VÝPOČET UHR'!$A:$A,0))))</f>
        <v/>
      </c>
      <c r="H414" s="190"/>
      <c r="J414" s="181" t="str">
        <f>IF($A414="","",INDEX('VÝPOČET UHR'!$G:$G,MATCH($A414,'VÝPOČET UHR'!$A:$A,0),))</f>
        <v/>
      </c>
      <c r="K414" s="181" t="str">
        <f t="shared" si="28"/>
        <v/>
      </c>
      <c r="L414" s="181" t="str">
        <f t="shared" si="29"/>
        <v/>
      </c>
      <c r="M414" s="181" t="str">
        <f t="shared" si="30"/>
        <v/>
      </c>
    </row>
    <row r="415" spans="1:13" ht="12.75">
      <c r="A415" s="188" t="str">
        <f>IF(tab2!D415="","",tab2!D415)</f>
        <v/>
      </c>
      <c r="B415" s="181" t="str">
        <f>IF($A415="","",INDEX('VÝPOČET UHR'!$W:$W,MATCH($A415,'VÝPOČET UHR'!$A:$A,0),))</f>
        <v/>
      </c>
      <c r="C415" s="192" t="str">
        <f t="shared" si="27"/>
        <v/>
      </c>
      <c r="D415" s="190"/>
      <c r="E415" s="189" t="str">
        <f>IF(A415="","",HLAVIČKA!$C$4)</f>
        <v/>
      </c>
      <c r="F415" s="189" t="str">
        <f>IF($A415="","",IF(INDEX('VÝPOČET UHR'!$AA:$AA,MATCH($A415,'VÝPOČET UHR'!$A:$A,0))="","",INDEX('VÝPOČET UHR'!$AA:$AA,MATCH($A415,'VÝPOČET UHR'!$A:$A,0))))</f>
        <v/>
      </c>
      <c r="G415" s="189" t="str">
        <f>IF($A415="","",IF(INDEX('VÝPOČET UHR'!$Z:$Z,MATCH($A415,'VÝPOČET UHR'!$A:$A,0))="","",INDEX('VÝPOČET UHR'!$Z:$Z,MATCH($A415,'VÝPOČET UHR'!$A:$A,0))))</f>
        <v/>
      </c>
      <c r="H415" s="190"/>
      <c r="J415" s="181" t="str">
        <f>IF($A415="","",INDEX('VÝPOČET UHR'!$G:$G,MATCH($A415,'VÝPOČET UHR'!$A:$A,0),))</f>
        <v/>
      </c>
      <c r="K415" s="181" t="str">
        <f t="shared" si="28"/>
        <v/>
      </c>
      <c r="L415" s="181" t="str">
        <f t="shared" si="29"/>
        <v/>
      </c>
      <c r="M415" s="181" t="str">
        <f t="shared" si="30"/>
        <v/>
      </c>
    </row>
    <row r="416" spans="1:13" ht="12.75">
      <c r="A416" s="188" t="str">
        <f>IF(tab2!D416="","",tab2!D416)</f>
        <v/>
      </c>
      <c r="B416" s="181" t="str">
        <f>IF($A416="","",INDEX('VÝPOČET UHR'!$W:$W,MATCH($A416,'VÝPOČET UHR'!$A:$A,0),))</f>
        <v/>
      </c>
      <c r="C416" s="192" t="str">
        <f t="shared" si="27"/>
        <v/>
      </c>
      <c r="D416" s="190"/>
      <c r="E416" s="189" t="str">
        <f>IF(A416="","",HLAVIČKA!$C$4)</f>
        <v/>
      </c>
      <c r="F416" s="189" t="str">
        <f>IF($A416="","",IF(INDEX('VÝPOČET UHR'!$AA:$AA,MATCH($A416,'VÝPOČET UHR'!$A:$A,0))="","",INDEX('VÝPOČET UHR'!$AA:$AA,MATCH($A416,'VÝPOČET UHR'!$A:$A,0))))</f>
        <v/>
      </c>
      <c r="G416" s="189" t="str">
        <f>IF($A416="","",IF(INDEX('VÝPOČET UHR'!$Z:$Z,MATCH($A416,'VÝPOČET UHR'!$A:$A,0))="","",INDEX('VÝPOČET UHR'!$Z:$Z,MATCH($A416,'VÝPOČET UHR'!$A:$A,0))))</f>
        <v/>
      </c>
      <c r="H416" s="190"/>
      <c r="J416" s="181" t="str">
        <f>IF($A416="","",INDEX('VÝPOČET UHR'!$G:$G,MATCH($A416,'VÝPOČET UHR'!$A:$A,0),))</f>
        <v/>
      </c>
      <c r="K416" s="181" t="str">
        <f t="shared" si="28"/>
        <v/>
      </c>
      <c r="L416" s="181" t="str">
        <f t="shared" si="29"/>
        <v/>
      </c>
      <c r="M416" s="181" t="str">
        <f t="shared" si="30"/>
        <v/>
      </c>
    </row>
    <row r="417" spans="1:13" ht="12.75">
      <c r="A417" s="188" t="str">
        <f>IF(tab2!D417="","",tab2!D417)</f>
        <v/>
      </c>
      <c r="B417" s="181" t="str">
        <f>IF($A417="","",INDEX('VÝPOČET UHR'!$W:$W,MATCH($A417,'VÝPOČET UHR'!$A:$A,0),))</f>
        <v/>
      </c>
      <c r="C417" s="192" t="str">
        <f t="shared" si="27"/>
        <v/>
      </c>
      <c r="D417" s="190"/>
      <c r="E417" s="189" t="str">
        <f>IF(A417="","",HLAVIČKA!$C$4)</f>
        <v/>
      </c>
      <c r="F417" s="189" t="str">
        <f>IF($A417="","",IF(INDEX('VÝPOČET UHR'!$AA:$AA,MATCH($A417,'VÝPOČET UHR'!$A:$A,0))="","",INDEX('VÝPOČET UHR'!$AA:$AA,MATCH($A417,'VÝPOČET UHR'!$A:$A,0))))</f>
        <v/>
      </c>
      <c r="G417" s="189" t="str">
        <f>IF($A417="","",IF(INDEX('VÝPOČET UHR'!$Z:$Z,MATCH($A417,'VÝPOČET UHR'!$A:$A,0))="","",INDEX('VÝPOČET UHR'!$Z:$Z,MATCH($A417,'VÝPOČET UHR'!$A:$A,0))))</f>
        <v/>
      </c>
      <c r="H417" s="190"/>
      <c r="J417" s="181" t="str">
        <f>IF($A417="","",INDEX('VÝPOČET UHR'!$G:$G,MATCH($A417,'VÝPOČET UHR'!$A:$A,0),))</f>
        <v/>
      </c>
      <c r="K417" s="181" t="str">
        <f t="shared" si="28"/>
        <v/>
      </c>
      <c r="L417" s="181" t="str">
        <f t="shared" si="29"/>
        <v/>
      </c>
      <c r="M417" s="181" t="str">
        <f t="shared" si="30"/>
        <v/>
      </c>
    </row>
    <row r="418" spans="1:13" ht="12.75">
      <c r="A418" s="188" t="str">
        <f>IF(tab2!D418="","",tab2!D418)</f>
        <v/>
      </c>
      <c r="B418" s="181" t="str">
        <f>IF($A418="","",INDEX('VÝPOČET UHR'!$W:$W,MATCH($A418,'VÝPOČET UHR'!$A:$A,0),))</f>
        <v/>
      </c>
      <c r="C418" s="192" t="str">
        <f t="shared" si="27"/>
        <v/>
      </c>
      <c r="D418" s="190"/>
      <c r="E418" s="189" t="str">
        <f>IF(A418="","",HLAVIČKA!$C$4)</f>
        <v/>
      </c>
      <c r="F418" s="189" t="str">
        <f>IF($A418="","",IF(INDEX('VÝPOČET UHR'!$AA:$AA,MATCH($A418,'VÝPOČET UHR'!$A:$A,0))="","",INDEX('VÝPOČET UHR'!$AA:$AA,MATCH($A418,'VÝPOČET UHR'!$A:$A,0))))</f>
        <v/>
      </c>
      <c r="G418" s="189" t="str">
        <f>IF($A418="","",IF(INDEX('VÝPOČET UHR'!$Z:$Z,MATCH($A418,'VÝPOČET UHR'!$A:$A,0))="","",INDEX('VÝPOČET UHR'!$Z:$Z,MATCH($A418,'VÝPOČET UHR'!$A:$A,0))))</f>
        <v/>
      </c>
      <c r="H418" s="190"/>
      <c r="J418" s="181" t="str">
        <f>IF($A418="","",INDEX('VÝPOČET UHR'!$G:$G,MATCH($A418,'VÝPOČET UHR'!$A:$A,0),))</f>
        <v/>
      </c>
      <c r="K418" s="181" t="str">
        <f t="shared" si="28"/>
        <v/>
      </c>
      <c r="L418" s="181" t="str">
        <f t="shared" si="29"/>
        <v/>
      </c>
      <c r="M418" s="181" t="str">
        <f t="shared" si="30"/>
        <v/>
      </c>
    </row>
    <row r="419" spans="1:13" ht="12.75">
      <c r="A419" s="188" t="str">
        <f>IF(tab2!D419="","",tab2!D419)</f>
        <v/>
      </c>
      <c r="B419" s="181" t="str">
        <f>IF($A419="","",INDEX('VÝPOČET UHR'!$W:$W,MATCH($A419,'VÝPOČET UHR'!$A:$A,0),))</f>
        <v/>
      </c>
      <c r="C419" s="192" t="str">
        <f t="shared" si="27"/>
        <v/>
      </c>
      <c r="D419" s="190"/>
      <c r="E419" s="189" t="str">
        <f>IF(A419="","",HLAVIČKA!$C$4)</f>
        <v/>
      </c>
      <c r="F419" s="189" t="str">
        <f>IF($A419="","",IF(INDEX('VÝPOČET UHR'!$AA:$AA,MATCH($A419,'VÝPOČET UHR'!$A:$A,0))="","",INDEX('VÝPOČET UHR'!$AA:$AA,MATCH($A419,'VÝPOČET UHR'!$A:$A,0))))</f>
        <v/>
      </c>
      <c r="G419" s="189" t="str">
        <f>IF($A419="","",IF(INDEX('VÝPOČET UHR'!$Z:$Z,MATCH($A419,'VÝPOČET UHR'!$A:$A,0))="","",INDEX('VÝPOČET UHR'!$Z:$Z,MATCH($A419,'VÝPOČET UHR'!$A:$A,0))))</f>
        <v/>
      </c>
      <c r="H419" s="190"/>
      <c r="J419" s="181" t="str">
        <f>IF($A419="","",INDEX('VÝPOČET UHR'!$G:$G,MATCH($A419,'VÝPOČET UHR'!$A:$A,0),))</f>
        <v/>
      </c>
      <c r="K419" s="181" t="str">
        <f t="shared" si="28"/>
        <v/>
      </c>
      <c r="L419" s="181" t="str">
        <f t="shared" si="29"/>
        <v/>
      </c>
      <c r="M419" s="181" t="str">
        <f t="shared" si="30"/>
        <v/>
      </c>
    </row>
    <row r="420" spans="1:13" ht="12.75">
      <c r="A420" s="188" t="str">
        <f>IF(tab2!D420="","",tab2!D420)</f>
        <v/>
      </c>
      <c r="B420" s="181" t="str">
        <f>IF($A420="","",INDEX('VÝPOČET UHR'!$W:$W,MATCH($A420,'VÝPOČET UHR'!$A:$A,0),))</f>
        <v/>
      </c>
      <c r="C420" s="192" t="str">
        <f t="shared" si="27"/>
        <v/>
      </c>
      <c r="D420" s="190"/>
      <c r="E420" s="189" t="str">
        <f>IF(A420="","",HLAVIČKA!$C$4)</f>
        <v/>
      </c>
      <c r="F420" s="189" t="str">
        <f>IF($A420="","",IF(INDEX('VÝPOČET UHR'!$AA:$AA,MATCH($A420,'VÝPOČET UHR'!$A:$A,0))="","",INDEX('VÝPOČET UHR'!$AA:$AA,MATCH($A420,'VÝPOČET UHR'!$A:$A,0))))</f>
        <v/>
      </c>
      <c r="G420" s="189" t="str">
        <f>IF($A420="","",IF(INDEX('VÝPOČET UHR'!$Z:$Z,MATCH($A420,'VÝPOČET UHR'!$A:$A,0))="","",INDEX('VÝPOČET UHR'!$Z:$Z,MATCH($A420,'VÝPOČET UHR'!$A:$A,0))))</f>
        <v/>
      </c>
      <c r="H420" s="190"/>
      <c r="J420" s="181" t="str">
        <f>IF($A420="","",INDEX('VÝPOČET UHR'!$G:$G,MATCH($A420,'VÝPOČET UHR'!$A:$A,0),))</f>
        <v/>
      </c>
      <c r="K420" s="181" t="str">
        <f t="shared" si="28"/>
        <v/>
      </c>
      <c r="L420" s="181" t="str">
        <f t="shared" si="29"/>
        <v/>
      </c>
      <c r="M420" s="181" t="str">
        <f t="shared" si="30"/>
        <v/>
      </c>
    </row>
    <row r="421" spans="1:13" ht="12.75">
      <c r="A421" s="188" t="str">
        <f>IF(tab2!D421="","",tab2!D421)</f>
        <v/>
      </c>
      <c r="B421" s="181" t="str">
        <f>IF($A421="","",INDEX('VÝPOČET UHR'!$W:$W,MATCH($A421,'VÝPOČET UHR'!$A:$A,0),))</f>
        <v/>
      </c>
      <c r="C421" s="192" t="str">
        <f t="shared" si="27"/>
        <v/>
      </c>
      <c r="D421" s="190"/>
      <c r="E421" s="189" t="str">
        <f>IF(A421="","",HLAVIČKA!$C$4)</f>
        <v/>
      </c>
      <c r="F421" s="189" t="str">
        <f>IF($A421="","",IF(INDEX('VÝPOČET UHR'!$AA:$AA,MATCH($A421,'VÝPOČET UHR'!$A:$A,0))="","",INDEX('VÝPOČET UHR'!$AA:$AA,MATCH($A421,'VÝPOČET UHR'!$A:$A,0))))</f>
        <v/>
      </c>
      <c r="G421" s="189" t="str">
        <f>IF($A421="","",IF(INDEX('VÝPOČET UHR'!$Z:$Z,MATCH($A421,'VÝPOČET UHR'!$A:$A,0))="","",INDEX('VÝPOČET UHR'!$Z:$Z,MATCH($A421,'VÝPOČET UHR'!$A:$A,0))))</f>
        <v/>
      </c>
      <c r="H421" s="190"/>
      <c r="J421" s="181" t="str">
        <f>IF($A421="","",INDEX('VÝPOČET UHR'!$G:$G,MATCH($A421,'VÝPOČET UHR'!$A:$A,0),))</f>
        <v/>
      </c>
      <c r="K421" s="181" t="str">
        <f t="shared" si="28"/>
        <v/>
      </c>
      <c r="L421" s="181" t="str">
        <f t="shared" si="29"/>
        <v/>
      </c>
      <c r="M421" s="181" t="str">
        <f t="shared" si="30"/>
        <v/>
      </c>
    </row>
    <row r="422" spans="1:13" ht="12.75">
      <c r="A422" s="188" t="str">
        <f>IF(tab2!D422="","",tab2!D422)</f>
        <v/>
      </c>
      <c r="B422" s="181" t="str">
        <f>IF($A422="","",INDEX('VÝPOČET UHR'!$W:$W,MATCH($A422,'VÝPOČET UHR'!$A:$A,0),))</f>
        <v/>
      </c>
      <c r="C422" s="192" t="str">
        <f t="shared" si="27"/>
        <v/>
      </c>
      <c r="D422" s="190"/>
      <c r="E422" s="189" t="str">
        <f>IF(A422="","",HLAVIČKA!$C$4)</f>
        <v/>
      </c>
      <c r="F422" s="189" t="str">
        <f>IF($A422="","",IF(INDEX('VÝPOČET UHR'!$AA:$AA,MATCH($A422,'VÝPOČET UHR'!$A:$A,0))="","",INDEX('VÝPOČET UHR'!$AA:$AA,MATCH($A422,'VÝPOČET UHR'!$A:$A,0))))</f>
        <v/>
      </c>
      <c r="G422" s="189" t="str">
        <f>IF($A422="","",IF(INDEX('VÝPOČET UHR'!$Z:$Z,MATCH($A422,'VÝPOČET UHR'!$A:$A,0))="","",INDEX('VÝPOČET UHR'!$Z:$Z,MATCH($A422,'VÝPOČET UHR'!$A:$A,0))))</f>
        <v/>
      </c>
      <c r="H422" s="190"/>
      <c r="J422" s="181" t="str">
        <f>IF($A422="","",INDEX('VÝPOČET UHR'!$G:$G,MATCH($A422,'VÝPOČET UHR'!$A:$A,0),))</f>
        <v/>
      </c>
      <c r="K422" s="181" t="str">
        <f t="shared" si="28"/>
        <v/>
      </c>
      <c r="L422" s="181" t="str">
        <f t="shared" si="29"/>
        <v/>
      </c>
      <c r="M422" s="181" t="str">
        <f t="shared" si="30"/>
        <v/>
      </c>
    </row>
    <row r="423" spans="1:13" ht="12.75">
      <c r="A423" s="188" t="str">
        <f>IF(tab2!D423="","",tab2!D423)</f>
        <v/>
      </c>
      <c r="B423" s="181" t="str">
        <f>IF($A423="","",INDEX('VÝPOČET UHR'!$W:$W,MATCH($A423,'VÝPOČET UHR'!$A:$A,0),))</f>
        <v/>
      </c>
      <c r="C423" s="192" t="str">
        <f t="shared" si="27"/>
        <v/>
      </c>
      <c r="D423" s="190"/>
      <c r="E423" s="189" t="str">
        <f>IF(A423="","",HLAVIČKA!$C$4)</f>
        <v/>
      </c>
      <c r="F423" s="189" t="str">
        <f>IF($A423="","",IF(INDEX('VÝPOČET UHR'!$AA:$AA,MATCH($A423,'VÝPOČET UHR'!$A:$A,0))="","",INDEX('VÝPOČET UHR'!$AA:$AA,MATCH($A423,'VÝPOČET UHR'!$A:$A,0))))</f>
        <v/>
      </c>
      <c r="G423" s="189" t="str">
        <f>IF($A423="","",IF(INDEX('VÝPOČET UHR'!$Z:$Z,MATCH($A423,'VÝPOČET UHR'!$A:$A,0))="","",INDEX('VÝPOČET UHR'!$Z:$Z,MATCH($A423,'VÝPOČET UHR'!$A:$A,0))))</f>
        <v/>
      </c>
      <c r="H423" s="190"/>
      <c r="J423" s="181" t="str">
        <f>IF($A423="","",INDEX('VÝPOČET UHR'!$G:$G,MATCH($A423,'VÝPOČET UHR'!$A:$A,0),))</f>
        <v/>
      </c>
      <c r="K423" s="181" t="str">
        <f t="shared" si="28"/>
        <v/>
      </c>
      <c r="L423" s="181" t="str">
        <f t="shared" si="29"/>
        <v/>
      </c>
      <c r="M423" s="181" t="str">
        <f t="shared" si="30"/>
        <v/>
      </c>
    </row>
    <row r="424" spans="1:13" ht="12.75">
      <c r="A424" s="188" t="str">
        <f>IF(tab2!D424="","",tab2!D424)</f>
        <v/>
      </c>
      <c r="B424" s="181" t="str">
        <f>IF($A424="","",INDEX('VÝPOČET UHR'!$W:$W,MATCH($A424,'VÝPOČET UHR'!$A:$A,0),))</f>
        <v/>
      </c>
      <c r="C424" s="192" t="str">
        <f t="shared" si="27"/>
        <v/>
      </c>
      <c r="D424" s="190"/>
      <c r="E424" s="189" t="str">
        <f>IF(A424="","",HLAVIČKA!$C$4)</f>
        <v/>
      </c>
      <c r="F424" s="189" t="str">
        <f>IF($A424="","",IF(INDEX('VÝPOČET UHR'!$AA:$AA,MATCH($A424,'VÝPOČET UHR'!$A:$A,0))="","",INDEX('VÝPOČET UHR'!$AA:$AA,MATCH($A424,'VÝPOČET UHR'!$A:$A,0))))</f>
        <v/>
      </c>
      <c r="G424" s="189" t="str">
        <f>IF($A424="","",IF(INDEX('VÝPOČET UHR'!$Z:$Z,MATCH($A424,'VÝPOČET UHR'!$A:$A,0))="","",INDEX('VÝPOČET UHR'!$Z:$Z,MATCH($A424,'VÝPOČET UHR'!$A:$A,0))))</f>
        <v/>
      </c>
      <c r="H424" s="190"/>
      <c r="J424" s="181" t="str">
        <f>IF($A424="","",INDEX('VÝPOČET UHR'!$G:$G,MATCH($A424,'VÝPOČET UHR'!$A:$A,0),))</f>
        <v/>
      </c>
      <c r="K424" s="181" t="str">
        <f t="shared" si="28"/>
        <v/>
      </c>
      <c r="L424" s="181" t="str">
        <f t="shared" si="29"/>
        <v/>
      </c>
      <c r="M424" s="181" t="str">
        <f t="shared" si="30"/>
        <v/>
      </c>
    </row>
    <row r="425" spans="1:13" ht="12.75">
      <c r="A425" s="188" t="str">
        <f>IF(tab2!D425="","",tab2!D425)</f>
        <v/>
      </c>
      <c r="B425" s="181" t="str">
        <f>IF($A425="","",INDEX('VÝPOČET UHR'!$W:$W,MATCH($A425,'VÝPOČET UHR'!$A:$A,0),))</f>
        <v/>
      </c>
      <c r="C425" s="192" t="str">
        <f t="shared" si="27"/>
        <v/>
      </c>
      <c r="D425" s="190"/>
      <c r="E425" s="189" t="str">
        <f>IF(A425="","",HLAVIČKA!$C$4)</f>
        <v/>
      </c>
      <c r="F425" s="189" t="str">
        <f>IF($A425="","",IF(INDEX('VÝPOČET UHR'!$AA:$AA,MATCH($A425,'VÝPOČET UHR'!$A:$A,0))="","",INDEX('VÝPOČET UHR'!$AA:$AA,MATCH($A425,'VÝPOČET UHR'!$A:$A,0))))</f>
        <v/>
      </c>
      <c r="G425" s="189" t="str">
        <f>IF($A425="","",IF(INDEX('VÝPOČET UHR'!$Z:$Z,MATCH($A425,'VÝPOČET UHR'!$A:$A,0))="","",INDEX('VÝPOČET UHR'!$Z:$Z,MATCH($A425,'VÝPOČET UHR'!$A:$A,0))))</f>
        <v/>
      </c>
      <c r="H425" s="190"/>
      <c r="J425" s="181" t="str">
        <f>IF($A425="","",INDEX('VÝPOČET UHR'!$G:$G,MATCH($A425,'VÝPOČET UHR'!$A:$A,0),))</f>
        <v/>
      </c>
      <c r="K425" s="181" t="str">
        <f t="shared" si="28"/>
        <v/>
      </c>
      <c r="L425" s="181" t="str">
        <f t="shared" si="29"/>
        <v/>
      </c>
      <c r="M425" s="181" t="str">
        <f t="shared" si="30"/>
        <v/>
      </c>
    </row>
    <row r="426" spans="1:13" ht="12.75">
      <c r="A426" s="188" t="str">
        <f>IF(tab2!D426="","",tab2!D426)</f>
        <v/>
      </c>
      <c r="B426" s="181" t="str">
        <f>IF($A426="","",INDEX('VÝPOČET UHR'!$W:$W,MATCH($A426,'VÝPOČET UHR'!$A:$A,0),))</f>
        <v/>
      </c>
      <c r="C426" s="192" t="str">
        <f t="shared" si="27"/>
        <v/>
      </c>
      <c r="D426" s="190"/>
      <c r="E426" s="189" t="str">
        <f>IF(A426="","",HLAVIČKA!$C$4)</f>
        <v/>
      </c>
      <c r="F426" s="189" t="str">
        <f>IF($A426="","",IF(INDEX('VÝPOČET UHR'!$AA:$AA,MATCH($A426,'VÝPOČET UHR'!$A:$A,0))="","",INDEX('VÝPOČET UHR'!$AA:$AA,MATCH($A426,'VÝPOČET UHR'!$A:$A,0))))</f>
        <v/>
      </c>
      <c r="G426" s="189" t="str">
        <f>IF($A426="","",IF(INDEX('VÝPOČET UHR'!$Z:$Z,MATCH($A426,'VÝPOČET UHR'!$A:$A,0))="","",INDEX('VÝPOČET UHR'!$Z:$Z,MATCH($A426,'VÝPOČET UHR'!$A:$A,0))))</f>
        <v/>
      </c>
      <c r="H426" s="190"/>
      <c r="J426" s="181" t="str">
        <f>IF($A426="","",INDEX('VÝPOČET UHR'!$G:$G,MATCH($A426,'VÝPOČET UHR'!$A:$A,0),))</f>
        <v/>
      </c>
      <c r="K426" s="181" t="str">
        <f t="shared" si="28"/>
        <v/>
      </c>
      <c r="L426" s="181" t="str">
        <f t="shared" si="29"/>
        <v/>
      </c>
      <c r="M426" s="181" t="str">
        <f t="shared" si="30"/>
        <v/>
      </c>
    </row>
    <row r="427" spans="1:13" ht="12.75">
      <c r="A427" s="188" t="str">
        <f>IF(tab2!D427="","",tab2!D427)</f>
        <v/>
      </c>
      <c r="B427" s="181" t="str">
        <f>IF($A427="","",INDEX('VÝPOČET UHR'!$W:$W,MATCH($A427,'VÝPOČET UHR'!$A:$A,0),))</f>
        <v/>
      </c>
      <c r="C427" s="192" t="str">
        <f t="shared" si="27"/>
        <v/>
      </c>
      <c r="D427" s="190"/>
      <c r="E427" s="189" t="str">
        <f>IF(A427="","",HLAVIČKA!$C$4)</f>
        <v/>
      </c>
      <c r="F427" s="189" t="str">
        <f>IF($A427="","",IF(INDEX('VÝPOČET UHR'!$AA:$AA,MATCH($A427,'VÝPOČET UHR'!$A:$A,0))="","",INDEX('VÝPOČET UHR'!$AA:$AA,MATCH($A427,'VÝPOČET UHR'!$A:$A,0))))</f>
        <v/>
      </c>
      <c r="G427" s="189" t="str">
        <f>IF($A427="","",IF(INDEX('VÝPOČET UHR'!$Z:$Z,MATCH($A427,'VÝPOČET UHR'!$A:$A,0))="","",INDEX('VÝPOČET UHR'!$Z:$Z,MATCH($A427,'VÝPOČET UHR'!$A:$A,0))))</f>
        <v/>
      </c>
      <c r="H427" s="190"/>
      <c r="J427" s="181" t="str">
        <f>IF($A427="","",INDEX('VÝPOČET UHR'!$G:$G,MATCH($A427,'VÝPOČET UHR'!$A:$A,0),))</f>
        <v/>
      </c>
      <c r="K427" s="181" t="str">
        <f t="shared" si="28"/>
        <v/>
      </c>
      <c r="L427" s="181" t="str">
        <f t="shared" si="29"/>
        <v/>
      </c>
      <c r="M427" s="181" t="str">
        <f t="shared" si="30"/>
        <v/>
      </c>
    </row>
    <row r="428" spans="1:13" ht="12.75">
      <c r="A428" s="188" t="str">
        <f>IF(tab2!D428="","",tab2!D428)</f>
        <v/>
      </c>
      <c r="B428" s="181" t="str">
        <f>IF($A428="","",INDEX('VÝPOČET UHR'!$W:$W,MATCH($A428,'VÝPOČET UHR'!$A:$A,0),))</f>
        <v/>
      </c>
      <c r="C428" s="192" t="str">
        <f t="shared" si="27"/>
        <v/>
      </c>
      <c r="D428" s="190"/>
      <c r="E428" s="189" t="str">
        <f>IF(A428="","",HLAVIČKA!$C$4)</f>
        <v/>
      </c>
      <c r="F428" s="189" t="str">
        <f>IF($A428="","",IF(INDEX('VÝPOČET UHR'!$AA:$AA,MATCH($A428,'VÝPOČET UHR'!$A:$A,0))="","",INDEX('VÝPOČET UHR'!$AA:$AA,MATCH($A428,'VÝPOČET UHR'!$A:$A,0))))</f>
        <v/>
      </c>
      <c r="G428" s="189" t="str">
        <f>IF($A428="","",IF(INDEX('VÝPOČET UHR'!$Z:$Z,MATCH($A428,'VÝPOČET UHR'!$A:$A,0))="","",INDEX('VÝPOČET UHR'!$Z:$Z,MATCH($A428,'VÝPOČET UHR'!$A:$A,0))))</f>
        <v/>
      </c>
      <c r="H428" s="190"/>
      <c r="J428" s="181" t="str">
        <f>IF($A428="","",INDEX('VÝPOČET UHR'!$G:$G,MATCH($A428,'VÝPOČET UHR'!$A:$A,0),))</f>
        <v/>
      </c>
      <c r="K428" s="181" t="str">
        <f t="shared" si="28"/>
        <v/>
      </c>
      <c r="L428" s="181" t="str">
        <f t="shared" si="29"/>
        <v/>
      </c>
      <c r="M428" s="181" t="str">
        <f t="shared" si="30"/>
        <v/>
      </c>
    </row>
    <row r="429" spans="1:13" ht="12.75">
      <c r="A429" s="188" t="str">
        <f>IF(tab2!D429="","",tab2!D429)</f>
        <v/>
      </c>
      <c r="B429" s="181" t="str">
        <f>IF($A429="","",INDEX('VÝPOČET UHR'!$W:$W,MATCH($A429,'VÝPOČET UHR'!$A:$A,0),))</f>
        <v/>
      </c>
      <c r="C429" s="192" t="str">
        <f t="shared" si="27"/>
        <v/>
      </c>
      <c r="D429" s="190"/>
      <c r="E429" s="189" t="str">
        <f>IF(A429="","",HLAVIČKA!$C$4)</f>
        <v/>
      </c>
      <c r="F429" s="189" t="str">
        <f>IF($A429="","",IF(INDEX('VÝPOČET UHR'!$AA:$AA,MATCH($A429,'VÝPOČET UHR'!$A:$A,0))="","",INDEX('VÝPOČET UHR'!$AA:$AA,MATCH($A429,'VÝPOČET UHR'!$A:$A,0))))</f>
        <v/>
      </c>
      <c r="G429" s="189" t="str">
        <f>IF($A429="","",IF(INDEX('VÝPOČET UHR'!$Z:$Z,MATCH($A429,'VÝPOČET UHR'!$A:$A,0))="","",INDEX('VÝPOČET UHR'!$Z:$Z,MATCH($A429,'VÝPOČET UHR'!$A:$A,0))))</f>
        <v/>
      </c>
      <c r="H429" s="190"/>
      <c r="J429" s="181" t="str">
        <f>IF($A429="","",INDEX('VÝPOČET UHR'!$G:$G,MATCH($A429,'VÝPOČET UHR'!$A:$A,0),))</f>
        <v/>
      </c>
      <c r="K429" s="181" t="str">
        <f t="shared" si="28"/>
        <v/>
      </c>
      <c r="L429" s="181" t="str">
        <f t="shared" si="29"/>
        <v/>
      </c>
      <c r="M429" s="181" t="str">
        <f t="shared" si="30"/>
        <v/>
      </c>
    </row>
    <row r="430" spans="1:13" ht="12.75">
      <c r="A430" s="188" t="str">
        <f>IF(tab2!D430="","",tab2!D430)</f>
        <v/>
      </c>
      <c r="B430" s="181" t="str">
        <f>IF($A430="","",INDEX('VÝPOČET UHR'!$W:$W,MATCH($A430,'VÝPOČET UHR'!$A:$A,0),))</f>
        <v/>
      </c>
      <c r="C430" s="192" t="str">
        <f t="shared" si="27"/>
        <v/>
      </c>
      <c r="D430" s="190"/>
      <c r="E430" s="189" t="str">
        <f>IF(A430="","",HLAVIČKA!$C$4)</f>
        <v/>
      </c>
      <c r="F430" s="189" t="str">
        <f>IF($A430="","",IF(INDEX('VÝPOČET UHR'!$AA:$AA,MATCH($A430,'VÝPOČET UHR'!$A:$A,0))="","",INDEX('VÝPOČET UHR'!$AA:$AA,MATCH($A430,'VÝPOČET UHR'!$A:$A,0))))</f>
        <v/>
      </c>
      <c r="G430" s="189" t="str">
        <f>IF($A430="","",IF(INDEX('VÝPOČET UHR'!$Z:$Z,MATCH($A430,'VÝPOČET UHR'!$A:$A,0))="","",INDEX('VÝPOČET UHR'!$Z:$Z,MATCH($A430,'VÝPOČET UHR'!$A:$A,0))))</f>
        <v/>
      </c>
      <c r="H430" s="190"/>
      <c r="J430" s="181" t="str">
        <f>IF($A430="","",INDEX('VÝPOČET UHR'!$G:$G,MATCH($A430,'VÝPOČET UHR'!$A:$A,0),))</f>
        <v/>
      </c>
      <c r="K430" s="181" t="str">
        <f t="shared" si="28"/>
        <v/>
      </c>
      <c r="L430" s="181" t="str">
        <f t="shared" si="29"/>
        <v/>
      </c>
      <c r="M430" s="181" t="str">
        <f t="shared" si="30"/>
        <v/>
      </c>
    </row>
    <row r="431" spans="1:13" ht="12.75">
      <c r="A431" s="188" t="str">
        <f>IF(tab2!D431="","",tab2!D431)</f>
        <v/>
      </c>
      <c r="B431" s="181" t="str">
        <f>IF($A431="","",INDEX('VÝPOČET UHR'!$W:$W,MATCH($A431,'VÝPOČET UHR'!$A:$A,0),))</f>
        <v/>
      </c>
      <c r="C431" s="192" t="str">
        <f t="shared" si="27"/>
        <v/>
      </c>
      <c r="D431" s="190"/>
      <c r="E431" s="189" t="str">
        <f>IF(A431="","",HLAVIČKA!$C$4)</f>
        <v/>
      </c>
      <c r="F431" s="189" t="str">
        <f>IF($A431="","",IF(INDEX('VÝPOČET UHR'!$AA:$AA,MATCH($A431,'VÝPOČET UHR'!$A:$A,0))="","",INDEX('VÝPOČET UHR'!$AA:$AA,MATCH($A431,'VÝPOČET UHR'!$A:$A,0))))</f>
        <v/>
      </c>
      <c r="G431" s="189" t="str">
        <f>IF($A431="","",IF(INDEX('VÝPOČET UHR'!$Z:$Z,MATCH($A431,'VÝPOČET UHR'!$A:$A,0))="","",INDEX('VÝPOČET UHR'!$Z:$Z,MATCH($A431,'VÝPOČET UHR'!$A:$A,0))))</f>
        <v/>
      </c>
      <c r="H431" s="190"/>
      <c r="J431" s="181" t="str">
        <f>IF($A431="","",INDEX('VÝPOČET UHR'!$G:$G,MATCH($A431,'VÝPOČET UHR'!$A:$A,0),))</f>
        <v/>
      </c>
      <c r="K431" s="181" t="str">
        <f t="shared" si="28"/>
        <v/>
      </c>
      <c r="L431" s="181" t="str">
        <f t="shared" si="29"/>
        <v/>
      </c>
      <c r="M431" s="181" t="str">
        <f t="shared" si="30"/>
        <v/>
      </c>
    </row>
    <row r="432" spans="1:13" ht="12.75">
      <c r="A432" s="188" t="str">
        <f>IF(tab2!D432="","",tab2!D432)</f>
        <v/>
      </c>
      <c r="B432" s="181" t="str">
        <f>IF($A432="","",INDEX('VÝPOČET UHR'!$W:$W,MATCH($A432,'VÝPOČET UHR'!$A:$A,0),))</f>
        <v/>
      </c>
      <c r="C432" s="192" t="str">
        <f t="shared" si="27"/>
        <v/>
      </c>
      <c r="D432" s="190"/>
      <c r="E432" s="189" t="str">
        <f>IF(A432="","",HLAVIČKA!$C$4)</f>
        <v/>
      </c>
      <c r="F432" s="189" t="str">
        <f>IF($A432="","",IF(INDEX('VÝPOČET UHR'!$AA:$AA,MATCH($A432,'VÝPOČET UHR'!$A:$A,0))="","",INDEX('VÝPOČET UHR'!$AA:$AA,MATCH($A432,'VÝPOČET UHR'!$A:$A,0))))</f>
        <v/>
      </c>
      <c r="G432" s="189" t="str">
        <f>IF($A432="","",IF(INDEX('VÝPOČET UHR'!$Z:$Z,MATCH($A432,'VÝPOČET UHR'!$A:$A,0))="","",INDEX('VÝPOČET UHR'!$Z:$Z,MATCH($A432,'VÝPOČET UHR'!$A:$A,0))))</f>
        <v/>
      </c>
      <c r="H432" s="190"/>
      <c r="J432" s="181" t="str">
        <f>IF($A432="","",INDEX('VÝPOČET UHR'!$G:$G,MATCH($A432,'VÝPOČET UHR'!$A:$A,0),))</f>
        <v/>
      </c>
      <c r="K432" s="181" t="str">
        <f t="shared" si="28"/>
        <v/>
      </c>
      <c r="L432" s="181" t="str">
        <f t="shared" si="29"/>
        <v/>
      </c>
      <c r="M432" s="181" t="str">
        <f t="shared" si="30"/>
        <v/>
      </c>
    </row>
    <row r="433" spans="1:13" ht="12.75">
      <c r="A433" s="188" t="str">
        <f>IF(tab2!D433="","",tab2!D433)</f>
        <v/>
      </c>
      <c r="B433" s="181" t="str">
        <f>IF($A433="","",INDEX('VÝPOČET UHR'!$W:$W,MATCH($A433,'VÝPOČET UHR'!$A:$A,0),))</f>
        <v/>
      </c>
      <c r="C433" s="192" t="str">
        <f t="shared" si="27"/>
        <v/>
      </c>
      <c r="D433" s="190"/>
      <c r="E433" s="189" t="str">
        <f>IF(A433="","",HLAVIČKA!$C$4)</f>
        <v/>
      </c>
      <c r="F433" s="189" t="str">
        <f>IF($A433="","",IF(INDEX('VÝPOČET UHR'!$AA:$AA,MATCH($A433,'VÝPOČET UHR'!$A:$A,0))="","",INDEX('VÝPOČET UHR'!$AA:$AA,MATCH($A433,'VÝPOČET UHR'!$A:$A,0))))</f>
        <v/>
      </c>
      <c r="G433" s="189" t="str">
        <f>IF($A433="","",IF(INDEX('VÝPOČET UHR'!$Z:$Z,MATCH($A433,'VÝPOČET UHR'!$A:$A,0))="","",INDEX('VÝPOČET UHR'!$Z:$Z,MATCH($A433,'VÝPOČET UHR'!$A:$A,0))))</f>
        <v/>
      </c>
      <c r="H433" s="190"/>
      <c r="J433" s="181" t="str">
        <f>IF($A433="","",INDEX('VÝPOČET UHR'!$G:$G,MATCH($A433,'VÝPOČET UHR'!$A:$A,0),))</f>
        <v/>
      </c>
      <c r="K433" s="181" t="str">
        <f t="shared" si="28"/>
        <v/>
      </c>
      <c r="L433" s="181" t="str">
        <f t="shared" si="29"/>
        <v/>
      </c>
      <c r="M433" s="181" t="str">
        <f t="shared" si="30"/>
        <v/>
      </c>
    </row>
    <row r="434" spans="1:13" ht="12.75">
      <c r="A434" s="188" t="str">
        <f>IF(tab2!D434="","",tab2!D434)</f>
        <v/>
      </c>
      <c r="B434" s="181" t="str">
        <f>IF($A434="","",INDEX('VÝPOČET UHR'!$W:$W,MATCH($A434,'VÝPOČET UHR'!$A:$A,0),))</f>
        <v/>
      </c>
      <c r="C434" s="192" t="str">
        <f t="shared" si="27"/>
        <v/>
      </c>
      <c r="D434" s="190"/>
      <c r="E434" s="189" t="str">
        <f>IF(A434="","",HLAVIČKA!$C$4)</f>
        <v/>
      </c>
      <c r="F434" s="189" t="str">
        <f>IF($A434="","",IF(INDEX('VÝPOČET UHR'!$AA:$AA,MATCH($A434,'VÝPOČET UHR'!$A:$A,0))="","",INDEX('VÝPOČET UHR'!$AA:$AA,MATCH($A434,'VÝPOČET UHR'!$A:$A,0))))</f>
        <v/>
      </c>
      <c r="G434" s="189" t="str">
        <f>IF($A434="","",IF(INDEX('VÝPOČET UHR'!$Z:$Z,MATCH($A434,'VÝPOČET UHR'!$A:$A,0))="","",INDEX('VÝPOČET UHR'!$Z:$Z,MATCH($A434,'VÝPOČET UHR'!$A:$A,0))))</f>
        <v/>
      </c>
      <c r="H434" s="190"/>
      <c r="J434" s="181" t="str">
        <f>IF($A434="","",INDEX('VÝPOČET UHR'!$G:$G,MATCH($A434,'VÝPOČET UHR'!$A:$A,0),))</f>
        <v/>
      </c>
      <c r="K434" s="181" t="str">
        <f t="shared" si="28"/>
        <v/>
      </c>
      <c r="L434" s="181" t="str">
        <f t="shared" si="29"/>
        <v/>
      </c>
      <c r="M434" s="181" t="str">
        <f t="shared" si="30"/>
        <v/>
      </c>
    </row>
    <row r="435" spans="1:13" ht="12.75">
      <c r="A435" s="188" t="str">
        <f>IF(tab2!D435="","",tab2!D435)</f>
        <v/>
      </c>
      <c r="B435" s="181" t="str">
        <f>IF($A435="","",INDEX('VÝPOČET UHR'!$W:$W,MATCH($A435,'VÝPOČET UHR'!$A:$A,0),))</f>
        <v/>
      </c>
      <c r="C435" s="192" t="str">
        <f t="shared" si="27"/>
        <v/>
      </c>
      <c r="D435" s="190"/>
      <c r="E435" s="189" t="str">
        <f>IF(A435="","",HLAVIČKA!$C$4)</f>
        <v/>
      </c>
      <c r="F435" s="189" t="str">
        <f>IF($A435="","",IF(INDEX('VÝPOČET UHR'!$AA:$AA,MATCH($A435,'VÝPOČET UHR'!$A:$A,0))="","",INDEX('VÝPOČET UHR'!$AA:$AA,MATCH($A435,'VÝPOČET UHR'!$A:$A,0))))</f>
        <v/>
      </c>
      <c r="G435" s="189" t="str">
        <f>IF($A435="","",IF(INDEX('VÝPOČET UHR'!$Z:$Z,MATCH($A435,'VÝPOČET UHR'!$A:$A,0))="","",INDEX('VÝPOČET UHR'!$Z:$Z,MATCH($A435,'VÝPOČET UHR'!$A:$A,0))))</f>
        <v/>
      </c>
      <c r="H435" s="190"/>
      <c r="J435" s="181" t="str">
        <f>IF($A435="","",INDEX('VÝPOČET UHR'!$G:$G,MATCH($A435,'VÝPOČET UHR'!$A:$A,0),))</f>
        <v/>
      </c>
      <c r="K435" s="181" t="str">
        <f t="shared" si="28"/>
        <v/>
      </c>
      <c r="L435" s="181" t="str">
        <f t="shared" si="29"/>
        <v/>
      </c>
      <c r="M435" s="181" t="str">
        <f t="shared" si="30"/>
        <v/>
      </c>
    </row>
    <row r="436" spans="1:13" ht="12.75">
      <c r="A436" s="188" t="str">
        <f>IF(tab2!D436="","",tab2!D436)</f>
        <v/>
      </c>
      <c r="B436" s="181" t="str">
        <f>IF($A436="","",INDEX('VÝPOČET UHR'!$W:$W,MATCH($A436,'VÝPOČET UHR'!$A:$A,0),))</f>
        <v/>
      </c>
      <c r="C436" s="192" t="str">
        <f t="shared" si="27"/>
        <v/>
      </c>
      <c r="D436" s="190"/>
      <c r="E436" s="189" t="str">
        <f>IF(A436="","",HLAVIČKA!$C$4)</f>
        <v/>
      </c>
      <c r="F436" s="189" t="str">
        <f>IF($A436="","",IF(INDEX('VÝPOČET UHR'!$AA:$AA,MATCH($A436,'VÝPOČET UHR'!$A:$A,0))="","",INDEX('VÝPOČET UHR'!$AA:$AA,MATCH($A436,'VÝPOČET UHR'!$A:$A,0))))</f>
        <v/>
      </c>
      <c r="G436" s="189" t="str">
        <f>IF($A436="","",IF(INDEX('VÝPOČET UHR'!$Z:$Z,MATCH($A436,'VÝPOČET UHR'!$A:$A,0))="","",INDEX('VÝPOČET UHR'!$Z:$Z,MATCH($A436,'VÝPOČET UHR'!$A:$A,0))))</f>
        <v/>
      </c>
      <c r="H436" s="190"/>
      <c r="J436" s="181" t="str">
        <f>IF($A436="","",INDEX('VÝPOČET UHR'!$G:$G,MATCH($A436,'VÝPOČET UHR'!$A:$A,0),))</f>
        <v/>
      </c>
      <c r="K436" s="181" t="str">
        <f t="shared" si="28"/>
        <v/>
      </c>
      <c r="L436" s="181" t="str">
        <f t="shared" si="29"/>
        <v/>
      </c>
      <c r="M436" s="181" t="str">
        <f t="shared" si="30"/>
        <v/>
      </c>
    </row>
    <row r="437" spans="1:13" ht="12.75">
      <c r="A437" s="188" t="str">
        <f>IF(tab2!D437="","",tab2!D437)</f>
        <v/>
      </c>
      <c r="B437" s="181" t="str">
        <f>IF($A437="","",INDEX('VÝPOČET UHR'!$W:$W,MATCH($A437,'VÝPOČET UHR'!$A:$A,0),))</f>
        <v/>
      </c>
      <c r="C437" s="192" t="str">
        <f t="shared" si="27"/>
        <v/>
      </c>
      <c r="D437" s="190"/>
      <c r="E437" s="189" t="str">
        <f>IF(A437="","",HLAVIČKA!$C$4)</f>
        <v/>
      </c>
      <c r="F437" s="189" t="str">
        <f>IF($A437="","",IF(INDEX('VÝPOČET UHR'!$AA:$AA,MATCH($A437,'VÝPOČET UHR'!$A:$A,0))="","",INDEX('VÝPOČET UHR'!$AA:$AA,MATCH($A437,'VÝPOČET UHR'!$A:$A,0))))</f>
        <v/>
      </c>
      <c r="G437" s="189" t="str">
        <f>IF($A437="","",IF(INDEX('VÝPOČET UHR'!$Z:$Z,MATCH($A437,'VÝPOČET UHR'!$A:$A,0))="","",INDEX('VÝPOČET UHR'!$Z:$Z,MATCH($A437,'VÝPOČET UHR'!$A:$A,0))))</f>
        <v/>
      </c>
      <c r="H437" s="190"/>
      <c r="J437" s="181" t="str">
        <f>IF($A437="","",INDEX('VÝPOČET UHR'!$G:$G,MATCH($A437,'VÝPOČET UHR'!$A:$A,0),))</f>
        <v/>
      </c>
      <c r="K437" s="181" t="str">
        <f t="shared" si="28"/>
        <v/>
      </c>
      <c r="L437" s="181" t="str">
        <f t="shared" si="29"/>
        <v/>
      </c>
      <c r="M437" s="181" t="str">
        <f t="shared" si="30"/>
        <v/>
      </c>
    </row>
    <row r="438" spans="1:13" ht="12.75">
      <c r="A438" s="188" t="str">
        <f>IF(tab2!D438="","",tab2!D438)</f>
        <v/>
      </c>
      <c r="B438" s="181" t="str">
        <f>IF($A438="","",INDEX('VÝPOČET UHR'!$W:$W,MATCH($A438,'VÝPOČET UHR'!$A:$A,0),))</f>
        <v/>
      </c>
      <c r="C438" s="192" t="str">
        <f t="shared" si="27"/>
        <v/>
      </c>
      <c r="D438" s="190"/>
      <c r="E438" s="189" t="str">
        <f>IF(A438="","",HLAVIČKA!$C$4)</f>
        <v/>
      </c>
      <c r="F438" s="189" t="str">
        <f>IF($A438="","",IF(INDEX('VÝPOČET UHR'!$AA:$AA,MATCH($A438,'VÝPOČET UHR'!$A:$A,0))="","",INDEX('VÝPOČET UHR'!$AA:$AA,MATCH($A438,'VÝPOČET UHR'!$A:$A,0))))</f>
        <v/>
      </c>
      <c r="G438" s="189" t="str">
        <f>IF($A438="","",IF(INDEX('VÝPOČET UHR'!$Z:$Z,MATCH($A438,'VÝPOČET UHR'!$A:$A,0))="","",INDEX('VÝPOČET UHR'!$Z:$Z,MATCH($A438,'VÝPOČET UHR'!$A:$A,0))))</f>
        <v/>
      </c>
      <c r="H438" s="190"/>
      <c r="J438" s="181" t="str">
        <f>IF($A438="","",INDEX('VÝPOČET UHR'!$G:$G,MATCH($A438,'VÝPOČET UHR'!$A:$A,0),))</f>
        <v/>
      </c>
      <c r="K438" s="181" t="str">
        <f t="shared" si="28"/>
        <v/>
      </c>
      <c r="L438" s="181" t="str">
        <f t="shared" si="29"/>
        <v/>
      </c>
      <c r="M438" s="181" t="str">
        <f t="shared" si="30"/>
        <v/>
      </c>
    </row>
    <row r="439" spans="1:13" ht="12.75">
      <c r="A439" s="188" t="str">
        <f>IF(tab2!D439="","",tab2!D439)</f>
        <v/>
      </c>
      <c r="B439" s="181" t="str">
        <f>IF($A439="","",INDEX('VÝPOČET UHR'!$W:$W,MATCH($A439,'VÝPOČET UHR'!$A:$A,0),))</f>
        <v/>
      </c>
      <c r="C439" s="192" t="str">
        <f t="shared" si="27"/>
        <v/>
      </c>
      <c r="D439" s="190"/>
      <c r="E439" s="189" t="str">
        <f>IF(A439="","",HLAVIČKA!$C$4)</f>
        <v/>
      </c>
      <c r="F439" s="189" t="str">
        <f>IF($A439="","",IF(INDEX('VÝPOČET UHR'!$AA:$AA,MATCH($A439,'VÝPOČET UHR'!$A:$A,0))="","",INDEX('VÝPOČET UHR'!$AA:$AA,MATCH($A439,'VÝPOČET UHR'!$A:$A,0))))</f>
        <v/>
      </c>
      <c r="G439" s="189" t="str">
        <f>IF($A439="","",IF(INDEX('VÝPOČET UHR'!$Z:$Z,MATCH($A439,'VÝPOČET UHR'!$A:$A,0))="","",INDEX('VÝPOČET UHR'!$Z:$Z,MATCH($A439,'VÝPOČET UHR'!$A:$A,0))))</f>
        <v/>
      </c>
      <c r="H439" s="190"/>
      <c r="J439" s="181" t="str">
        <f>IF($A439="","",INDEX('VÝPOČET UHR'!$G:$G,MATCH($A439,'VÝPOČET UHR'!$A:$A,0),))</f>
        <v/>
      </c>
      <c r="K439" s="181" t="str">
        <f t="shared" si="28"/>
        <v/>
      </c>
      <c r="L439" s="181" t="str">
        <f t="shared" si="29"/>
        <v/>
      </c>
      <c r="M439" s="181" t="str">
        <f t="shared" si="30"/>
        <v/>
      </c>
    </row>
    <row r="440" spans="1:13" ht="12.75">
      <c r="A440" s="188" t="str">
        <f>IF(tab2!D440="","",tab2!D440)</f>
        <v/>
      </c>
      <c r="B440" s="181" t="str">
        <f>IF($A440="","",INDEX('VÝPOČET UHR'!$W:$W,MATCH($A440,'VÝPOČET UHR'!$A:$A,0),))</f>
        <v/>
      </c>
      <c r="C440" s="192" t="str">
        <f t="shared" si="27"/>
        <v/>
      </c>
      <c r="D440" s="190"/>
      <c r="E440" s="189" t="str">
        <f>IF(A440="","",HLAVIČKA!$C$4)</f>
        <v/>
      </c>
      <c r="F440" s="189" t="str">
        <f>IF($A440="","",IF(INDEX('VÝPOČET UHR'!$AA:$AA,MATCH($A440,'VÝPOČET UHR'!$A:$A,0))="","",INDEX('VÝPOČET UHR'!$AA:$AA,MATCH($A440,'VÝPOČET UHR'!$A:$A,0))))</f>
        <v/>
      </c>
      <c r="G440" s="189" t="str">
        <f>IF($A440="","",IF(INDEX('VÝPOČET UHR'!$Z:$Z,MATCH($A440,'VÝPOČET UHR'!$A:$A,0))="","",INDEX('VÝPOČET UHR'!$Z:$Z,MATCH($A440,'VÝPOČET UHR'!$A:$A,0))))</f>
        <v/>
      </c>
      <c r="H440" s="190"/>
      <c r="J440" s="181" t="str">
        <f>IF($A440="","",INDEX('VÝPOČET UHR'!$G:$G,MATCH($A440,'VÝPOČET UHR'!$A:$A,0),))</f>
        <v/>
      </c>
      <c r="K440" s="181" t="str">
        <f t="shared" si="28"/>
        <v/>
      </c>
      <c r="L440" s="181" t="str">
        <f t="shared" si="29"/>
        <v/>
      </c>
      <c r="M440" s="181" t="str">
        <f t="shared" si="30"/>
        <v/>
      </c>
    </row>
    <row r="441" spans="1:13" ht="12.75">
      <c r="A441" s="188" t="str">
        <f>IF(tab2!D441="","",tab2!D441)</f>
        <v/>
      </c>
      <c r="B441" s="181" t="str">
        <f>IF($A441="","",INDEX('VÝPOČET UHR'!$W:$W,MATCH($A441,'VÝPOČET UHR'!$A:$A,0),))</f>
        <v/>
      </c>
      <c r="C441" s="192" t="str">
        <f t="shared" si="27"/>
        <v/>
      </c>
      <c r="D441" s="190"/>
      <c r="E441" s="189" t="str">
        <f>IF(A441="","",HLAVIČKA!$C$4)</f>
        <v/>
      </c>
      <c r="F441" s="189" t="str">
        <f>IF($A441="","",IF(INDEX('VÝPOČET UHR'!$AA:$AA,MATCH($A441,'VÝPOČET UHR'!$A:$A,0))="","",INDEX('VÝPOČET UHR'!$AA:$AA,MATCH($A441,'VÝPOČET UHR'!$A:$A,0))))</f>
        <v/>
      </c>
      <c r="G441" s="189" t="str">
        <f>IF($A441="","",IF(INDEX('VÝPOČET UHR'!$Z:$Z,MATCH($A441,'VÝPOČET UHR'!$A:$A,0))="","",INDEX('VÝPOČET UHR'!$Z:$Z,MATCH($A441,'VÝPOČET UHR'!$A:$A,0))))</f>
        <v/>
      </c>
      <c r="H441" s="190"/>
      <c r="J441" s="181" t="str">
        <f>IF($A441="","",INDEX('VÝPOČET UHR'!$G:$G,MATCH($A441,'VÝPOČET UHR'!$A:$A,0),))</f>
        <v/>
      </c>
      <c r="K441" s="181" t="str">
        <f t="shared" si="28"/>
        <v/>
      </c>
      <c r="L441" s="181" t="str">
        <f t="shared" si="29"/>
        <v/>
      </c>
      <c r="M441" s="181" t="str">
        <f t="shared" si="30"/>
        <v/>
      </c>
    </row>
    <row r="442" spans="1:13" ht="12.75">
      <c r="A442" s="188" t="str">
        <f>IF(tab2!D442="","",tab2!D442)</f>
        <v/>
      </c>
      <c r="B442" s="181" t="str">
        <f>IF($A442="","",INDEX('VÝPOČET UHR'!$W:$W,MATCH($A442,'VÝPOČET UHR'!$A:$A,0),))</f>
        <v/>
      </c>
      <c r="C442" s="192" t="str">
        <f t="shared" si="27"/>
        <v/>
      </c>
      <c r="D442" s="190"/>
      <c r="E442" s="189" t="str">
        <f>IF(A442="","",HLAVIČKA!$C$4)</f>
        <v/>
      </c>
      <c r="F442" s="189" t="str">
        <f>IF($A442="","",IF(INDEX('VÝPOČET UHR'!$AA:$AA,MATCH($A442,'VÝPOČET UHR'!$A:$A,0))="","",INDEX('VÝPOČET UHR'!$AA:$AA,MATCH($A442,'VÝPOČET UHR'!$A:$A,0))))</f>
        <v/>
      </c>
      <c r="G442" s="189" t="str">
        <f>IF($A442="","",IF(INDEX('VÝPOČET UHR'!$Z:$Z,MATCH($A442,'VÝPOČET UHR'!$A:$A,0))="","",INDEX('VÝPOČET UHR'!$Z:$Z,MATCH($A442,'VÝPOČET UHR'!$A:$A,0))))</f>
        <v/>
      </c>
      <c r="H442" s="190"/>
      <c r="J442" s="181" t="str">
        <f>IF($A442="","",INDEX('VÝPOČET UHR'!$G:$G,MATCH($A442,'VÝPOČET UHR'!$A:$A,0),))</f>
        <v/>
      </c>
      <c r="K442" s="181" t="str">
        <f t="shared" si="28"/>
        <v/>
      </c>
      <c r="L442" s="181" t="str">
        <f t="shared" si="29"/>
        <v/>
      </c>
      <c r="M442" s="181" t="str">
        <f t="shared" si="30"/>
        <v/>
      </c>
    </row>
    <row r="443" spans="1:13" ht="12.75">
      <c r="A443" s="188" t="str">
        <f>IF(tab2!D443="","",tab2!D443)</f>
        <v/>
      </c>
      <c r="B443" s="181" t="str">
        <f>IF($A443="","",INDEX('VÝPOČET UHR'!$W:$W,MATCH($A443,'VÝPOČET UHR'!$A:$A,0),))</f>
        <v/>
      </c>
      <c r="C443" s="192" t="str">
        <f t="shared" si="27"/>
        <v/>
      </c>
      <c r="D443" s="190"/>
      <c r="E443" s="189" t="str">
        <f>IF(A443="","",HLAVIČKA!$C$4)</f>
        <v/>
      </c>
      <c r="F443" s="189" t="str">
        <f>IF($A443="","",IF(INDEX('VÝPOČET UHR'!$AA:$AA,MATCH($A443,'VÝPOČET UHR'!$A:$A,0))="","",INDEX('VÝPOČET UHR'!$AA:$AA,MATCH($A443,'VÝPOČET UHR'!$A:$A,0))))</f>
        <v/>
      </c>
      <c r="G443" s="189" t="str">
        <f>IF($A443="","",IF(INDEX('VÝPOČET UHR'!$Z:$Z,MATCH($A443,'VÝPOČET UHR'!$A:$A,0))="","",INDEX('VÝPOČET UHR'!$Z:$Z,MATCH($A443,'VÝPOČET UHR'!$A:$A,0))))</f>
        <v/>
      </c>
      <c r="H443" s="190"/>
      <c r="J443" s="181" t="str">
        <f>IF($A443="","",INDEX('VÝPOČET UHR'!$G:$G,MATCH($A443,'VÝPOČET UHR'!$A:$A,0),))</f>
        <v/>
      </c>
      <c r="K443" s="181" t="str">
        <f t="shared" si="28"/>
        <v/>
      </c>
      <c r="L443" s="181" t="str">
        <f t="shared" si="29"/>
        <v/>
      </c>
      <c r="M443" s="181" t="str">
        <f t="shared" si="30"/>
        <v/>
      </c>
    </row>
    <row r="444" spans="1:13" ht="12.75">
      <c r="A444" s="188" t="str">
        <f>IF(tab2!D444="","",tab2!D444)</f>
        <v/>
      </c>
      <c r="B444" s="181" t="str">
        <f>IF($A444="","",INDEX('VÝPOČET UHR'!$W:$W,MATCH($A444,'VÝPOČET UHR'!$A:$A,0),))</f>
        <v/>
      </c>
      <c r="C444" s="192" t="str">
        <f t="shared" si="27"/>
        <v/>
      </c>
      <c r="D444" s="190"/>
      <c r="E444" s="189" t="str">
        <f>IF(A444="","",HLAVIČKA!$C$4)</f>
        <v/>
      </c>
      <c r="F444" s="189" t="str">
        <f>IF($A444="","",IF(INDEX('VÝPOČET UHR'!$AA:$AA,MATCH($A444,'VÝPOČET UHR'!$A:$A,0))="","",INDEX('VÝPOČET UHR'!$AA:$AA,MATCH($A444,'VÝPOČET UHR'!$A:$A,0))))</f>
        <v/>
      </c>
      <c r="G444" s="189" t="str">
        <f>IF($A444="","",IF(INDEX('VÝPOČET UHR'!$Z:$Z,MATCH($A444,'VÝPOČET UHR'!$A:$A,0))="","",INDEX('VÝPOČET UHR'!$Z:$Z,MATCH($A444,'VÝPOČET UHR'!$A:$A,0))))</f>
        <v/>
      </c>
      <c r="H444" s="190"/>
      <c r="J444" s="181" t="str">
        <f>IF($A444="","",INDEX('VÝPOČET UHR'!$G:$G,MATCH($A444,'VÝPOČET UHR'!$A:$A,0),))</f>
        <v/>
      </c>
      <c r="K444" s="181" t="str">
        <f t="shared" si="28"/>
        <v/>
      </c>
      <c r="L444" s="181" t="str">
        <f t="shared" si="29"/>
        <v/>
      </c>
      <c r="M444" s="181" t="str">
        <f t="shared" si="30"/>
        <v/>
      </c>
    </row>
    <row r="445" spans="1:13" ht="12.75">
      <c r="A445" s="188" t="str">
        <f>IF(tab2!D445="","",tab2!D445)</f>
        <v/>
      </c>
      <c r="B445" s="181" t="str">
        <f>IF($A445="","",INDEX('VÝPOČET UHR'!$W:$W,MATCH($A445,'VÝPOČET UHR'!$A:$A,0),))</f>
        <v/>
      </c>
      <c r="C445" s="192" t="str">
        <f t="shared" si="27"/>
        <v/>
      </c>
      <c r="D445" s="190"/>
      <c r="E445" s="189" t="str">
        <f>IF(A445="","",HLAVIČKA!$C$4)</f>
        <v/>
      </c>
      <c r="F445" s="189" t="str">
        <f>IF($A445="","",IF(INDEX('VÝPOČET UHR'!$AA:$AA,MATCH($A445,'VÝPOČET UHR'!$A:$A,0))="","",INDEX('VÝPOČET UHR'!$AA:$AA,MATCH($A445,'VÝPOČET UHR'!$A:$A,0))))</f>
        <v/>
      </c>
      <c r="G445" s="189" t="str">
        <f>IF($A445="","",IF(INDEX('VÝPOČET UHR'!$Z:$Z,MATCH($A445,'VÝPOČET UHR'!$A:$A,0))="","",INDEX('VÝPOČET UHR'!$Z:$Z,MATCH($A445,'VÝPOČET UHR'!$A:$A,0))))</f>
        <v/>
      </c>
      <c r="H445" s="190"/>
      <c r="J445" s="181" t="str">
        <f>IF($A445="","",INDEX('VÝPOČET UHR'!$G:$G,MATCH($A445,'VÝPOČET UHR'!$A:$A,0),))</f>
        <v/>
      </c>
      <c r="K445" s="181" t="str">
        <f t="shared" si="28"/>
        <v/>
      </c>
      <c r="L445" s="181" t="str">
        <f t="shared" si="29"/>
        <v/>
      </c>
      <c r="M445" s="181" t="str">
        <f t="shared" si="30"/>
        <v/>
      </c>
    </row>
    <row r="446" spans="1:13" ht="12.75">
      <c r="A446" s="188" t="str">
        <f>IF(tab2!D446="","",tab2!D446)</f>
        <v/>
      </c>
      <c r="B446" s="181" t="str">
        <f>IF($A446="","",INDEX('VÝPOČET UHR'!$W:$W,MATCH($A446,'VÝPOČET UHR'!$A:$A,0),))</f>
        <v/>
      </c>
      <c r="C446" s="192" t="str">
        <f t="shared" si="27"/>
        <v/>
      </c>
      <c r="D446" s="190"/>
      <c r="E446" s="189" t="str">
        <f>IF(A446="","",HLAVIČKA!$C$4)</f>
        <v/>
      </c>
      <c r="F446" s="189" t="str">
        <f>IF($A446="","",IF(INDEX('VÝPOČET UHR'!$AA:$AA,MATCH($A446,'VÝPOČET UHR'!$A:$A,0))="","",INDEX('VÝPOČET UHR'!$AA:$AA,MATCH($A446,'VÝPOČET UHR'!$A:$A,0))))</f>
        <v/>
      </c>
      <c r="G446" s="189" t="str">
        <f>IF($A446="","",IF(INDEX('VÝPOČET UHR'!$Z:$Z,MATCH($A446,'VÝPOČET UHR'!$A:$A,0))="","",INDEX('VÝPOČET UHR'!$Z:$Z,MATCH($A446,'VÝPOČET UHR'!$A:$A,0))))</f>
        <v/>
      </c>
      <c r="H446" s="190"/>
      <c r="J446" s="181" t="str">
        <f>IF($A446="","",INDEX('VÝPOČET UHR'!$G:$G,MATCH($A446,'VÝPOČET UHR'!$A:$A,0),))</f>
        <v/>
      </c>
      <c r="K446" s="181" t="str">
        <f t="shared" si="28"/>
        <v/>
      </c>
      <c r="L446" s="181" t="str">
        <f t="shared" si="29"/>
        <v/>
      </c>
      <c r="M446" s="181" t="str">
        <f t="shared" si="30"/>
        <v/>
      </c>
    </row>
    <row r="447" spans="1:13" ht="12.75">
      <c r="A447" s="188" t="str">
        <f>IF(tab2!D447="","",tab2!D447)</f>
        <v/>
      </c>
      <c r="B447" s="181" t="str">
        <f>IF($A447="","",INDEX('VÝPOČET UHR'!$W:$W,MATCH($A447,'VÝPOČET UHR'!$A:$A,0),))</f>
        <v/>
      </c>
      <c r="C447" s="192" t="str">
        <f t="shared" si="27"/>
        <v/>
      </c>
      <c r="D447" s="190"/>
      <c r="E447" s="189" t="str">
        <f>IF(A447="","",HLAVIČKA!$C$4)</f>
        <v/>
      </c>
      <c r="F447" s="189" t="str">
        <f>IF($A447="","",IF(INDEX('VÝPOČET UHR'!$AA:$AA,MATCH($A447,'VÝPOČET UHR'!$A:$A,0))="","",INDEX('VÝPOČET UHR'!$AA:$AA,MATCH($A447,'VÝPOČET UHR'!$A:$A,0))))</f>
        <v/>
      </c>
      <c r="G447" s="189" t="str">
        <f>IF($A447="","",IF(INDEX('VÝPOČET UHR'!$Z:$Z,MATCH($A447,'VÝPOČET UHR'!$A:$A,0))="","",INDEX('VÝPOČET UHR'!$Z:$Z,MATCH($A447,'VÝPOČET UHR'!$A:$A,0))))</f>
        <v/>
      </c>
      <c r="H447" s="190"/>
      <c r="J447" s="181" t="str">
        <f>IF($A447="","",INDEX('VÝPOČET UHR'!$G:$G,MATCH($A447,'VÝPOČET UHR'!$A:$A,0),))</f>
        <v/>
      </c>
      <c r="K447" s="181" t="str">
        <f t="shared" si="28"/>
        <v/>
      </c>
      <c r="L447" s="181" t="str">
        <f t="shared" si="29"/>
        <v/>
      </c>
      <c r="M447" s="181" t="str">
        <f t="shared" si="30"/>
        <v/>
      </c>
    </row>
    <row r="448" spans="1:13" ht="12.75">
      <c r="A448" s="188" t="str">
        <f>IF(tab2!D448="","",tab2!D448)</f>
        <v/>
      </c>
      <c r="B448" s="181" t="str">
        <f>IF($A448="","",INDEX('VÝPOČET UHR'!$W:$W,MATCH($A448,'VÝPOČET UHR'!$A:$A,0),))</f>
        <v/>
      </c>
      <c r="C448" s="192" t="str">
        <f t="shared" si="27"/>
        <v/>
      </c>
      <c r="D448" s="190"/>
      <c r="E448" s="189" t="str">
        <f>IF(A448="","",HLAVIČKA!$C$4)</f>
        <v/>
      </c>
      <c r="F448" s="189" t="str">
        <f>IF($A448="","",IF(INDEX('VÝPOČET UHR'!$AA:$AA,MATCH($A448,'VÝPOČET UHR'!$A:$A,0))="","",INDEX('VÝPOČET UHR'!$AA:$AA,MATCH($A448,'VÝPOČET UHR'!$A:$A,0))))</f>
        <v/>
      </c>
      <c r="G448" s="189" t="str">
        <f>IF($A448="","",IF(INDEX('VÝPOČET UHR'!$Z:$Z,MATCH($A448,'VÝPOČET UHR'!$A:$A,0))="","",INDEX('VÝPOČET UHR'!$Z:$Z,MATCH($A448,'VÝPOČET UHR'!$A:$A,0))))</f>
        <v/>
      </c>
      <c r="H448" s="190"/>
      <c r="J448" s="181" t="str">
        <f>IF($A448="","",INDEX('VÝPOČET UHR'!$G:$G,MATCH($A448,'VÝPOČET UHR'!$A:$A,0),))</f>
        <v/>
      </c>
      <c r="K448" s="181" t="str">
        <f t="shared" si="28"/>
        <v/>
      </c>
      <c r="L448" s="181" t="str">
        <f t="shared" si="29"/>
        <v/>
      </c>
      <c r="M448" s="181" t="str">
        <f t="shared" si="30"/>
        <v/>
      </c>
    </row>
    <row r="449" spans="1:13" ht="12.75">
      <c r="A449" s="188" t="str">
        <f>IF(tab2!D449="","",tab2!D449)</f>
        <v/>
      </c>
      <c r="B449" s="181" t="str">
        <f>IF($A449="","",INDEX('VÝPOČET UHR'!$W:$W,MATCH($A449,'VÝPOČET UHR'!$A:$A,0),))</f>
        <v/>
      </c>
      <c r="C449" s="192" t="str">
        <f t="shared" si="27"/>
        <v/>
      </c>
      <c r="D449" s="190"/>
      <c r="E449" s="189" t="str">
        <f>IF(A449="","",HLAVIČKA!$C$4)</f>
        <v/>
      </c>
      <c r="F449" s="189" t="str">
        <f>IF($A449="","",IF(INDEX('VÝPOČET UHR'!$AA:$AA,MATCH($A449,'VÝPOČET UHR'!$A:$A,0))="","",INDEX('VÝPOČET UHR'!$AA:$AA,MATCH($A449,'VÝPOČET UHR'!$A:$A,0))))</f>
        <v/>
      </c>
      <c r="G449" s="189" t="str">
        <f>IF($A449="","",IF(INDEX('VÝPOČET UHR'!$Z:$Z,MATCH($A449,'VÝPOČET UHR'!$A:$A,0))="","",INDEX('VÝPOČET UHR'!$Z:$Z,MATCH($A449,'VÝPOČET UHR'!$A:$A,0))))</f>
        <v/>
      </c>
      <c r="H449" s="190"/>
      <c r="J449" s="181" t="str">
        <f>IF($A449="","",INDEX('VÝPOČET UHR'!$G:$G,MATCH($A449,'VÝPOČET UHR'!$A:$A,0),))</f>
        <v/>
      </c>
      <c r="K449" s="181" t="str">
        <f t="shared" si="28"/>
        <v/>
      </c>
      <c r="L449" s="181" t="str">
        <f t="shared" si="29"/>
        <v/>
      </c>
      <c r="M449" s="181" t="str">
        <f t="shared" si="30"/>
        <v/>
      </c>
    </row>
    <row r="450" spans="1:13" ht="12.75">
      <c r="A450" s="188" t="str">
        <f>IF(tab2!D450="","",tab2!D450)</f>
        <v/>
      </c>
      <c r="B450" s="181" t="str">
        <f>IF($A450="","",INDEX('VÝPOČET UHR'!$W:$W,MATCH($A450,'VÝPOČET UHR'!$A:$A,0),))</f>
        <v/>
      </c>
      <c r="C450" s="192" t="str">
        <f t="shared" si="27"/>
        <v/>
      </c>
      <c r="D450" s="190"/>
      <c r="E450" s="189" t="str">
        <f>IF(A450="","",HLAVIČKA!$C$4)</f>
        <v/>
      </c>
      <c r="F450" s="189" t="str">
        <f>IF($A450="","",IF(INDEX('VÝPOČET UHR'!$AA:$AA,MATCH($A450,'VÝPOČET UHR'!$A:$A,0))="","",INDEX('VÝPOČET UHR'!$AA:$AA,MATCH($A450,'VÝPOČET UHR'!$A:$A,0))))</f>
        <v/>
      </c>
      <c r="G450" s="189" t="str">
        <f>IF($A450="","",IF(INDEX('VÝPOČET UHR'!$Z:$Z,MATCH($A450,'VÝPOČET UHR'!$A:$A,0))="","",INDEX('VÝPOČET UHR'!$Z:$Z,MATCH($A450,'VÝPOČET UHR'!$A:$A,0))))</f>
        <v/>
      </c>
      <c r="H450" s="190"/>
      <c r="J450" s="181" t="str">
        <f>IF($A450="","",INDEX('VÝPOČET UHR'!$G:$G,MATCH($A450,'VÝPOČET UHR'!$A:$A,0),))</f>
        <v/>
      </c>
      <c r="K450" s="181" t="str">
        <f t="shared" si="28"/>
        <v/>
      </c>
      <c r="L450" s="181" t="str">
        <f t="shared" si="29"/>
        <v/>
      </c>
      <c r="M450" s="181" t="str">
        <f t="shared" si="30"/>
        <v/>
      </c>
    </row>
    <row r="451" spans="1:13" ht="12.75">
      <c r="A451" s="188" t="str">
        <f>IF(tab2!D451="","",tab2!D451)</f>
        <v/>
      </c>
      <c r="B451" s="181" t="str">
        <f>IF($A451="","",INDEX('VÝPOČET UHR'!$W:$W,MATCH($A451,'VÝPOČET UHR'!$A:$A,0),))</f>
        <v/>
      </c>
      <c r="C451" s="192" t="str">
        <f aca="true" t="shared" si="31" ref="C451:C514">IF($J451="","",CONCATENATE(K451,".",L451,".",M451))</f>
        <v/>
      </c>
      <c r="D451" s="190"/>
      <c r="E451" s="189" t="str">
        <f>IF(A451="","",HLAVIČKA!$C$4)</f>
        <v/>
      </c>
      <c r="F451" s="189" t="str">
        <f>IF($A451="","",IF(INDEX('VÝPOČET UHR'!$AA:$AA,MATCH($A451,'VÝPOČET UHR'!$A:$A,0))="","",INDEX('VÝPOČET UHR'!$AA:$AA,MATCH($A451,'VÝPOČET UHR'!$A:$A,0))))</f>
        <v/>
      </c>
      <c r="G451" s="189" t="str">
        <f>IF($A451="","",IF(INDEX('VÝPOČET UHR'!$Z:$Z,MATCH($A451,'VÝPOČET UHR'!$A:$A,0))="","",INDEX('VÝPOČET UHR'!$Z:$Z,MATCH($A451,'VÝPOČET UHR'!$A:$A,0))))</f>
        <v/>
      </c>
      <c r="H451" s="190"/>
      <c r="J451" s="181" t="str">
        <f>IF($A451="","",INDEX('VÝPOČET UHR'!$G:$G,MATCH($A451,'VÝPOČET UHR'!$A:$A,0),))</f>
        <v/>
      </c>
      <c r="K451" s="181" t="str">
        <f aca="true" t="shared" si="32" ref="K451:K514">IF(J451="","",DAY(J451))</f>
        <v/>
      </c>
      <c r="L451" s="181" t="str">
        <f aca="true" t="shared" si="33" ref="L451:L514">IF(J451="","",MONTH(J451))</f>
        <v/>
      </c>
      <c r="M451" s="181" t="str">
        <f aca="true" t="shared" si="34" ref="M451:M514">IF(J451="","",YEAR(J451))</f>
        <v/>
      </c>
    </row>
    <row r="452" spans="1:13" ht="12.75">
      <c r="A452" s="188" t="str">
        <f>IF(tab2!D452="","",tab2!D452)</f>
        <v/>
      </c>
      <c r="B452" s="181" t="str">
        <f>IF($A452="","",INDEX('VÝPOČET UHR'!$W:$W,MATCH($A452,'VÝPOČET UHR'!$A:$A,0),))</f>
        <v/>
      </c>
      <c r="C452" s="192" t="str">
        <f t="shared" si="31"/>
        <v/>
      </c>
      <c r="D452" s="190"/>
      <c r="E452" s="189" t="str">
        <f>IF(A452="","",HLAVIČKA!$C$4)</f>
        <v/>
      </c>
      <c r="F452" s="189" t="str">
        <f>IF($A452="","",IF(INDEX('VÝPOČET UHR'!$AA:$AA,MATCH($A452,'VÝPOČET UHR'!$A:$A,0))="","",INDEX('VÝPOČET UHR'!$AA:$AA,MATCH($A452,'VÝPOČET UHR'!$A:$A,0))))</f>
        <v/>
      </c>
      <c r="G452" s="189" t="str">
        <f>IF($A452="","",IF(INDEX('VÝPOČET UHR'!$Z:$Z,MATCH($A452,'VÝPOČET UHR'!$A:$A,0))="","",INDEX('VÝPOČET UHR'!$Z:$Z,MATCH($A452,'VÝPOČET UHR'!$A:$A,0))))</f>
        <v/>
      </c>
      <c r="H452" s="190"/>
      <c r="J452" s="181" t="str">
        <f>IF($A452="","",INDEX('VÝPOČET UHR'!$G:$G,MATCH($A452,'VÝPOČET UHR'!$A:$A,0),))</f>
        <v/>
      </c>
      <c r="K452" s="181" t="str">
        <f t="shared" si="32"/>
        <v/>
      </c>
      <c r="L452" s="181" t="str">
        <f t="shared" si="33"/>
        <v/>
      </c>
      <c r="M452" s="181" t="str">
        <f t="shared" si="34"/>
        <v/>
      </c>
    </row>
    <row r="453" spans="1:13" ht="12.75">
      <c r="A453" s="188" t="str">
        <f>IF(tab2!D453="","",tab2!D453)</f>
        <v/>
      </c>
      <c r="B453" s="181" t="str">
        <f>IF($A453="","",INDEX('VÝPOČET UHR'!$W:$W,MATCH($A453,'VÝPOČET UHR'!$A:$A,0),))</f>
        <v/>
      </c>
      <c r="C453" s="192" t="str">
        <f t="shared" si="31"/>
        <v/>
      </c>
      <c r="D453" s="190"/>
      <c r="E453" s="189" t="str">
        <f>IF(A453="","",HLAVIČKA!$C$4)</f>
        <v/>
      </c>
      <c r="F453" s="189" t="str">
        <f>IF($A453="","",IF(INDEX('VÝPOČET UHR'!$AA:$AA,MATCH($A453,'VÝPOČET UHR'!$A:$A,0))="","",INDEX('VÝPOČET UHR'!$AA:$AA,MATCH($A453,'VÝPOČET UHR'!$A:$A,0))))</f>
        <v/>
      </c>
      <c r="G453" s="189" t="str">
        <f>IF($A453="","",IF(INDEX('VÝPOČET UHR'!$Z:$Z,MATCH($A453,'VÝPOČET UHR'!$A:$A,0))="","",INDEX('VÝPOČET UHR'!$Z:$Z,MATCH($A453,'VÝPOČET UHR'!$A:$A,0))))</f>
        <v/>
      </c>
      <c r="H453" s="190"/>
      <c r="J453" s="181" t="str">
        <f>IF($A453="","",INDEX('VÝPOČET UHR'!$G:$G,MATCH($A453,'VÝPOČET UHR'!$A:$A,0),))</f>
        <v/>
      </c>
      <c r="K453" s="181" t="str">
        <f t="shared" si="32"/>
        <v/>
      </c>
      <c r="L453" s="181" t="str">
        <f t="shared" si="33"/>
        <v/>
      </c>
      <c r="M453" s="181" t="str">
        <f t="shared" si="34"/>
        <v/>
      </c>
    </row>
    <row r="454" spans="1:13" ht="12.75">
      <c r="A454" s="188" t="str">
        <f>IF(tab2!D454="","",tab2!D454)</f>
        <v/>
      </c>
      <c r="B454" s="181" t="str">
        <f>IF($A454="","",INDEX('VÝPOČET UHR'!$W:$W,MATCH($A454,'VÝPOČET UHR'!$A:$A,0),))</f>
        <v/>
      </c>
      <c r="C454" s="192" t="str">
        <f t="shared" si="31"/>
        <v/>
      </c>
      <c r="D454" s="190"/>
      <c r="E454" s="189" t="str">
        <f>IF(A454="","",HLAVIČKA!$C$4)</f>
        <v/>
      </c>
      <c r="F454" s="189" t="str">
        <f>IF($A454="","",IF(INDEX('VÝPOČET UHR'!$AA:$AA,MATCH($A454,'VÝPOČET UHR'!$A:$A,0))="","",INDEX('VÝPOČET UHR'!$AA:$AA,MATCH($A454,'VÝPOČET UHR'!$A:$A,0))))</f>
        <v/>
      </c>
      <c r="G454" s="189" t="str">
        <f>IF($A454="","",IF(INDEX('VÝPOČET UHR'!$Z:$Z,MATCH($A454,'VÝPOČET UHR'!$A:$A,0))="","",INDEX('VÝPOČET UHR'!$Z:$Z,MATCH($A454,'VÝPOČET UHR'!$A:$A,0))))</f>
        <v/>
      </c>
      <c r="H454" s="190"/>
      <c r="J454" s="181" t="str">
        <f>IF($A454="","",INDEX('VÝPOČET UHR'!$G:$G,MATCH($A454,'VÝPOČET UHR'!$A:$A,0),))</f>
        <v/>
      </c>
      <c r="K454" s="181" t="str">
        <f t="shared" si="32"/>
        <v/>
      </c>
      <c r="L454" s="181" t="str">
        <f t="shared" si="33"/>
        <v/>
      </c>
      <c r="M454" s="181" t="str">
        <f t="shared" si="34"/>
        <v/>
      </c>
    </row>
    <row r="455" spans="1:13" ht="12.75">
      <c r="A455" s="188" t="str">
        <f>IF(tab2!D455="","",tab2!D455)</f>
        <v/>
      </c>
      <c r="B455" s="181" t="str">
        <f>IF($A455="","",INDEX('VÝPOČET UHR'!$W:$W,MATCH($A455,'VÝPOČET UHR'!$A:$A,0),))</f>
        <v/>
      </c>
      <c r="C455" s="192" t="str">
        <f t="shared" si="31"/>
        <v/>
      </c>
      <c r="D455" s="190"/>
      <c r="E455" s="189" t="str">
        <f>IF(A455="","",HLAVIČKA!$C$4)</f>
        <v/>
      </c>
      <c r="F455" s="189" t="str">
        <f>IF($A455="","",IF(INDEX('VÝPOČET UHR'!$AA:$AA,MATCH($A455,'VÝPOČET UHR'!$A:$A,0))="","",INDEX('VÝPOČET UHR'!$AA:$AA,MATCH($A455,'VÝPOČET UHR'!$A:$A,0))))</f>
        <v/>
      </c>
      <c r="G455" s="189" t="str">
        <f>IF($A455="","",IF(INDEX('VÝPOČET UHR'!$Z:$Z,MATCH($A455,'VÝPOČET UHR'!$A:$A,0))="","",INDEX('VÝPOČET UHR'!$Z:$Z,MATCH($A455,'VÝPOČET UHR'!$A:$A,0))))</f>
        <v/>
      </c>
      <c r="H455" s="190"/>
      <c r="J455" s="181" t="str">
        <f>IF($A455="","",INDEX('VÝPOČET UHR'!$G:$G,MATCH($A455,'VÝPOČET UHR'!$A:$A,0),))</f>
        <v/>
      </c>
      <c r="K455" s="181" t="str">
        <f t="shared" si="32"/>
        <v/>
      </c>
      <c r="L455" s="181" t="str">
        <f t="shared" si="33"/>
        <v/>
      </c>
      <c r="M455" s="181" t="str">
        <f t="shared" si="34"/>
        <v/>
      </c>
    </row>
    <row r="456" spans="1:13" ht="12.75">
      <c r="A456" s="188" t="str">
        <f>IF(tab2!D456="","",tab2!D456)</f>
        <v/>
      </c>
      <c r="B456" s="181" t="str">
        <f>IF($A456="","",INDEX('VÝPOČET UHR'!$W:$W,MATCH($A456,'VÝPOČET UHR'!$A:$A,0),))</f>
        <v/>
      </c>
      <c r="C456" s="192" t="str">
        <f t="shared" si="31"/>
        <v/>
      </c>
      <c r="D456" s="190"/>
      <c r="E456" s="189" t="str">
        <f>IF(A456="","",HLAVIČKA!$C$4)</f>
        <v/>
      </c>
      <c r="F456" s="189" t="str">
        <f>IF($A456="","",IF(INDEX('VÝPOČET UHR'!$AA:$AA,MATCH($A456,'VÝPOČET UHR'!$A:$A,0))="","",INDEX('VÝPOČET UHR'!$AA:$AA,MATCH($A456,'VÝPOČET UHR'!$A:$A,0))))</f>
        <v/>
      </c>
      <c r="G456" s="189" t="str">
        <f>IF($A456="","",IF(INDEX('VÝPOČET UHR'!$Z:$Z,MATCH($A456,'VÝPOČET UHR'!$A:$A,0))="","",INDEX('VÝPOČET UHR'!$Z:$Z,MATCH($A456,'VÝPOČET UHR'!$A:$A,0))))</f>
        <v/>
      </c>
      <c r="H456" s="190"/>
      <c r="J456" s="181" t="str">
        <f>IF($A456="","",INDEX('VÝPOČET UHR'!$G:$G,MATCH($A456,'VÝPOČET UHR'!$A:$A,0),))</f>
        <v/>
      </c>
      <c r="K456" s="181" t="str">
        <f t="shared" si="32"/>
        <v/>
      </c>
      <c r="L456" s="181" t="str">
        <f t="shared" si="33"/>
        <v/>
      </c>
      <c r="M456" s="181" t="str">
        <f t="shared" si="34"/>
        <v/>
      </c>
    </row>
    <row r="457" spans="1:13" ht="12.75">
      <c r="A457" s="188" t="str">
        <f>IF(tab2!D457="","",tab2!D457)</f>
        <v/>
      </c>
      <c r="B457" s="181" t="str">
        <f>IF($A457="","",INDEX('VÝPOČET UHR'!$W:$W,MATCH($A457,'VÝPOČET UHR'!$A:$A,0),))</f>
        <v/>
      </c>
      <c r="C457" s="192" t="str">
        <f t="shared" si="31"/>
        <v/>
      </c>
      <c r="D457" s="190"/>
      <c r="E457" s="189" t="str">
        <f>IF(A457="","",HLAVIČKA!$C$4)</f>
        <v/>
      </c>
      <c r="F457" s="189" t="str">
        <f>IF($A457="","",IF(INDEX('VÝPOČET UHR'!$AA:$AA,MATCH($A457,'VÝPOČET UHR'!$A:$A,0))="","",INDEX('VÝPOČET UHR'!$AA:$AA,MATCH($A457,'VÝPOČET UHR'!$A:$A,0))))</f>
        <v/>
      </c>
      <c r="G457" s="189" t="str">
        <f>IF($A457="","",IF(INDEX('VÝPOČET UHR'!$Z:$Z,MATCH($A457,'VÝPOČET UHR'!$A:$A,0))="","",INDEX('VÝPOČET UHR'!$Z:$Z,MATCH($A457,'VÝPOČET UHR'!$A:$A,0))))</f>
        <v/>
      </c>
      <c r="H457" s="190"/>
      <c r="J457" s="181" t="str">
        <f>IF($A457="","",INDEX('VÝPOČET UHR'!$G:$G,MATCH($A457,'VÝPOČET UHR'!$A:$A,0),))</f>
        <v/>
      </c>
      <c r="K457" s="181" t="str">
        <f t="shared" si="32"/>
        <v/>
      </c>
      <c r="L457" s="181" t="str">
        <f t="shared" si="33"/>
        <v/>
      </c>
      <c r="M457" s="181" t="str">
        <f t="shared" si="34"/>
        <v/>
      </c>
    </row>
    <row r="458" spans="1:13" ht="12.75">
      <c r="A458" s="188" t="str">
        <f>IF(tab2!D458="","",tab2!D458)</f>
        <v/>
      </c>
      <c r="B458" s="181" t="str">
        <f>IF($A458="","",INDEX('VÝPOČET UHR'!$W:$W,MATCH($A458,'VÝPOČET UHR'!$A:$A,0),))</f>
        <v/>
      </c>
      <c r="C458" s="192" t="str">
        <f t="shared" si="31"/>
        <v/>
      </c>
      <c r="D458" s="190"/>
      <c r="E458" s="189" t="str">
        <f>IF(A458="","",HLAVIČKA!$C$4)</f>
        <v/>
      </c>
      <c r="F458" s="189" t="str">
        <f>IF($A458="","",IF(INDEX('VÝPOČET UHR'!$AA:$AA,MATCH($A458,'VÝPOČET UHR'!$A:$A,0))="","",INDEX('VÝPOČET UHR'!$AA:$AA,MATCH($A458,'VÝPOČET UHR'!$A:$A,0))))</f>
        <v/>
      </c>
      <c r="G458" s="189" t="str">
        <f>IF($A458="","",IF(INDEX('VÝPOČET UHR'!$Z:$Z,MATCH($A458,'VÝPOČET UHR'!$A:$A,0))="","",INDEX('VÝPOČET UHR'!$Z:$Z,MATCH($A458,'VÝPOČET UHR'!$A:$A,0))))</f>
        <v/>
      </c>
      <c r="H458" s="190"/>
      <c r="J458" s="181" t="str">
        <f>IF($A458="","",INDEX('VÝPOČET UHR'!$G:$G,MATCH($A458,'VÝPOČET UHR'!$A:$A,0),))</f>
        <v/>
      </c>
      <c r="K458" s="181" t="str">
        <f t="shared" si="32"/>
        <v/>
      </c>
      <c r="L458" s="181" t="str">
        <f t="shared" si="33"/>
        <v/>
      </c>
      <c r="M458" s="181" t="str">
        <f t="shared" si="34"/>
        <v/>
      </c>
    </row>
    <row r="459" spans="1:13" ht="12.75">
      <c r="A459" s="188" t="str">
        <f>IF(tab2!D459="","",tab2!D459)</f>
        <v/>
      </c>
      <c r="B459" s="181" t="str">
        <f>IF($A459="","",INDEX('VÝPOČET UHR'!$W:$W,MATCH($A459,'VÝPOČET UHR'!$A:$A,0),))</f>
        <v/>
      </c>
      <c r="C459" s="192" t="str">
        <f t="shared" si="31"/>
        <v/>
      </c>
      <c r="D459" s="190"/>
      <c r="E459" s="189" t="str">
        <f>IF(A459="","",HLAVIČKA!$C$4)</f>
        <v/>
      </c>
      <c r="F459" s="189" t="str">
        <f>IF($A459="","",IF(INDEX('VÝPOČET UHR'!$AA:$AA,MATCH($A459,'VÝPOČET UHR'!$A:$A,0))="","",INDEX('VÝPOČET UHR'!$AA:$AA,MATCH($A459,'VÝPOČET UHR'!$A:$A,0))))</f>
        <v/>
      </c>
      <c r="G459" s="189" t="str">
        <f>IF($A459="","",IF(INDEX('VÝPOČET UHR'!$Z:$Z,MATCH($A459,'VÝPOČET UHR'!$A:$A,0))="","",INDEX('VÝPOČET UHR'!$Z:$Z,MATCH($A459,'VÝPOČET UHR'!$A:$A,0))))</f>
        <v/>
      </c>
      <c r="H459" s="190"/>
      <c r="J459" s="181" t="str">
        <f>IF($A459="","",INDEX('VÝPOČET UHR'!$G:$G,MATCH($A459,'VÝPOČET UHR'!$A:$A,0),))</f>
        <v/>
      </c>
      <c r="K459" s="181" t="str">
        <f t="shared" si="32"/>
        <v/>
      </c>
      <c r="L459" s="181" t="str">
        <f t="shared" si="33"/>
        <v/>
      </c>
      <c r="M459" s="181" t="str">
        <f t="shared" si="34"/>
        <v/>
      </c>
    </row>
    <row r="460" spans="1:13" ht="12.75">
      <c r="A460" s="188" t="str">
        <f>IF(tab2!D460="","",tab2!D460)</f>
        <v/>
      </c>
      <c r="B460" s="181" t="str">
        <f>IF($A460="","",INDEX('VÝPOČET UHR'!$W:$W,MATCH($A460,'VÝPOČET UHR'!$A:$A,0),))</f>
        <v/>
      </c>
      <c r="C460" s="192" t="str">
        <f t="shared" si="31"/>
        <v/>
      </c>
      <c r="D460" s="190"/>
      <c r="E460" s="189" t="str">
        <f>IF(A460="","",HLAVIČKA!$C$4)</f>
        <v/>
      </c>
      <c r="F460" s="189" t="str">
        <f>IF($A460="","",IF(INDEX('VÝPOČET UHR'!$AA:$AA,MATCH($A460,'VÝPOČET UHR'!$A:$A,0))="","",INDEX('VÝPOČET UHR'!$AA:$AA,MATCH($A460,'VÝPOČET UHR'!$A:$A,0))))</f>
        <v/>
      </c>
      <c r="G460" s="189" t="str">
        <f>IF($A460="","",IF(INDEX('VÝPOČET UHR'!$Z:$Z,MATCH($A460,'VÝPOČET UHR'!$A:$A,0))="","",INDEX('VÝPOČET UHR'!$Z:$Z,MATCH($A460,'VÝPOČET UHR'!$A:$A,0))))</f>
        <v/>
      </c>
      <c r="H460" s="190"/>
      <c r="J460" s="181" t="str">
        <f>IF($A460="","",INDEX('VÝPOČET UHR'!$G:$G,MATCH($A460,'VÝPOČET UHR'!$A:$A,0),))</f>
        <v/>
      </c>
      <c r="K460" s="181" t="str">
        <f t="shared" si="32"/>
        <v/>
      </c>
      <c r="L460" s="181" t="str">
        <f t="shared" si="33"/>
        <v/>
      </c>
      <c r="M460" s="181" t="str">
        <f t="shared" si="34"/>
        <v/>
      </c>
    </row>
    <row r="461" spans="1:13" ht="12.75">
      <c r="A461" s="188" t="str">
        <f>IF(tab2!D461="","",tab2!D461)</f>
        <v/>
      </c>
      <c r="B461" s="181" t="str">
        <f>IF($A461="","",INDEX('VÝPOČET UHR'!$W:$W,MATCH($A461,'VÝPOČET UHR'!$A:$A,0),))</f>
        <v/>
      </c>
      <c r="C461" s="192" t="str">
        <f t="shared" si="31"/>
        <v/>
      </c>
      <c r="D461" s="190"/>
      <c r="E461" s="189" t="str">
        <f>IF(A461="","",HLAVIČKA!$C$4)</f>
        <v/>
      </c>
      <c r="F461" s="189" t="str">
        <f>IF($A461="","",IF(INDEX('VÝPOČET UHR'!$AA:$AA,MATCH($A461,'VÝPOČET UHR'!$A:$A,0))="","",INDEX('VÝPOČET UHR'!$AA:$AA,MATCH($A461,'VÝPOČET UHR'!$A:$A,0))))</f>
        <v/>
      </c>
      <c r="G461" s="189" t="str">
        <f>IF($A461="","",IF(INDEX('VÝPOČET UHR'!$Z:$Z,MATCH($A461,'VÝPOČET UHR'!$A:$A,0))="","",INDEX('VÝPOČET UHR'!$Z:$Z,MATCH($A461,'VÝPOČET UHR'!$A:$A,0))))</f>
        <v/>
      </c>
      <c r="H461" s="190"/>
      <c r="J461" s="181" t="str">
        <f>IF($A461="","",INDEX('VÝPOČET UHR'!$G:$G,MATCH($A461,'VÝPOČET UHR'!$A:$A,0),))</f>
        <v/>
      </c>
      <c r="K461" s="181" t="str">
        <f t="shared" si="32"/>
        <v/>
      </c>
      <c r="L461" s="181" t="str">
        <f t="shared" si="33"/>
        <v/>
      </c>
      <c r="M461" s="181" t="str">
        <f t="shared" si="34"/>
        <v/>
      </c>
    </row>
    <row r="462" spans="1:13" ht="12.75">
      <c r="A462" s="188" t="str">
        <f>IF(tab2!D462="","",tab2!D462)</f>
        <v/>
      </c>
      <c r="B462" s="181" t="str">
        <f>IF($A462="","",INDEX('VÝPOČET UHR'!$W:$W,MATCH($A462,'VÝPOČET UHR'!$A:$A,0),))</f>
        <v/>
      </c>
      <c r="C462" s="192" t="str">
        <f t="shared" si="31"/>
        <v/>
      </c>
      <c r="D462" s="190"/>
      <c r="E462" s="189" t="str">
        <f>IF(A462="","",HLAVIČKA!$C$4)</f>
        <v/>
      </c>
      <c r="F462" s="189" t="str">
        <f>IF($A462="","",IF(INDEX('VÝPOČET UHR'!$AA:$AA,MATCH($A462,'VÝPOČET UHR'!$A:$A,0))="","",INDEX('VÝPOČET UHR'!$AA:$AA,MATCH($A462,'VÝPOČET UHR'!$A:$A,0))))</f>
        <v/>
      </c>
      <c r="G462" s="189" t="str">
        <f>IF($A462="","",IF(INDEX('VÝPOČET UHR'!$Z:$Z,MATCH($A462,'VÝPOČET UHR'!$A:$A,0))="","",INDEX('VÝPOČET UHR'!$Z:$Z,MATCH($A462,'VÝPOČET UHR'!$A:$A,0))))</f>
        <v/>
      </c>
      <c r="H462" s="190"/>
      <c r="J462" s="181" t="str">
        <f>IF($A462="","",INDEX('VÝPOČET UHR'!$G:$G,MATCH($A462,'VÝPOČET UHR'!$A:$A,0),))</f>
        <v/>
      </c>
      <c r="K462" s="181" t="str">
        <f t="shared" si="32"/>
        <v/>
      </c>
      <c r="L462" s="181" t="str">
        <f t="shared" si="33"/>
        <v/>
      </c>
      <c r="M462" s="181" t="str">
        <f t="shared" si="34"/>
        <v/>
      </c>
    </row>
    <row r="463" spans="1:13" ht="12.75">
      <c r="A463" s="188" t="str">
        <f>IF(tab2!D463="","",tab2!D463)</f>
        <v/>
      </c>
      <c r="B463" s="181" t="str">
        <f>IF($A463="","",INDEX('VÝPOČET UHR'!$W:$W,MATCH($A463,'VÝPOČET UHR'!$A:$A,0),))</f>
        <v/>
      </c>
      <c r="C463" s="192" t="str">
        <f t="shared" si="31"/>
        <v/>
      </c>
      <c r="D463" s="190"/>
      <c r="E463" s="189" t="str">
        <f>IF(A463="","",HLAVIČKA!$C$4)</f>
        <v/>
      </c>
      <c r="F463" s="189" t="str">
        <f>IF($A463="","",IF(INDEX('VÝPOČET UHR'!$AA:$AA,MATCH($A463,'VÝPOČET UHR'!$A:$A,0))="","",INDEX('VÝPOČET UHR'!$AA:$AA,MATCH($A463,'VÝPOČET UHR'!$A:$A,0))))</f>
        <v/>
      </c>
      <c r="G463" s="189" t="str">
        <f>IF($A463="","",IF(INDEX('VÝPOČET UHR'!$Z:$Z,MATCH($A463,'VÝPOČET UHR'!$A:$A,0))="","",INDEX('VÝPOČET UHR'!$Z:$Z,MATCH($A463,'VÝPOČET UHR'!$A:$A,0))))</f>
        <v/>
      </c>
      <c r="H463" s="190"/>
      <c r="J463" s="181" t="str">
        <f>IF($A463="","",INDEX('VÝPOČET UHR'!$G:$G,MATCH($A463,'VÝPOČET UHR'!$A:$A,0),))</f>
        <v/>
      </c>
      <c r="K463" s="181" t="str">
        <f t="shared" si="32"/>
        <v/>
      </c>
      <c r="L463" s="181" t="str">
        <f t="shared" si="33"/>
        <v/>
      </c>
      <c r="M463" s="181" t="str">
        <f t="shared" si="34"/>
        <v/>
      </c>
    </row>
    <row r="464" spans="1:13" ht="12.75">
      <c r="A464" s="188" t="str">
        <f>IF(tab2!D464="","",tab2!D464)</f>
        <v/>
      </c>
      <c r="B464" s="181" t="str">
        <f>IF($A464="","",INDEX('VÝPOČET UHR'!$W:$W,MATCH($A464,'VÝPOČET UHR'!$A:$A,0),))</f>
        <v/>
      </c>
      <c r="C464" s="192" t="str">
        <f t="shared" si="31"/>
        <v/>
      </c>
      <c r="D464" s="190"/>
      <c r="E464" s="189" t="str">
        <f>IF(A464="","",HLAVIČKA!$C$4)</f>
        <v/>
      </c>
      <c r="F464" s="189" t="str">
        <f>IF($A464="","",IF(INDEX('VÝPOČET UHR'!$AA:$AA,MATCH($A464,'VÝPOČET UHR'!$A:$A,0))="","",INDEX('VÝPOČET UHR'!$AA:$AA,MATCH($A464,'VÝPOČET UHR'!$A:$A,0))))</f>
        <v/>
      </c>
      <c r="G464" s="189" t="str">
        <f>IF($A464="","",IF(INDEX('VÝPOČET UHR'!$Z:$Z,MATCH($A464,'VÝPOČET UHR'!$A:$A,0))="","",INDEX('VÝPOČET UHR'!$Z:$Z,MATCH($A464,'VÝPOČET UHR'!$A:$A,0))))</f>
        <v/>
      </c>
      <c r="H464" s="190"/>
      <c r="J464" s="181" t="str">
        <f>IF($A464="","",INDEX('VÝPOČET UHR'!$G:$G,MATCH($A464,'VÝPOČET UHR'!$A:$A,0),))</f>
        <v/>
      </c>
      <c r="K464" s="181" t="str">
        <f t="shared" si="32"/>
        <v/>
      </c>
      <c r="L464" s="181" t="str">
        <f t="shared" si="33"/>
        <v/>
      </c>
      <c r="M464" s="181" t="str">
        <f t="shared" si="34"/>
        <v/>
      </c>
    </row>
    <row r="465" spans="1:13" ht="12.75">
      <c r="A465" s="188" t="str">
        <f>IF(tab2!D465="","",tab2!D465)</f>
        <v/>
      </c>
      <c r="B465" s="181" t="str">
        <f>IF($A465="","",INDEX('VÝPOČET UHR'!$W:$W,MATCH($A465,'VÝPOČET UHR'!$A:$A,0),))</f>
        <v/>
      </c>
      <c r="C465" s="192" t="str">
        <f t="shared" si="31"/>
        <v/>
      </c>
      <c r="D465" s="190"/>
      <c r="E465" s="189" t="str">
        <f>IF(A465="","",HLAVIČKA!$C$4)</f>
        <v/>
      </c>
      <c r="F465" s="189" t="str">
        <f>IF($A465="","",IF(INDEX('VÝPOČET UHR'!$AA:$AA,MATCH($A465,'VÝPOČET UHR'!$A:$A,0))="","",INDEX('VÝPOČET UHR'!$AA:$AA,MATCH($A465,'VÝPOČET UHR'!$A:$A,0))))</f>
        <v/>
      </c>
      <c r="G465" s="189" t="str">
        <f>IF($A465="","",IF(INDEX('VÝPOČET UHR'!$Z:$Z,MATCH($A465,'VÝPOČET UHR'!$A:$A,0))="","",INDEX('VÝPOČET UHR'!$Z:$Z,MATCH($A465,'VÝPOČET UHR'!$A:$A,0))))</f>
        <v/>
      </c>
      <c r="H465" s="190"/>
      <c r="J465" s="181" t="str">
        <f>IF($A465="","",INDEX('VÝPOČET UHR'!$G:$G,MATCH($A465,'VÝPOČET UHR'!$A:$A,0),))</f>
        <v/>
      </c>
      <c r="K465" s="181" t="str">
        <f t="shared" si="32"/>
        <v/>
      </c>
      <c r="L465" s="181" t="str">
        <f t="shared" si="33"/>
        <v/>
      </c>
      <c r="M465" s="181" t="str">
        <f t="shared" si="34"/>
        <v/>
      </c>
    </row>
    <row r="466" spans="1:13" ht="12.75">
      <c r="A466" s="188" t="str">
        <f>IF(tab2!D466="","",tab2!D466)</f>
        <v/>
      </c>
      <c r="B466" s="181" t="str">
        <f>IF($A466="","",INDEX('VÝPOČET UHR'!$W:$W,MATCH($A466,'VÝPOČET UHR'!$A:$A,0),))</f>
        <v/>
      </c>
      <c r="C466" s="192" t="str">
        <f t="shared" si="31"/>
        <v/>
      </c>
      <c r="D466" s="190"/>
      <c r="E466" s="189" t="str">
        <f>IF(A466="","",HLAVIČKA!$C$4)</f>
        <v/>
      </c>
      <c r="F466" s="189" t="str">
        <f>IF($A466="","",IF(INDEX('VÝPOČET UHR'!$AA:$AA,MATCH($A466,'VÝPOČET UHR'!$A:$A,0))="","",INDEX('VÝPOČET UHR'!$AA:$AA,MATCH($A466,'VÝPOČET UHR'!$A:$A,0))))</f>
        <v/>
      </c>
      <c r="G466" s="189" t="str">
        <f>IF($A466="","",IF(INDEX('VÝPOČET UHR'!$Z:$Z,MATCH($A466,'VÝPOČET UHR'!$A:$A,0))="","",INDEX('VÝPOČET UHR'!$Z:$Z,MATCH($A466,'VÝPOČET UHR'!$A:$A,0))))</f>
        <v/>
      </c>
      <c r="H466" s="190"/>
      <c r="J466" s="181" t="str">
        <f>IF($A466="","",INDEX('VÝPOČET UHR'!$G:$G,MATCH($A466,'VÝPOČET UHR'!$A:$A,0),))</f>
        <v/>
      </c>
      <c r="K466" s="181" t="str">
        <f t="shared" si="32"/>
        <v/>
      </c>
      <c r="L466" s="181" t="str">
        <f t="shared" si="33"/>
        <v/>
      </c>
      <c r="M466" s="181" t="str">
        <f t="shared" si="34"/>
        <v/>
      </c>
    </row>
    <row r="467" spans="1:13" ht="12.75">
      <c r="A467" s="188" t="str">
        <f>IF(tab2!D467="","",tab2!D467)</f>
        <v/>
      </c>
      <c r="B467" s="181" t="str">
        <f>IF($A467="","",INDEX('VÝPOČET UHR'!$W:$W,MATCH($A467,'VÝPOČET UHR'!$A:$A,0),))</f>
        <v/>
      </c>
      <c r="C467" s="192" t="str">
        <f t="shared" si="31"/>
        <v/>
      </c>
      <c r="D467" s="190"/>
      <c r="E467" s="189" t="str">
        <f>IF(A467="","",HLAVIČKA!$C$4)</f>
        <v/>
      </c>
      <c r="F467" s="189" t="str">
        <f>IF($A467="","",IF(INDEX('VÝPOČET UHR'!$AA:$AA,MATCH($A467,'VÝPOČET UHR'!$A:$A,0))="","",INDEX('VÝPOČET UHR'!$AA:$AA,MATCH($A467,'VÝPOČET UHR'!$A:$A,0))))</f>
        <v/>
      </c>
      <c r="G467" s="189" t="str">
        <f>IF($A467="","",IF(INDEX('VÝPOČET UHR'!$Z:$Z,MATCH($A467,'VÝPOČET UHR'!$A:$A,0))="","",INDEX('VÝPOČET UHR'!$Z:$Z,MATCH($A467,'VÝPOČET UHR'!$A:$A,0))))</f>
        <v/>
      </c>
      <c r="H467" s="190"/>
      <c r="J467" s="181" t="str">
        <f>IF($A467="","",INDEX('VÝPOČET UHR'!$G:$G,MATCH($A467,'VÝPOČET UHR'!$A:$A,0),))</f>
        <v/>
      </c>
      <c r="K467" s="181" t="str">
        <f t="shared" si="32"/>
        <v/>
      </c>
      <c r="L467" s="181" t="str">
        <f t="shared" si="33"/>
        <v/>
      </c>
      <c r="M467" s="181" t="str">
        <f t="shared" si="34"/>
        <v/>
      </c>
    </row>
    <row r="468" spans="1:13" ht="12.75">
      <c r="A468" s="188" t="str">
        <f>IF(tab2!D468="","",tab2!D468)</f>
        <v/>
      </c>
      <c r="B468" s="181" t="str">
        <f>IF($A468="","",INDEX('VÝPOČET UHR'!$W:$W,MATCH($A468,'VÝPOČET UHR'!$A:$A,0),))</f>
        <v/>
      </c>
      <c r="C468" s="192" t="str">
        <f t="shared" si="31"/>
        <v/>
      </c>
      <c r="D468" s="190"/>
      <c r="E468" s="189" t="str">
        <f>IF(A468="","",HLAVIČKA!$C$4)</f>
        <v/>
      </c>
      <c r="F468" s="189" t="str">
        <f>IF($A468="","",IF(INDEX('VÝPOČET UHR'!$AA:$AA,MATCH($A468,'VÝPOČET UHR'!$A:$A,0))="","",INDEX('VÝPOČET UHR'!$AA:$AA,MATCH($A468,'VÝPOČET UHR'!$A:$A,0))))</f>
        <v/>
      </c>
      <c r="G468" s="189" t="str">
        <f>IF($A468="","",IF(INDEX('VÝPOČET UHR'!$Z:$Z,MATCH($A468,'VÝPOČET UHR'!$A:$A,0))="","",INDEX('VÝPOČET UHR'!$Z:$Z,MATCH($A468,'VÝPOČET UHR'!$A:$A,0))))</f>
        <v/>
      </c>
      <c r="H468" s="190"/>
      <c r="J468" s="181" t="str">
        <f>IF($A468="","",INDEX('VÝPOČET UHR'!$G:$G,MATCH($A468,'VÝPOČET UHR'!$A:$A,0),))</f>
        <v/>
      </c>
      <c r="K468" s="181" t="str">
        <f t="shared" si="32"/>
        <v/>
      </c>
      <c r="L468" s="181" t="str">
        <f t="shared" si="33"/>
        <v/>
      </c>
      <c r="M468" s="181" t="str">
        <f t="shared" si="34"/>
        <v/>
      </c>
    </row>
    <row r="469" spans="1:13" ht="12.75">
      <c r="A469" s="188" t="str">
        <f>IF(tab2!D469="","",tab2!D469)</f>
        <v/>
      </c>
      <c r="B469" s="181" t="str">
        <f>IF($A469="","",INDEX('VÝPOČET UHR'!$W:$W,MATCH($A469,'VÝPOČET UHR'!$A:$A,0),))</f>
        <v/>
      </c>
      <c r="C469" s="192" t="str">
        <f t="shared" si="31"/>
        <v/>
      </c>
      <c r="D469" s="190"/>
      <c r="E469" s="189" t="str">
        <f>IF(A469="","",HLAVIČKA!$C$4)</f>
        <v/>
      </c>
      <c r="F469" s="189" t="str">
        <f>IF($A469="","",IF(INDEX('VÝPOČET UHR'!$AA:$AA,MATCH($A469,'VÝPOČET UHR'!$A:$A,0))="","",INDEX('VÝPOČET UHR'!$AA:$AA,MATCH($A469,'VÝPOČET UHR'!$A:$A,0))))</f>
        <v/>
      </c>
      <c r="G469" s="189" t="str">
        <f>IF($A469="","",IF(INDEX('VÝPOČET UHR'!$Z:$Z,MATCH($A469,'VÝPOČET UHR'!$A:$A,0))="","",INDEX('VÝPOČET UHR'!$Z:$Z,MATCH($A469,'VÝPOČET UHR'!$A:$A,0))))</f>
        <v/>
      </c>
      <c r="H469" s="190"/>
      <c r="J469" s="181" t="str">
        <f>IF($A469="","",INDEX('VÝPOČET UHR'!$G:$G,MATCH($A469,'VÝPOČET UHR'!$A:$A,0),))</f>
        <v/>
      </c>
      <c r="K469" s="181" t="str">
        <f t="shared" si="32"/>
        <v/>
      </c>
      <c r="L469" s="181" t="str">
        <f t="shared" si="33"/>
        <v/>
      </c>
      <c r="M469" s="181" t="str">
        <f t="shared" si="34"/>
        <v/>
      </c>
    </row>
    <row r="470" spans="1:13" ht="12.75">
      <c r="A470" s="188" t="str">
        <f>IF(tab2!D470="","",tab2!D470)</f>
        <v/>
      </c>
      <c r="B470" s="181" t="str">
        <f>IF($A470="","",INDEX('VÝPOČET UHR'!$W:$W,MATCH($A470,'VÝPOČET UHR'!$A:$A,0),))</f>
        <v/>
      </c>
      <c r="C470" s="192" t="str">
        <f t="shared" si="31"/>
        <v/>
      </c>
      <c r="D470" s="190"/>
      <c r="E470" s="189" t="str">
        <f>IF(A470="","",HLAVIČKA!$C$4)</f>
        <v/>
      </c>
      <c r="F470" s="189" t="str">
        <f>IF($A470="","",IF(INDEX('VÝPOČET UHR'!$AA:$AA,MATCH($A470,'VÝPOČET UHR'!$A:$A,0))="","",INDEX('VÝPOČET UHR'!$AA:$AA,MATCH($A470,'VÝPOČET UHR'!$A:$A,0))))</f>
        <v/>
      </c>
      <c r="G470" s="189" t="str">
        <f>IF($A470="","",IF(INDEX('VÝPOČET UHR'!$Z:$Z,MATCH($A470,'VÝPOČET UHR'!$A:$A,0))="","",INDEX('VÝPOČET UHR'!$Z:$Z,MATCH($A470,'VÝPOČET UHR'!$A:$A,0))))</f>
        <v/>
      </c>
      <c r="H470" s="190"/>
      <c r="J470" s="181" t="str">
        <f>IF($A470="","",INDEX('VÝPOČET UHR'!$G:$G,MATCH($A470,'VÝPOČET UHR'!$A:$A,0),))</f>
        <v/>
      </c>
      <c r="K470" s="181" t="str">
        <f t="shared" si="32"/>
        <v/>
      </c>
      <c r="L470" s="181" t="str">
        <f t="shared" si="33"/>
        <v/>
      </c>
      <c r="M470" s="181" t="str">
        <f t="shared" si="34"/>
        <v/>
      </c>
    </row>
    <row r="471" spans="1:13" ht="12.75">
      <c r="A471" s="188" t="str">
        <f>IF(tab2!D471="","",tab2!D471)</f>
        <v/>
      </c>
      <c r="B471" s="181" t="str">
        <f>IF($A471="","",INDEX('VÝPOČET UHR'!$W:$W,MATCH($A471,'VÝPOČET UHR'!$A:$A,0),))</f>
        <v/>
      </c>
      <c r="C471" s="192" t="str">
        <f t="shared" si="31"/>
        <v/>
      </c>
      <c r="D471" s="190"/>
      <c r="E471" s="189" t="str">
        <f>IF(A471="","",HLAVIČKA!$C$4)</f>
        <v/>
      </c>
      <c r="F471" s="189" t="str">
        <f>IF($A471="","",IF(INDEX('VÝPOČET UHR'!$AA:$AA,MATCH($A471,'VÝPOČET UHR'!$A:$A,0))="","",INDEX('VÝPOČET UHR'!$AA:$AA,MATCH($A471,'VÝPOČET UHR'!$A:$A,0))))</f>
        <v/>
      </c>
      <c r="G471" s="189" t="str">
        <f>IF($A471="","",IF(INDEX('VÝPOČET UHR'!$Z:$Z,MATCH($A471,'VÝPOČET UHR'!$A:$A,0))="","",INDEX('VÝPOČET UHR'!$Z:$Z,MATCH($A471,'VÝPOČET UHR'!$A:$A,0))))</f>
        <v/>
      </c>
      <c r="H471" s="190"/>
      <c r="J471" s="181" t="str">
        <f>IF($A471="","",INDEX('VÝPOČET UHR'!$G:$G,MATCH($A471,'VÝPOČET UHR'!$A:$A,0),))</f>
        <v/>
      </c>
      <c r="K471" s="181" t="str">
        <f t="shared" si="32"/>
        <v/>
      </c>
      <c r="L471" s="181" t="str">
        <f t="shared" si="33"/>
        <v/>
      </c>
      <c r="M471" s="181" t="str">
        <f t="shared" si="34"/>
        <v/>
      </c>
    </row>
    <row r="472" spans="1:13" ht="12.75">
      <c r="A472" s="188" t="str">
        <f>IF(tab2!D472="","",tab2!D472)</f>
        <v/>
      </c>
      <c r="B472" s="181" t="str">
        <f>IF($A472="","",INDEX('VÝPOČET UHR'!$W:$W,MATCH($A472,'VÝPOČET UHR'!$A:$A,0),))</f>
        <v/>
      </c>
      <c r="C472" s="192" t="str">
        <f t="shared" si="31"/>
        <v/>
      </c>
      <c r="D472" s="190"/>
      <c r="E472" s="189" t="str">
        <f>IF(A472="","",HLAVIČKA!$C$4)</f>
        <v/>
      </c>
      <c r="F472" s="189" t="str">
        <f>IF($A472="","",IF(INDEX('VÝPOČET UHR'!$AA:$AA,MATCH($A472,'VÝPOČET UHR'!$A:$A,0))="","",INDEX('VÝPOČET UHR'!$AA:$AA,MATCH($A472,'VÝPOČET UHR'!$A:$A,0))))</f>
        <v/>
      </c>
      <c r="G472" s="189" t="str">
        <f>IF($A472="","",IF(INDEX('VÝPOČET UHR'!$Z:$Z,MATCH($A472,'VÝPOČET UHR'!$A:$A,0))="","",INDEX('VÝPOČET UHR'!$Z:$Z,MATCH($A472,'VÝPOČET UHR'!$A:$A,0))))</f>
        <v/>
      </c>
      <c r="H472" s="190"/>
      <c r="J472" s="181" t="str">
        <f>IF($A472="","",INDEX('VÝPOČET UHR'!$G:$G,MATCH($A472,'VÝPOČET UHR'!$A:$A,0),))</f>
        <v/>
      </c>
      <c r="K472" s="181" t="str">
        <f t="shared" si="32"/>
        <v/>
      </c>
      <c r="L472" s="181" t="str">
        <f t="shared" si="33"/>
        <v/>
      </c>
      <c r="M472" s="181" t="str">
        <f t="shared" si="34"/>
        <v/>
      </c>
    </row>
    <row r="473" spans="1:13" ht="12.75">
      <c r="A473" s="188" t="str">
        <f>IF(tab2!D473="","",tab2!D473)</f>
        <v/>
      </c>
      <c r="B473" s="181" t="str">
        <f>IF($A473="","",INDEX('VÝPOČET UHR'!$W:$W,MATCH($A473,'VÝPOČET UHR'!$A:$A,0),))</f>
        <v/>
      </c>
      <c r="C473" s="192" t="str">
        <f t="shared" si="31"/>
        <v/>
      </c>
      <c r="D473" s="190"/>
      <c r="E473" s="189" t="str">
        <f>IF(A473="","",HLAVIČKA!$C$4)</f>
        <v/>
      </c>
      <c r="F473" s="189" t="str">
        <f>IF($A473="","",IF(INDEX('VÝPOČET UHR'!$AA:$AA,MATCH($A473,'VÝPOČET UHR'!$A:$A,0))="","",INDEX('VÝPOČET UHR'!$AA:$AA,MATCH($A473,'VÝPOČET UHR'!$A:$A,0))))</f>
        <v/>
      </c>
      <c r="G473" s="189" t="str">
        <f>IF($A473="","",IF(INDEX('VÝPOČET UHR'!$Z:$Z,MATCH($A473,'VÝPOČET UHR'!$A:$A,0))="","",INDEX('VÝPOČET UHR'!$Z:$Z,MATCH($A473,'VÝPOČET UHR'!$A:$A,0))))</f>
        <v/>
      </c>
      <c r="H473" s="190"/>
      <c r="J473" s="181" t="str">
        <f>IF($A473="","",INDEX('VÝPOČET UHR'!$G:$G,MATCH($A473,'VÝPOČET UHR'!$A:$A,0),))</f>
        <v/>
      </c>
      <c r="K473" s="181" t="str">
        <f t="shared" si="32"/>
        <v/>
      </c>
      <c r="L473" s="181" t="str">
        <f t="shared" si="33"/>
        <v/>
      </c>
      <c r="M473" s="181" t="str">
        <f t="shared" si="34"/>
        <v/>
      </c>
    </row>
    <row r="474" spans="1:13" ht="12.75">
      <c r="A474" s="188" t="str">
        <f>IF(tab2!D474="","",tab2!D474)</f>
        <v/>
      </c>
      <c r="B474" s="181" t="str">
        <f>IF($A474="","",INDEX('VÝPOČET UHR'!$W:$W,MATCH($A474,'VÝPOČET UHR'!$A:$A,0),))</f>
        <v/>
      </c>
      <c r="C474" s="192" t="str">
        <f t="shared" si="31"/>
        <v/>
      </c>
      <c r="D474" s="190"/>
      <c r="E474" s="189" t="str">
        <f>IF(A474="","",HLAVIČKA!$C$4)</f>
        <v/>
      </c>
      <c r="F474" s="189" t="str">
        <f>IF($A474="","",IF(INDEX('VÝPOČET UHR'!$AA:$AA,MATCH($A474,'VÝPOČET UHR'!$A:$A,0))="","",INDEX('VÝPOČET UHR'!$AA:$AA,MATCH($A474,'VÝPOČET UHR'!$A:$A,0))))</f>
        <v/>
      </c>
      <c r="G474" s="189" t="str">
        <f>IF($A474="","",IF(INDEX('VÝPOČET UHR'!$Z:$Z,MATCH($A474,'VÝPOČET UHR'!$A:$A,0))="","",INDEX('VÝPOČET UHR'!$Z:$Z,MATCH($A474,'VÝPOČET UHR'!$A:$A,0))))</f>
        <v/>
      </c>
      <c r="H474" s="190"/>
      <c r="J474" s="181" t="str">
        <f>IF($A474="","",INDEX('VÝPOČET UHR'!$G:$G,MATCH($A474,'VÝPOČET UHR'!$A:$A,0),))</f>
        <v/>
      </c>
      <c r="K474" s="181" t="str">
        <f t="shared" si="32"/>
        <v/>
      </c>
      <c r="L474" s="181" t="str">
        <f t="shared" si="33"/>
        <v/>
      </c>
      <c r="M474" s="181" t="str">
        <f t="shared" si="34"/>
        <v/>
      </c>
    </row>
    <row r="475" spans="1:13" ht="12.75">
      <c r="A475" s="188" t="str">
        <f>IF(tab2!D475="","",tab2!D475)</f>
        <v/>
      </c>
      <c r="B475" s="181" t="str">
        <f>IF($A475="","",INDEX('VÝPOČET UHR'!$W:$W,MATCH($A475,'VÝPOČET UHR'!$A:$A,0),))</f>
        <v/>
      </c>
      <c r="C475" s="192" t="str">
        <f t="shared" si="31"/>
        <v/>
      </c>
      <c r="D475" s="190"/>
      <c r="E475" s="189" t="str">
        <f>IF(A475="","",HLAVIČKA!$C$4)</f>
        <v/>
      </c>
      <c r="F475" s="189" t="str">
        <f>IF($A475="","",IF(INDEX('VÝPOČET UHR'!$AA:$AA,MATCH($A475,'VÝPOČET UHR'!$A:$A,0))="","",INDEX('VÝPOČET UHR'!$AA:$AA,MATCH($A475,'VÝPOČET UHR'!$A:$A,0))))</f>
        <v/>
      </c>
      <c r="G475" s="189" t="str">
        <f>IF($A475="","",IF(INDEX('VÝPOČET UHR'!$Z:$Z,MATCH($A475,'VÝPOČET UHR'!$A:$A,0))="","",INDEX('VÝPOČET UHR'!$Z:$Z,MATCH($A475,'VÝPOČET UHR'!$A:$A,0))))</f>
        <v/>
      </c>
      <c r="H475" s="190"/>
      <c r="J475" s="181" t="str">
        <f>IF($A475="","",INDEX('VÝPOČET UHR'!$G:$G,MATCH($A475,'VÝPOČET UHR'!$A:$A,0),))</f>
        <v/>
      </c>
      <c r="K475" s="181" t="str">
        <f t="shared" si="32"/>
        <v/>
      </c>
      <c r="L475" s="181" t="str">
        <f t="shared" si="33"/>
        <v/>
      </c>
      <c r="M475" s="181" t="str">
        <f t="shared" si="34"/>
        <v/>
      </c>
    </row>
    <row r="476" spans="1:13" ht="12.75">
      <c r="A476" s="188" t="str">
        <f>IF(tab2!D476="","",tab2!D476)</f>
        <v/>
      </c>
      <c r="B476" s="181" t="str">
        <f>IF($A476="","",INDEX('VÝPOČET UHR'!$W:$W,MATCH($A476,'VÝPOČET UHR'!$A:$A,0),))</f>
        <v/>
      </c>
      <c r="C476" s="192" t="str">
        <f t="shared" si="31"/>
        <v/>
      </c>
      <c r="D476" s="190"/>
      <c r="E476" s="189" t="str">
        <f>IF(A476="","",HLAVIČKA!$C$4)</f>
        <v/>
      </c>
      <c r="F476" s="189" t="str">
        <f>IF($A476="","",IF(INDEX('VÝPOČET UHR'!$AA:$AA,MATCH($A476,'VÝPOČET UHR'!$A:$A,0))="","",INDEX('VÝPOČET UHR'!$AA:$AA,MATCH($A476,'VÝPOČET UHR'!$A:$A,0))))</f>
        <v/>
      </c>
      <c r="G476" s="189" t="str">
        <f>IF($A476="","",IF(INDEX('VÝPOČET UHR'!$Z:$Z,MATCH($A476,'VÝPOČET UHR'!$A:$A,0))="","",INDEX('VÝPOČET UHR'!$Z:$Z,MATCH($A476,'VÝPOČET UHR'!$A:$A,0))))</f>
        <v/>
      </c>
      <c r="H476" s="190"/>
      <c r="J476" s="181" t="str">
        <f>IF($A476="","",INDEX('VÝPOČET UHR'!$G:$G,MATCH($A476,'VÝPOČET UHR'!$A:$A,0),))</f>
        <v/>
      </c>
      <c r="K476" s="181" t="str">
        <f t="shared" si="32"/>
        <v/>
      </c>
      <c r="L476" s="181" t="str">
        <f t="shared" si="33"/>
        <v/>
      </c>
      <c r="M476" s="181" t="str">
        <f t="shared" si="34"/>
        <v/>
      </c>
    </row>
    <row r="477" spans="1:13" ht="12.75">
      <c r="A477" s="188" t="str">
        <f>IF(tab2!D477="","",tab2!D477)</f>
        <v/>
      </c>
      <c r="B477" s="181" t="str">
        <f>IF($A477="","",INDEX('VÝPOČET UHR'!$W:$W,MATCH($A477,'VÝPOČET UHR'!$A:$A,0),))</f>
        <v/>
      </c>
      <c r="C477" s="192" t="str">
        <f t="shared" si="31"/>
        <v/>
      </c>
      <c r="D477" s="190"/>
      <c r="E477" s="189" t="str">
        <f>IF(A477="","",HLAVIČKA!$C$4)</f>
        <v/>
      </c>
      <c r="F477" s="189" t="str">
        <f>IF($A477="","",IF(INDEX('VÝPOČET UHR'!$AA:$AA,MATCH($A477,'VÝPOČET UHR'!$A:$A,0))="","",INDEX('VÝPOČET UHR'!$AA:$AA,MATCH($A477,'VÝPOČET UHR'!$A:$A,0))))</f>
        <v/>
      </c>
      <c r="G477" s="189" t="str">
        <f>IF($A477="","",IF(INDEX('VÝPOČET UHR'!$Z:$Z,MATCH($A477,'VÝPOČET UHR'!$A:$A,0))="","",INDEX('VÝPOČET UHR'!$Z:$Z,MATCH($A477,'VÝPOČET UHR'!$A:$A,0))))</f>
        <v/>
      </c>
      <c r="H477" s="190"/>
      <c r="J477" s="181" t="str">
        <f>IF($A477="","",INDEX('VÝPOČET UHR'!$G:$G,MATCH($A477,'VÝPOČET UHR'!$A:$A,0),))</f>
        <v/>
      </c>
      <c r="K477" s="181" t="str">
        <f t="shared" si="32"/>
        <v/>
      </c>
      <c r="L477" s="181" t="str">
        <f t="shared" si="33"/>
        <v/>
      </c>
      <c r="M477" s="181" t="str">
        <f t="shared" si="34"/>
        <v/>
      </c>
    </row>
    <row r="478" spans="1:13" ht="12.75">
      <c r="A478" s="188" t="str">
        <f>IF(tab2!D478="","",tab2!D478)</f>
        <v/>
      </c>
      <c r="B478" s="181" t="str">
        <f>IF($A478="","",INDEX('VÝPOČET UHR'!$W:$W,MATCH($A478,'VÝPOČET UHR'!$A:$A,0),))</f>
        <v/>
      </c>
      <c r="C478" s="192" t="str">
        <f t="shared" si="31"/>
        <v/>
      </c>
      <c r="D478" s="190"/>
      <c r="E478" s="189" t="str">
        <f>IF(A478="","",HLAVIČKA!$C$4)</f>
        <v/>
      </c>
      <c r="F478" s="189" t="str">
        <f>IF($A478="","",IF(INDEX('VÝPOČET UHR'!$AA:$AA,MATCH($A478,'VÝPOČET UHR'!$A:$A,0))="","",INDEX('VÝPOČET UHR'!$AA:$AA,MATCH($A478,'VÝPOČET UHR'!$A:$A,0))))</f>
        <v/>
      </c>
      <c r="G478" s="189" t="str">
        <f>IF($A478="","",IF(INDEX('VÝPOČET UHR'!$Z:$Z,MATCH($A478,'VÝPOČET UHR'!$A:$A,0))="","",INDEX('VÝPOČET UHR'!$Z:$Z,MATCH($A478,'VÝPOČET UHR'!$A:$A,0))))</f>
        <v/>
      </c>
      <c r="H478" s="190"/>
      <c r="J478" s="181" t="str">
        <f>IF($A478="","",INDEX('VÝPOČET UHR'!$G:$G,MATCH($A478,'VÝPOČET UHR'!$A:$A,0),))</f>
        <v/>
      </c>
      <c r="K478" s="181" t="str">
        <f t="shared" si="32"/>
        <v/>
      </c>
      <c r="L478" s="181" t="str">
        <f t="shared" si="33"/>
        <v/>
      </c>
      <c r="M478" s="181" t="str">
        <f t="shared" si="34"/>
        <v/>
      </c>
    </row>
    <row r="479" spans="1:13" ht="12.75">
      <c r="A479" s="188" t="str">
        <f>IF(tab2!D479="","",tab2!D479)</f>
        <v/>
      </c>
      <c r="B479" s="181" t="str">
        <f>IF($A479="","",INDEX('VÝPOČET UHR'!$W:$W,MATCH($A479,'VÝPOČET UHR'!$A:$A,0),))</f>
        <v/>
      </c>
      <c r="C479" s="192" t="str">
        <f t="shared" si="31"/>
        <v/>
      </c>
      <c r="D479" s="190"/>
      <c r="E479" s="189" t="str">
        <f>IF(A479="","",HLAVIČKA!$C$4)</f>
        <v/>
      </c>
      <c r="F479" s="189" t="str">
        <f>IF($A479="","",IF(INDEX('VÝPOČET UHR'!$AA:$AA,MATCH($A479,'VÝPOČET UHR'!$A:$A,0))="","",INDEX('VÝPOČET UHR'!$AA:$AA,MATCH($A479,'VÝPOČET UHR'!$A:$A,0))))</f>
        <v/>
      </c>
      <c r="G479" s="189" t="str">
        <f>IF($A479="","",IF(INDEX('VÝPOČET UHR'!$Z:$Z,MATCH($A479,'VÝPOČET UHR'!$A:$A,0))="","",INDEX('VÝPOČET UHR'!$Z:$Z,MATCH($A479,'VÝPOČET UHR'!$A:$A,0))))</f>
        <v/>
      </c>
      <c r="H479" s="190"/>
      <c r="J479" s="181" t="str">
        <f>IF($A479="","",INDEX('VÝPOČET UHR'!$G:$G,MATCH($A479,'VÝPOČET UHR'!$A:$A,0),))</f>
        <v/>
      </c>
      <c r="K479" s="181" t="str">
        <f t="shared" si="32"/>
        <v/>
      </c>
      <c r="L479" s="181" t="str">
        <f t="shared" si="33"/>
        <v/>
      </c>
      <c r="M479" s="181" t="str">
        <f t="shared" si="34"/>
        <v/>
      </c>
    </row>
    <row r="480" spans="1:13" ht="12.75">
      <c r="A480" s="188" t="str">
        <f>IF(tab2!D480="","",tab2!D480)</f>
        <v/>
      </c>
      <c r="B480" s="181" t="str">
        <f>IF($A480="","",INDEX('VÝPOČET UHR'!$W:$W,MATCH($A480,'VÝPOČET UHR'!$A:$A,0),))</f>
        <v/>
      </c>
      <c r="C480" s="192" t="str">
        <f t="shared" si="31"/>
        <v/>
      </c>
      <c r="D480" s="190"/>
      <c r="E480" s="189" t="str">
        <f>IF(A480="","",HLAVIČKA!$C$4)</f>
        <v/>
      </c>
      <c r="F480" s="189" t="str">
        <f>IF($A480="","",IF(INDEX('VÝPOČET UHR'!$AA:$AA,MATCH($A480,'VÝPOČET UHR'!$A:$A,0))="","",INDEX('VÝPOČET UHR'!$AA:$AA,MATCH($A480,'VÝPOČET UHR'!$A:$A,0))))</f>
        <v/>
      </c>
      <c r="G480" s="189" t="str">
        <f>IF($A480="","",IF(INDEX('VÝPOČET UHR'!$Z:$Z,MATCH($A480,'VÝPOČET UHR'!$A:$A,0))="","",INDEX('VÝPOČET UHR'!$Z:$Z,MATCH($A480,'VÝPOČET UHR'!$A:$A,0))))</f>
        <v/>
      </c>
      <c r="H480" s="190"/>
      <c r="J480" s="181" t="str">
        <f>IF($A480="","",INDEX('VÝPOČET UHR'!$G:$G,MATCH($A480,'VÝPOČET UHR'!$A:$A,0),))</f>
        <v/>
      </c>
      <c r="K480" s="181" t="str">
        <f t="shared" si="32"/>
        <v/>
      </c>
      <c r="L480" s="181" t="str">
        <f t="shared" si="33"/>
        <v/>
      </c>
      <c r="M480" s="181" t="str">
        <f t="shared" si="34"/>
        <v/>
      </c>
    </row>
    <row r="481" spans="1:13" ht="12.75">
      <c r="A481" s="188" t="str">
        <f>IF(tab2!D481="","",tab2!D481)</f>
        <v/>
      </c>
      <c r="B481" s="181" t="str">
        <f>IF($A481="","",INDEX('VÝPOČET UHR'!$W:$W,MATCH($A481,'VÝPOČET UHR'!$A:$A,0),))</f>
        <v/>
      </c>
      <c r="C481" s="192" t="str">
        <f t="shared" si="31"/>
        <v/>
      </c>
      <c r="D481" s="190"/>
      <c r="E481" s="189" t="str">
        <f>IF(A481="","",HLAVIČKA!$C$4)</f>
        <v/>
      </c>
      <c r="F481" s="189" t="str">
        <f>IF($A481="","",IF(INDEX('VÝPOČET UHR'!$AA:$AA,MATCH($A481,'VÝPOČET UHR'!$A:$A,0))="","",INDEX('VÝPOČET UHR'!$AA:$AA,MATCH($A481,'VÝPOČET UHR'!$A:$A,0))))</f>
        <v/>
      </c>
      <c r="G481" s="189" t="str">
        <f>IF($A481="","",IF(INDEX('VÝPOČET UHR'!$Z:$Z,MATCH($A481,'VÝPOČET UHR'!$A:$A,0))="","",INDEX('VÝPOČET UHR'!$Z:$Z,MATCH($A481,'VÝPOČET UHR'!$A:$A,0))))</f>
        <v/>
      </c>
      <c r="H481" s="190"/>
      <c r="J481" s="181" t="str">
        <f>IF($A481="","",INDEX('VÝPOČET UHR'!$G:$G,MATCH($A481,'VÝPOČET UHR'!$A:$A,0),))</f>
        <v/>
      </c>
      <c r="K481" s="181" t="str">
        <f t="shared" si="32"/>
        <v/>
      </c>
      <c r="L481" s="181" t="str">
        <f t="shared" si="33"/>
        <v/>
      </c>
      <c r="M481" s="181" t="str">
        <f t="shared" si="34"/>
        <v/>
      </c>
    </row>
    <row r="482" spans="1:13" ht="12.75">
      <c r="A482" s="188" t="str">
        <f>IF(tab2!D482="","",tab2!D482)</f>
        <v/>
      </c>
      <c r="B482" s="181" t="str">
        <f>IF($A482="","",INDEX('VÝPOČET UHR'!$W:$W,MATCH($A482,'VÝPOČET UHR'!$A:$A,0),))</f>
        <v/>
      </c>
      <c r="C482" s="192" t="str">
        <f t="shared" si="31"/>
        <v/>
      </c>
      <c r="D482" s="190"/>
      <c r="E482" s="189" t="str">
        <f>IF(A482="","",HLAVIČKA!$C$4)</f>
        <v/>
      </c>
      <c r="F482" s="189" t="str">
        <f>IF($A482="","",IF(INDEX('VÝPOČET UHR'!$AA:$AA,MATCH($A482,'VÝPOČET UHR'!$A:$A,0))="","",INDEX('VÝPOČET UHR'!$AA:$AA,MATCH($A482,'VÝPOČET UHR'!$A:$A,0))))</f>
        <v/>
      </c>
      <c r="G482" s="189" t="str">
        <f>IF($A482="","",IF(INDEX('VÝPOČET UHR'!$Z:$Z,MATCH($A482,'VÝPOČET UHR'!$A:$A,0))="","",INDEX('VÝPOČET UHR'!$Z:$Z,MATCH($A482,'VÝPOČET UHR'!$A:$A,0))))</f>
        <v/>
      </c>
      <c r="H482" s="190"/>
      <c r="J482" s="181" t="str">
        <f>IF($A482="","",INDEX('VÝPOČET UHR'!$G:$G,MATCH($A482,'VÝPOČET UHR'!$A:$A,0),))</f>
        <v/>
      </c>
      <c r="K482" s="181" t="str">
        <f t="shared" si="32"/>
        <v/>
      </c>
      <c r="L482" s="181" t="str">
        <f t="shared" si="33"/>
        <v/>
      </c>
      <c r="M482" s="181" t="str">
        <f t="shared" si="34"/>
        <v/>
      </c>
    </row>
    <row r="483" spans="1:13" ht="12.75">
      <c r="A483" s="188" t="str">
        <f>IF(tab2!D483="","",tab2!D483)</f>
        <v/>
      </c>
      <c r="B483" s="181" t="str">
        <f>IF($A483="","",INDEX('VÝPOČET UHR'!$W:$W,MATCH($A483,'VÝPOČET UHR'!$A:$A,0),))</f>
        <v/>
      </c>
      <c r="C483" s="192" t="str">
        <f t="shared" si="31"/>
        <v/>
      </c>
      <c r="D483" s="190"/>
      <c r="E483" s="189" t="str">
        <f>IF(A483="","",HLAVIČKA!$C$4)</f>
        <v/>
      </c>
      <c r="F483" s="189" t="str">
        <f>IF($A483="","",IF(INDEX('VÝPOČET UHR'!$AA:$AA,MATCH($A483,'VÝPOČET UHR'!$A:$A,0))="","",INDEX('VÝPOČET UHR'!$AA:$AA,MATCH($A483,'VÝPOČET UHR'!$A:$A,0))))</f>
        <v/>
      </c>
      <c r="G483" s="189" t="str">
        <f>IF($A483="","",IF(INDEX('VÝPOČET UHR'!$Z:$Z,MATCH($A483,'VÝPOČET UHR'!$A:$A,0))="","",INDEX('VÝPOČET UHR'!$Z:$Z,MATCH($A483,'VÝPOČET UHR'!$A:$A,0))))</f>
        <v/>
      </c>
      <c r="H483" s="190"/>
      <c r="J483" s="181" t="str">
        <f>IF($A483="","",INDEX('VÝPOČET UHR'!$G:$G,MATCH($A483,'VÝPOČET UHR'!$A:$A,0),))</f>
        <v/>
      </c>
      <c r="K483" s="181" t="str">
        <f t="shared" si="32"/>
        <v/>
      </c>
      <c r="L483" s="181" t="str">
        <f t="shared" si="33"/>
        <v/>
      </c>
      <c r="M483" s="181" t="str">
        <f t="shared" si="34"/>
        <v/>
      </c>
    </row>
    <row r="484" spans="1:13" ht="12.75">
      <c r="A484" s="188" t="str">
        <f>IF(tab2!D484="","",tab2!D484)</f>
        <v/>
      </c>
      <c r="B484" s="181" t="str">
        <f>IF($A484="","",INDEX('VÝPOČET UHR'!$W:$W,MATCH($A484,'VÝPOČET UHR'!$A:$A,0),))</f>
        <v/>
      </c>
      <c r="C484" s="192" t="str">
        <f t="shared" si="31"/>
        <v/>
      </c>
      <c r="D484" s="190"/>
      <c r="E484" s="189" t="str">
        <f>IF(A484="","",HLAVIČKA!$C$4)</f>
        <v/>
      </c>
      <c r="F484" s="189" t="str">
        <f>IF($A484="","",IF(INDEX('VÝPOČET UHR'!$AA:$AA,MATCH($A484,'VÝPOČET UHR'!$A:$A,0))="","",INDEX('VÝPOČET UHR'!$AA:$AA,MATCH($A484,'VÝPOČET UHR'!$A:$A,0))))</f>
        <v/>
      </c>
      <c r="G484" s="189" t="str">
        <f>IF($A484="","",IF(INDEX('VÝPOČET UHR'!$Z:$Z,MATCH($A484,'VÝPOČET UHR'!$A:$A,0))="","",INDEX('VÝPOČET UHR'!$Z:$Z,MATCH($A484,'VÝPOČET UHR'!$A:$A,0))))</f>
        <v/>
      </c>
      <c r="H484" s="190"/>
      <c r="J484" s="181" t="str">
        <f>IF($A484="","",INDEX('VÝPOČET UHR'!$G:$G,MATCH($A484,'VÝPOČET UHR'!$A:$A,0),))</f>
        <v/>
      </c>
      <c r="K484" s="181" t="str">
        <f t="shared" si="32"/>
        <v/>
      </c>
      <c r="L484" s="181" t="str">
        <f t="shared" si="33"/>
        <v/>
      </c>
      <c r="M484" s="181" t="str">
        <f t="shared" si="34"/>
        <v/>
      </c>
    </row>
    <row r="485" spans="1:13" ht="12.75">
      <c r="A485" s="188" t="str">
        <f>IF(tab2!D485="","",tab2!D485)</f>
        <v/>
      </c>
      <c r="B485" s="181" t="str">
        <f>IF($A485="","",INDEX('VÝPOČET UHR'!$W:$W,MATCH($A485,'VÝPOČET UHR'!$A:$A,0),))</f>
        <v/>
      </c>
      <c r="C485" s="192" t="str">
        <f t="shared" si="31"/>
        <v/>
      </c>
      <c r="D485" s="190"/>
      <c r="E485" s="189" t="str">
        <f>IF(A485="","",HLAVIČKA!$C$4)</f>
        <v/>
      </c>
      <c r="F485" s="189" t="str">
        <f>IF($A485="","",IF(INDEX('VÝPOČET UHR'!$AA:$AA,MATCH($A485,'VÝPOČET UHR'!$A:$A,0))="","",INDEX('VÝPOČET UHR'!$AA:$AA,MATCH($A485,'VÝPOČET UHR'!$A:$A,0))))</f>
        <v/>
      </c>
      <c r="G485" s="189" t="str">
        <f>IF($A485="","",IF(INDEX('VÝPOČET UHR'!$Z:$Z,MATCH($A485,'VÝPOČET UHR'!$A:$A,0))="","",INDEX('VÝPOČET UHR'!$Z:$Z,MATCH($A485,'VÝPOČET UHR'!$A:$A,0))))</f>
        <v/>
      </c>
      <c r="H485" s="190"/>
      <c r="J485" s="181" t="str">
        <f>IF($A485="","",INDEX('VÝPOČET UHR'!$G:$G,MATCH($A485,'VÝPOČET UHR'!$A:$A,0),))</f>
        <v/>
      </c>
      <c r="K485" s="181" t="str">
        <f t="shared" si="32"/>
        <v/>
      </c>
      <c r="L485" s="181" t="str">
        <f t="shared" si="33"/>
        <v/>
      </c>
      <c r="M485" s="181" t="str">
        <f t="shared" si="34"/>
        <v/>
      </c>
    </row>
    <row r="486" spans="1:13" ht="12.75">
      <c r="A486" s="188" t="str">
        <f>IF(tab2!D486="","",tab2!D486)</f>
        <v/>
      </c>
      <c r="B486" s="181" t="str">
        <f>IF($A486="","",INDEX('VÝPOČET UHR'!$W:$W,MATCH($A486,'VÝPOČET UHR'!$A:$A,0),))</f>
        <v/>
      </c>
      <c r="C486" s="192" t="str">
        <f t="shared" si="31"/>
        <v/>
      </c>
      <c r="D486" s="190"/>
      <c r="E486" s="189" t="str">
        <f>IF(A486="","",HLAVIČKA!$C$4)</f>
        <v/>
      </c>
      <c r="F486" s="189" t="str">
        <f>IF($A486="","",IF(INDEX('VÝPOČET UHR'!$AA:$AA,MATCH($A486,'VÝPOČET UHR'!$A:$A,0))="","",INDEX('VÝPOČET UHR'!$AA:$AA,MATCH($A486,'VÝPOČET UHR'!$A:$A,0))))</f>
        <v/>
      </c>
      <c r="G486" s="189" t="str">
        <f>IF($A486="","",IF(INDEX('VÝPOČET UHR'!$Z:$Z,MATCH($A486,'VÝPOČET UHR'!$A:$A,0))="","",INDEX('VÝPOČET UHR'!$Z:$Z,MATCH($A486,'VÝPOČET UHR'!$A:$A,0))))</f>
        <v/>
      </c>
      <c r="H486" s="190"/>
      <c r="J486" s="181" t="str">
        <f>IF($A486="","",INDEX('VÝPOČET UHR'!$G:$G,MATCH($A486,'VÝPOČET UHR'!$A:$A,0),))</f>
        <v/>
      </c>
      <c r="K486" s="181" t="str">
        <f t="shared" si="32"/>
        <v/>
      </c>
      <c r="L486" s="181" t="str">
        <f t="shared" si="33"/>
        <v/>
      </c>
      <c r="M486" s="181" t="str">
        <f t="shared" si="34"/>
        <v/>
      </c>
    </row>
    <row r="487" spans="1:13" ht="12.75">
      <c r="A487" s="188" t="str">
        <f>IF(tab2!D487="","",tab2!D487)</f>
        <v/>
      </c>
      <c r="B487" s="181" t="str">
        <f>IF($A487="","",INDEX('VÝPOČET UHR'!$W:$W,MATCH($A487,'VÝPOČET UHR'!$A:$A,0),))</f>
        <v/>
      </c>
      <c r="C487" s="192" t="str">
        <f t="shared" si="31"/>
        <v/>
      </c>
      <c r="D487" s="190"/>
      <c r="E487" s="189" t="str">
        <f>IF(A487="","",HLAVIČKA!$C$4)</f>
        <v/>
      </c>
      <c r="F487" s="189" t="str">
        <f>IF($A487="","",IF(INDEX('VÝPOČET UHR'!$AA:$AA,MATCH($A487,'VÝPOČET UHR'!$A:$A,0))="","",INDEX('VÝPOČET UHR'!$AA:$AA,MATCH($A487,'VÝPOČET UHR'!$A:$A,0))))</f>
        <v/>
      </c>
      <c r="G487" s="189" t="str">
        <f>IF($A487="","",IF(INDEX('VÝPOČET UHR'!$Z:$Z,MATCH($A487,'VÝPOČET UHR'!$A:$A,0))="","",INDEX('VÝPOČET UHR'!$Z:$Z,MATCH($A487,'VÝPOČET UHR'!$A:$A,0))))</f>
        <v/>
      </c>
      <c r="H487" s="190"/>
      <c r="J487" s="181" t="str">
        <f>IF($A487="","",INDEX('VÝPOČET UHR'!$G:$G,MATCH($A487,'VÝPOČET UHR'!$A:$A,0),))</f>
        <v/>
      </c>
      <c r="K487" s="181" t="str">
        <f t="shared" si="32"/>
        <v/>
      </c>
      <c r="L487" s="181" t="str">
        <f t="shared" si="33"/>
        <v/>
      </c>
      <c r="M487" s="181" t="str">
        <f t="shared" si="34"/>
        <v/>
      </c>
    </row>
    <row r="488" spans="1:13" ht="12.75">
      <c r="A488" s="188" t="str">
        <f>IF(tab2!D488="","",tab2!D488)</f>
        <v/>
      </c>
      <c r="B488" s="181" t="str">
        <f>IF($A488="","",INDEX('VÝPOČET UHR'!$W:$W,MATCH($A488,'VÝPOČET UHR'!$A:$A,0),))</f>
        <v/>
      </c>
      <c r="C488" s="192" t="str">
        <f t="shared" si="31"/>
        <v/>
      </c>
      <c r="D488" s="190"/>
      <c r="E488" s="189" t="str">
        <f>IF(A488="","",HLAVIČKA!$C$4)</f>
        <v/>
      </c>
      <c r="F488" s="189" t="str">
        <f>IF($A488="","",IF(INDEX('VÝPOČET UHR'!$AA:$AA,MATCH($A488,'VÝPOČET UHR'!$A:$A,0))="","",INDEX('VÝPOČET UHR'!$AA:$AA,MATCH($A488,'VÝPOČET UHR'!$A:$A,0))))</f>
        <v/>
      </c>
      <c r="G488" s="189" t="str">
        <f>IF($A488="","",IF(INDEX('VÝPOČET UHR'!$Z:$Z,MATCH($A488,'VÝPOČET UHR'!$A:$A,0))="","",INDEX('VÝPOČET UHR'!$Z:$Z,MATCH($A488,'VÝPOČET UHR'!$A:$A,0))))</f>
        <v/>
      </c>
      <c r="H488" s="190"/>
      <c r="J488" s="181" t="str">
        <f>IF($A488="","",INDEX('VÝPOČET UHR'!$G:$G,MATCH($A488,'VÝPOČET UHR'!$A:$A,0),))</f>
        <v/>
      </c>
      <c r="K488" s="181" t="str">
        <f t="shared" si="32"/>
        <v/>
      </c>
      <c r="L488" s="181" t="str">
        <f t="shared" si="33"/>
        <v/>
      </c>
      <c r="M488" s="181" t="str">
        <f t="shared" si="34"/>
        <v/>
      </c>
    </row>
    <row r="489" spans="1:13" ht="12.75">
      <c r="A489" s="188" t="str">
        <f>IF(tab2!D489="","",tab2!D489)</f>
        <v/>
      </c>
      <c r="B489" s="181" t="str">
        <f>IF($A489="","",INDEX('VÝPOČET UHR'!$W:$W,MATCH($A489,'VÝPOČET UHR'!$A:$A,0),))</f>
        <v/>
      </c>
      <c r="C489" s="192" t="str">
        <f t="shared" si="31"/>
        <v/>
      </c>
      <c r="D489" s="190"/>
      <c r="E489" s="189" t="str">
        <f>IF(A489="","",HLAVIČKA!$C$4)</f>
        <v/>
      </c>
      <c r="F489" s="189" t="str">
        <f>IF($A489="","",IF(INDEX('VÝPOČET UHR'!$AA:$AA,MATCH($A489,'VÝPOČET UHR'!$A:$A,0))="","",INDEX('VÝPOČET UHR'!$AA:$AA,MATCH($A489,'VÝPOČET UHR'!$A:$A,0))))</f>
        <v/>
      </c>
      <c r="G489" s="189" t="str">
        <f>IF($A489="","",IF(INDEX('VÝPOČET UHR'!$Z:$Z,MATCH($A489,'VÝPOČET UHR'!$A:$A,0))="","",INDEX('VÝPOČET UHR'!$Z:$Z,MATCH($A489,'VÝPOČET UHR'!$A:$A,0))))</f>
        <v/>
      </c>
      <c r="H489" s="190"/>
      <c r="J489" s="181" t="str">
        <f>IF($A489="","",INDEX('VÝPOČET UHR'!$G:$G,MATCH($A489,'VÝPOČET UHR'!$A:$A,0),))</f>
        <v/>
      </c>
      <c r="K489" s="181" t="str">
        <f t="shared" si="32"/>
        <v/>
      </c>
      <c r="L489" s="181" t="str">
        <f t="shared" si="33"/>
        <v/>
      </c>
      <c r="M489" s="181" t="str">
        <f t="shared" si="34"/>
        <v/>
      </c>
    </row>
    <row r="490" spans="1:13" ht="12.75">
      <c r="A490" s="188" t="str">
        <f>IF(tab2!D490="","",tab2!D490)</f>
        <v/>
      </c>
      <c r="B490" s="181" t="str">
        <f>IF($A490="","",INDEX('VÝPOČET UHR'!$W:$W,MATCH($A490,'VÝPOČET UHR'!$A:$A,0),))</f>
        <v/>
      </c>
      <c r="C490" s="192" t="str">
        <f t="shared" si="31"/>
        <v/>
      </c>
      <c r="D490" s="190"/>
      <c r="E490" s="189" t="str">
        <f>IF(A490="","",HLAVIČKA!$C$4)</f>
        <v/>
      </c>
      <c r="F490" s="189" t="str">
        <f>IF($A490="","",IF(INDEX('VÝPOČET UHR'!$AA:$AA,MATCH($A490,'VÝPOČET UHR'!$A:$A,0))="","",INDEX('VÝPOČET UHR'!$AA:$AA,MATCH($A490,'VÝPOČET UHR'!$A:$A,0))))</f>
        <v/>
      </c>
      <c r="G490" s="189" t="str">
        <f>IF($A490="","",IF(INDEX('VÝPOČET UHR'!$Z:$Z,MATCH($A490,'VÝPOČET UHR'!$A:$A,0))="","",INDEX('VÝPOČET UHR'!$Z:$Z,MATCH($A490,'VÝPOČET UHR'!$A:$A,0))))</f>
        <v/>
      </c>
      <c r="H490" s="190"/>
      <c r="J490" s="181" t="str">
        <f>IF($A490="","",INDEX('VÝPOČET UHR'!$G:$G,MATCH($A490,'VÝPOČET UHR'!$A:$A,0),))</f>
        <v/>
      </c>
      <c r="K490" s="181" t="str">
        <f t="shared" si="32"/>
        <v/>
      </c>
      <c r="L490" s="181" t="str">
        <f t="shared" si="33"/>
        <v/>
      </c>
      <c r="M490" s="181" t="str">
        <f t="shared" si="34"/>
        <v/>
      </c>
    </row>
    <row r="491" spans="1:13" ht="12.75">
      <c r="A491" s="188" t="str">
        <f>IF(tab2!D491="","",tab2!D491)</f>
        <v/>
      </c>
      <c r="B491" s="181" t="str">
        <f>IF($A491="","",INDEX('VÝPOČET UHR'!$W:$W,MATCH($A491,'VÝPOČET UHR'!$A:$A,0),))</f>
        <v/>
      </c>
      <c r="C491" s="192" t="str">
        <f t="shared" si="31"/>
        <v/>
      </c>
      <c r="D491" s="190"/>
      <c r="E491" s="189" t="str">
        <f>IF(A491="","",HLAVIČKA!$C$4)</f>
        <v/>
      </c>
      <c r="F491" s="189" t="str">
        <f>IF($A491="","",IF(INDEX('VÝPOČET UHR'!$AA:$AA,MATCH($A491,'VÝPOČET UHR'!$A:$A,0))="","",INDEX('VÝPOČET UHR'!$AA:$AA,MATCH($A491,'VÝPOČET UHR'!$A:$A,0))))</f>
        <v/>
      </c>
      <c r="G491" s="189" t="str">
        <f>IF($A491="","",IF(INDEX('VÝPOČET UHR'!$Z:$Z,MATCH($A491,'VÝPOČET UHR'!$A:$A,0))="","",INDEX('VÝPOČET UHR'!$Z:$Z,MATCH($A491,'VÝPOČET UHR'!$A:$A,0))))</f>
        <v/>
      </c>
      <c r="H491" s="190"/>
      <c r="J491" s="181" t="str">
        <f>IF($A491="","",INDEX('VÝPOČET UHR'!$G:$G,MATCH($A491,'VÝPOČET UHR'!$A:$A,0),))</f>
        <v/>
      </c>
      <c r="K491" s="181" t="str">
        <f t="shared" si="32"/>
        <v/>
      </c>
      <c r="L491" s="181" t="str">
        <f t="shared" si="33"/>
        <v/>
      </c>
      <c r="M491" s="181" t="str">
        <f t="shared" si="34"/>
        <v/>
      </c>
    </row>
    <row r="492" spans="1:13" ht="12.75">
      <c r="A492" s="188" t="str">
        <f>IF(tab2!D492="","",tab2!D492)</f>
        <v/>
      </c>
      <c r="B492" s="181" t="str">
        <f>IF($A492="","",INDEX('VÝPOČET UHR'!$W:$W,MATCH($A492,'VÝPOČET UHR'!$A:$A,0),))</f>
        <v/>
      </c>
      <c r="C492" s="192" t="str">
        <f t="shared" si="31"/>
        <v/>
      </c>
      <c r="D492" s="190"/>
      <c r="E492" s="189" t="str">
        <f>IF(A492="","",HLAVIČKA!$C$4)</f>
        <v/>
      </c>
      <c r="F492" s="189" t="str">
        <f>IF($A492="","",IF(INDEX('VÝPOČET UHR'!$AA:$AA,MATCH($A492,'VÝPOČET UHR'!$A:$A,0))="","",INDEX('VÝPOČET UHR'!$AA:$AA,MATCH($A492,'VÝPOČET UHR'!$A:$A,0))))</f>
        <v/>
      </c>
      <c r="G492" s="189" t="str">
        <f>IF($A492="","",IF(INDEX('VÝPOČET UHR'!$Z:$Z,MATCH($A492,'VÝPOČET UHR'!$A:$A,0))="","",INDEX('VÝPOČET UHR'!$Z:$Z,MATCH($A492,'VÝPOČET UHR'!$A:$A,0))))</f>
        <v/>
      </c>
      <c r="H492" s="190"/>
      <c r="J492" s="181" t="str">
        <f>IF($A492="","",INDEX('VÝPOČET UHR'!$G:$G,MATCH($A492,'VÝPOČET UHR'!$A:$A,0),))</f>
        <v/>
      </c>
      <c r="K492" s="181" t="str">
        <f t="shared" si="32"/>
        <v/>
      </c>
      <c r="L492" s="181" t="str">
        <f t="shared" si="33"/>
        <v/>
      </c>
      <c r="M492" s="181" t="str">
        <f t="shared" si="34"/>
        <v/>
      </c>
    </row>
    <row r="493" spans="1:13" ht="12.75">
      <c r="A493" s="188" t="str">
        <f>IF(tab2!D493="","",tab2!D493)</f>
        <v/>
      </c>
      <c r="B493" s="181" t="str">
        <f>IF($A493="","",INDEX('VÝPOČET UHR'!$W:$W,MATCH($A493,'VÝPOČET UHR'!$A:$A,0),))</f>
        <v/>
      </c>
      <c r="C493" s="192" t="str">
        <f t="shared" si="31"/>
        <v/>
      </c>
      <c r="D493" s="190"/>
      <c r="E493" s="189" t="str">
        <f>IF(A493="","",HLAVIČKA!$C$4)</f>
        <v/>
      </c>
      <c r="F493" s="189" t="str">
        <f>IF($A493="","",IF(INDEX('VÝPOČET UHR'!$AA:$AA,MATCH($A493,'VÝPOČET UHR'!$A:$A,0))="","",INDEX('VÝPOČET UHR'!$AA:$AA,MATCH($A493,'VÝPOČET UHR'!$A:$A,0))))</f>
        <v/>
      </c>
      <c r="G493" s="189" t="str">
        <f>IF($A493="","",IF(INDEX('VÝPOČET UHR'!$Z:$Z,MATCH($A493,'VÝPOČET UHR'!$A:$A,0))="","",INDEX('VÝPOČET UHR'!$Z:$Z,MATCH($A493,'VÝPOČET UHR'!$A:$A,0))))</f>
        <v/>
      </c>
      <c r="H493" s="190"/>
      <c r="J493" s="181" t="str">
        <f>IF($A493="","",INDEX('VÝPOČET UHR'!$G:$G,MATCH($A493,'VÝPOČET UHR'!$A:$A,0),))</f>
        <v/>
      </c>
      <c r="K493" s="181" t="str">
        <f t="shared" si="32"/>
        <v/>
      </c>
      <c r="L493" s="181" t="str">
        <f t="shared" si="33"/>
        <v/>
      </c>
      <c r="M493" s="181" t="str">
        <f t="shared" si="34"/>
        <v/>
      </c>
    </row>
    <row r="494" spans="1:13" ht="12.75">
      <c r="A494" s="188" t="str">
        <f>IF(tab2!D494="","",tab2!D494)</f>
        <v/>
      </c>
      <c r="B494" s="181" t="str">
        <f>IF($A494="","",INDEX('VÝPOČET UHR'!$W:$W,MATCH($A494,'VÝPOČET UHR'!$A:$A,0),))</f>
        <v/>
      </c>
      <c r="C494" s="192" t="str">
        <f t="shared" si="31"/>
        <v/>
      </c>
      <c r="D494" s="190"/>
      <c r="E494" s="189" t="str">
        <f>IF(A494="","",HLAVIČKA!$C$4)</f>
        <v/>
      </c>
      <c r="F494" s="189" t="str">
        <f>IF($A494="","",IF(INDEX('VÝPOČET UHR'!$AA:$AA,MATCH($A494,'VÝPOČET UHR'!$A:$A,0))="","",INDEX('VÝPOČET UHR'!$AA:$AA,MATCH($A494,'VÝPOČET UHR'!$A:$A,0))))</f>
        <v/>
      </c>
      <c r="G494" s="189" t="str">
        <f>IF($A494="","",IF(INDEX('VÝPOČET UHR'!$Z:$Z,MATCH($A494,'VÝPOČET UHR'!$A:$A,0))="","",INDEX('VÝPOČET UHR'!$Z:$Z,MATCH($A494,'VÝPOČET UHR'!$A:$A,0))))</f>
        <v/>
      </c>
      <c r="H494" s="190"/>
      <c r="J494" s="181" t="str">
        <f>IF($A494="","",INDEX('VÝPOČET UHR'!$G:$G,MATCH($A494,'VÝPOČET UHR'!$A:$A,0),))</f>
        <v/>
      </c>
      <c r="K494" s="181" t="str">
        <f t="shared" si="32"/>
        <v/>
      </c>
      <c r="L494" s="181" t="str">
        <f t="shared" si="33"/>
        <v/>
      </c>
      <c r="M494" s="181" t="str">
        <f t="shared" si="34"/>
        <v/>
      </c>
    </row>
    <row r="495" spans="1:13" ht="12.75">
      <c r="A495" s="188" t="str">
        <f>IF(tab2!D495="","",tab2!D495)</f>
        <v/>
      </c>
      <c r="B495" s="181" t="str">
        <f>IF($A495="","",INDEX('VÝPOČET UHR'!$W:$W,MATCH($A495,'VÝPOČET UHR'!$A:$A,0),))</f>
        <v/>
      </c>
      <c r="C495" s="192" t="str">
        <f t="shared" si="31"/>
        <v/>
      </c>
      <c r="D495" s="190"/>
      <c r="E495" s="189" t="str">
        <f>IF(A495="","",HLAVIČKA!$C$4)</f>
        <v/>
      </c>
      <c r="F495" s="189" t="str">
        <f>IF($A495="","",IF(INDEX('VÝPOČET UHR'!$AA:$AA,MATCH($A495,'VÝPOČET UHR'!$A:$A,0))="","",INDEX('VÝPOČET UHR'!$AA:$AA,MATCH($A495,'VÝPOČET UHR'!$A:$A,0))))</f>
        <v/>
      </c>
      <c r="G495" s="189" t="str">
        <f>IF($A495="","",IF(INDEX('VÝPOČET UHR'!$Z:$Z,MATCH($A495,'VÝPOČET UHR'!$A:$A,0))="","",INDEX('VÝPOČET UHR'!$Z:$Z,MATCH($A495,'VÝPOČET UHR'!$A:$A,0))))</f>
        <v/>
      </c>
      <c r="H495" s="190"/>
      <c r="J495" s="181" t="str">
        <f>IF($A495="","",INDEX('VÝPOČET UHR'!$G:$G,MATCH($A495,'VÝPOČET UHR'!$A:$A,0),))</f>
        <v/>
      </c>
      <c r="K495" s="181" t="str">
        <f t="shared" si="32"/>
        <v/>
      </c>
      <c r="L495" s="181" t="str">
        <f t="shared" si="33"/>
        <v/>
      </c>
      <c r="M495" s="181" t="str">
        <f t="shared" si="34"/>
        <v/>
      </c>
    </row>
    <row r="496" spans="1:13" ht="12.75">
      <c r="A496" s="188" t="str">
        <f>IF(tab2!D496="","",tab2!D496)</f>
        <v/>
      </c>
      <c r="B496" s="181" t="str">
        <f>IF($A496="","",INDEX('VÝPOČET UHR'!$W:$W,MATCH($A496,'VÝPOČET UHR'!$A:$A,0),))</f>
        <v/>
      </c>
      <c r="C496" s="192" t="str">
        <f t="shared" si="31"/>
        <v/>
      </c>
      <c r="D496" s="190"/>
      <c r="E496" s="189" t="str">
        <f>IF(A496="","",HLAVIČKA!$C$4)</f>
        <v/>
      </c>
      <c r="F496" s="189" t="str">
        <f>IF($A496="","",IF(INDEX('VÝPOČET UHR'!$AA:$AA,MATCH($A496,'VÝPOČET UHR'!$A:$A,0))="","",INDEX('VÝPOČET UHR'!$AA:$AA,MATCH($A496,'VÝPOČET UHR'!$A:$A,0))))</f>
        <v/>
      </c>
      <c r="G496" s="189" t="str">
        <f>IF($A496="","",IF(INDEX('VÝPOČET UHR'!$Z:$Z,MATCH($A496,'VÝPOČET UHR'!$A:$A,0))="","",INDEX('VÝPOČET UHR'!$Z:$Z,MATCH($A496,'VÝPOČET UHR'!$A:$A,0))))</f>
        <v/>
      </c>
      <c r="H496" s="190"/>
      <c r="J496" s="181" t="str">
        <f>IF($A496="","",INDEX('VÝPOČET UHR'!$G:$G,MATCH($A496,'VÝPOČET UHR'!$A:$A,0),))</f>
        <v/>
      </c>
      <c r="K496" s="181" t="str">
        <f t="shared" si="32"/>
        <v/>
      </c>
      <c r="L496" s="181" t="str">
        <f t="shared" si="33"/>
        <v/>
      </c>
      <c r="M496" s="181" t="str">
        <f t="shared" si="34"/>
        <v/>
      </c>
    </row>
    <row r="497" spans="1:13" ht="12.75">
      <c r="A497" s="188" t="str">
        <f>IF(tab2!D497="","",tab2!D497)</f>
        <v/>
      </c>
      <c r="B497" s="181" t="str">
        <f>IF($A497="","",INDEX('VÝPOČET UHR'!$W:$W,MATCH($A497,'VÝPOČET UHR'!$A:$A,0),))</f>
        <v/>
      </c>
      <c r="C497" s="192" t="str">
        <f t="shared" si="31"/>
        <v/>
      </c>
      <c r="D497" s="190"/>
      <c r="E497" s="189" t="str">
        <f>IF(A497="","",HLAVIČKA!$C$4)</f>
        <v/>
      </c>
      <c r="F497" s="189" t="str">
        <f>IF($A497="","",IF(INDEX('VÝPOČET UHR'!$AA:$AA,MATCH($A497,'VÝPOČET UHR'!$A:$A,0))="","",INDEX('VÝPOČET UHR'!$AA:$AA,MATCH($A497,'VÝPOČET UHR'!$A:$A,0))))</f>
        <v/>
      </c>
      <c r="G497" s="189" t="str">
        <f>IF($A497="","",IF(INDEX('VÝPOČET UHR'!$Z:$Z,MATCH($A497,'VÝPOČET UHR'!$A:$A,0))="","",INDEX('VÝPOČET UHR'!$Z:$Z,MATCH($A497,'VÝPOČET UHR'!$A:$A,0))))</f>
        <v/>
      </c>
      <c r="H497" s="190"/>
      <c r="J497" s="181" t="str">
        <f>IF($A497="","",INDEX('VÝPOČET UHR'!$G:$G,MATCH($A497,'VÝPOČET UHR'!$A:$A,0),))</f>
        <v/>
      </c>
      <c r="K497" s="181" t="str">
        <f t="shared" si="32"/>
        <v/>
      </c>
      <c r="L497" s="181" t="str">
        <f t="shared" si="33"/>
        <v/>
      </c>
      <c r="M497" s="181" t="str">
        <f t="shared" si="34"/>
        <v/>
      </c>
    </row>
    <row r="498" spans="1:13" ht="12.75">
      <c r="A498" s="188" t="str">
        <f>IF(tab2!D498="","",tab2!D498)</f>
        <v/>
      </c>
      <c r="B498" s="181" t="str">
        <f>IF($A498="","",INDEX('VÝPOČET UHR'!$W:$W,MATCH($A498,'VÝPOČET UHR'!$A:$A,0),))</f>
        <v/>
      </c>
      <c r="C498" s="192" t="str">
        <f t="shared" si="31"/>
        <v/>
      </c>
      <c r="D498" s="190"/>
      <c r="E498" s="189" t="str">
        <f>IF(A498="","",HLAVIČKA!$C$4)</f>
        <v/>
      </c>
      <c r="F498" s="189" t="str">
        <f>IF($A498="","",IF(INDEX('VÝPOČET UHR'!$AA:$AA,MATCH($A498,'VÝPOČET UHR'!$A:$A,0))="","",INDEX('VÝPOČET UHR'!$AA:$AA,MATCH($A498,'VÝPOČET UHR'!$A:$A,0))))</f>
        <v/>
      </c>
      <c r="G498" s="189" t="str">
        <f>IF($A498="","",IF(INDEX('VÝPOČET UHR'!$Z:$Z,MATCH($A498,'VÝPOČET UHR'!$A:$A,0))="","",INDEX('VÝPOČET UHR'!$Z:$Z,MATCH($A498,'VÝPOČET UHR'!$A:$A,0))))</f>
        <v/>
      </c>
      <c r="H498" s="190"/>
      <c r="J498" s="181" t="str">
        <f>IF($A498="","",INDEX('VÝPOČET UHR'!$G:$G,MATCH($A498,'VÝPOČET UHR'!$A:$A,0),))</f>
        <v/>
      </c>
      <c r="K498" s="181" t="str">
        <f t="shared" si="32"/>
        <v/>
      </c>
      <c r="L498" s="181" t="str">
        <f t="shared" si="33"/>
        <v/>
      </c>
      <c r="M498" s="181" t="str">
        <f t="shared" si="34"/>
        <v/>
      </c>
    </row>
    <row r="499" spans="1:13" ht="12.75">
      <c r="A499" s="188" t="str">
        <f>IF(tab2!D499="","",tab2!D499)</f>
        <v/>
      </c>
      <c r="B499" s="181" t="str">
        <f>IF($A499="","",INDEX('VÝPOČET UHR'!$W:$W,MATCH($A499,'VÝPOČET UHR'!$A:$A,0),))</f>
        <v/>
      </c>
      <c r="C499" s="192" t="str">
        <f t="shared" si="31"/>
        <v/>
      </c>
      <c r="D499" s="190"/>
      <c r="E499" s="189" t="str">
        <f>IF(A499="","",HLAVIČKA!$C$4)</f>
        <v/>
      </c>
      <c r="F499" s="189" t="str">
        <f>IF($A499="","",IF(INDEX('VÝPOČET UHR'!$AA:$AA,MATCH($A499,'VÝPOČET UHR'!$A:$A,0))="","",INDEX('VÝPOČET UHR'!$AA:$AA,MATCH($A499,'VÝPOČET UHR'!$A:$A,0))))</f>
        <v/>
      </c>
      <c r="G499" s="189" t="str">
        <f>IF($A499="","",IF(INDEX('VÝPOČET UHR'!$Z:$Z,MATCH($A499,'VÝPOČET UHR'!$A:$A,0))="","",INDEX('VÝPOČET UHR'!$Z:$Z,MATCH($A499,'VÝPOČET UHR'!$A:$A,0))))</f>
        <v/>
      </c>
      <c r="H499" s="190"/>
      <c r="J499" s="181" t="str">
        <f>IF($A499="","",INDEX('VÝPOČET UHR'!$G:$G,MATCH($A499,'VÝPOČET UHR'!$A:$A,0),))</f>
        <v/>
      </c>
      <c r="K499" s="181" t="str">
        <f t="shared" si="32"/>
        <v/>
      </c>
      <c r="L499" s="181" t="str">
        <f t="shared" si="33"/>
        <v/>
      </c>
      <c r="M499" s="181" t="str">
        <f t="shared" si="34"/>
        <v/>
      </c>
    </row>
    <row r="500" spans="1:13" ht="12.75">
      <c r="A500" s="188" t="str">
        <f>IF(tab2!D500="","",tab2!D500)</f>
        <v/>
      </c>
      <c r="B500" s="181" t="str">
        <f>IF($A500="","",INDEX('VÝPOČET UHR'!$W:$W,MATCH($A500,'VÝPOČET UHR'!$A:$A,0),))</f>
        <v/>
      </c>
      <c r="C500" s="192" t="str">
        <f t="shared" si="31"/>
        <v/>
      </c>
      <c r="D500" s="190"/>
      <c r="E500" s="189" t="str">
        <f>IF(A500="","",HLAVIČKA!$C$4)</f>
        <v/>
      </c>
      <c r="F500" s="189" t="str">
        <f>IF($A500="","",IF(INDEX('VÝPOČET UHR'!$AA:$AA,MATCH($A500,'VÝPOČET UHR'!$A:$A,0))="","",INDEX('VÝPOČET UHR'!$AA:$AA,MATCH($A500,'VÝPOČET UHR'!$A:$A,0))))</f>
        <v/>
      </c>
      <c r="G500" s="189" t="str">
        <f>IF($A500="","",IF(INDEX('VÝPOČET UHR'!$Z:$Z,MATCH($A500,'VÝPOČET UHR'!$A:$A,0))="","",INDEX('VÝPOČET UHR'!$Z:$Z,MATCH($A500,'VÝPOČET UHR'!$A:$A,0))))</f>
        <v/>
      </c>
      <c r="H500" s="190"/>
      <c r="J500" s="181" t="str">
        <f>IF($A500="","",INDEX('VÝPOČET UHR'!$G:$G,MATCH($A500,'VÝPOČET UHR'!$A:$A,0),))</f>
        <v/>
      </c>
      <c r="K500" s="181" t="str">
        <f t="shared" si="32"/>
        <v/>
      </c>
      <c r="L500" s="181" t="str">
        <f t="shared" si="33"/>
        <v/>
      </c>
      <c r="M500" s="181" t="str">
        <f t="shared" si="34"/>
        <v/>
      </c>
    </row>
    <row r="501" spans="1:13" ht="12.75">
      <c r="A501" s="188" t="str">
        <f>IF(tab2!D501="","",tab2!D501)</f>
        <v/>
      </c>
      <c r="B501" s="181" t="str">
        <f>IF($A501="","",INDEX('VÝPOČET UHR'!$W:$W,MATCH($A501,'VÝPOČET UHR'!$A:$A,0),))</f>
        <v/>
      </c>
      <c r="C501" s="192" t="str">
        <f t="shared" si="31"/>
        <v/>
      </c>
      <c r="D501" s="190"/>
      <c r="E501" s="189" t="str">
        <f>IF(A501="","",HLAVIČKA!$C$4)</f>
        <v/>
      </c>
      <c r="F501" s="189" t="str">
        <f>IF($A501="","",IF(INDEX('VÝPOČET UHR'!$AA:$AA,MATCH($A501,'VÝPOČET UHR'!$A:$A,0))="","",INDEX('VÝPOČET UHR'!$AA:$AA,MATCH($A501,'VÝPOČET UHR'!$A:$A,0))))</f>
        <v/>
      </c>
      <c r="G501" s="189" t="str">
        <f>IF($A501="","",IF(INDEX('VÝPOČET UHR'!$Z:$Z,MATCH($A501,'VÝPOČET UHR'!$A:$A,0))="","",INDEX('VÝPOČET UHR'!$Z:$Z,MATCH($A501,'VÝPOČET UHR'!$A:$A,0))))</f>
        <v/>
      </c>
      <c r="H501" s="190"/>
      <c r="J501" s="181" t="str">
        <f>IF($A501="","",INDEX('VÝPOČET UHR'!$G:$G,MATCH($A501,'VÝPOČET UHR'!$A:$A,0),))</f>
        <v/>
      </c>
      <c r="K501" s="181" t="str">
        <f t="shared" si="32"/>
        <v/>
      </c>
      <c r="L501" s="181" t="str">
        <f t="shared" si="33"/>
        <v/>
      </c>
      <c r="M501" s="181" t="str">
        <f t="shared" si="34"/>
        <v/>
      </c>
    </row>
    <row r="502" spans="1:13" ht="12.75">
      <c r="A502" s="188" t="str">
        <f>IF(tab2!D502="","",tab2!D502)</f>
        <v/>
      </c>
      <c r="B502" s="181" t="str">
        <f>IF($A502="","",INDEX('VÝPOČET UHR'!$W:$W,MATCH($A502,'VÝPOČET UHR'!$A:$A,0),))</f>
        <v/>
      </c>
      <c r="C502" s="192" t="str">
        <f t="shared" si="31"/>
        <v/>
      </c>
      <c r="D502" s="190"/>
      <c r="E502" s="189" t="str">
        <f>IF(A502="","",HLAVIČKA!$C$4)</f>
        <v/>
      </c>
      <c r="F502" s="189" t="str">
        <f>IF($A502="","",IF(INDEX('VÝPOČET UHR'!$AA:$AA,MATCH($A502,'VÝPOČET UHR'!$A:$A,0))="","",INDEX('VÝPOČET UHR'!$AA:$AA,MATCH($A502,'VÝPOČET UHR'!$A:$A,0))))</f>
        <v/>
      </c>
      <c r="G502" s="189" t="str">
        <f>IF($A502="","",IF(INDEX('VÝPOČET UHR'!$Z:$Z,MATCH($A502,'VÝPOČET UHR'!$A:$A,0))="","",INDEX('VÝPOČET UHR'!$Z:$Z,MATCH($A502,'VÝPOČET UHR'!$A:$A,0))))</f>
        <v/>
      </c>
      <c r="H502" s="190"/>
      <c r="J502" s="181" t="str">
        <f>IF($A502="","",INDEX('VÝPOČET UHR'!$G:$G,MATCH($A502,'VÝPOČET UHR'!$A:$A,0),))</f>
        <v/>
      </c>
      <c r="K502" s="181" t="str">
        <f t="shared" si="32"/>
        <v/>
      </c>
      <c r="L502" s="181" t="str">
        <f t="shared" si="33"/>
        <v/>
      </c>
      <c r="M502" s="181" t="str">
        <f t="shared" si="34"/>
        <v/>
      </c>
    </row>
    <row r="503" spans="1:13" ht="12.75">
      <c r="A503" s="188" t="str">
        <f>IF(tab2!D503="","",tab2!D503)</f>
        <v/>
      </c>
      <c r="B503" s="181" t="str">
        <f>IF($A503="","",INDEX('VÝPOČET UHR'!$W:$W,MATCH($A503,'VÝPOČET UHR'!$A:$A,0),))</f>
        <v/>
      </c>
      <c r="C503" s="192" t="str">
        <f t="shared" si="31"/>
        <v/>
      </c>
      <c r="D503" s="190"/>
      <c r="E503" s="189" t="str">
        <f>IF(A503="","",HLAVIČKA!$C$4)</f>
        <v/>
      </c>
      <c r="F503" s="189" t="str">
        <f>IF($A503="","",IF(INDEX('VÝPOČET UHR'!$AA:$AA,MATCH($A503,'VÝPOČET UHR'!$A:$A,0))="","",INDEX('VÝPOČET UHR'!$AA:$AA,MATCH($A503,'VÝPOČET UHR'!$A:$A,0))))</f>
        <v/>
      </c>
      <c r="G503" s="189" t="str">
        <f>IF($A503="","",IF(INDEX('VÝPOČET UHR'!$Z:$Z,MATCH($A503,'VÝPOČET UHR'!$A:$A,0))="","",INDEX('VÝPOČET UHR'!$Z:$Z,MATCH($A503,'VÝPOČET UHR'!$A:$A,0))))</f>
        <v/>
      </c>
      <c r="H503" s="190"/>
      <c r="J503" s="181" t="str">
        <f>IF($A503="","",INDEX('VÝPOČET UHR'!$G:$G,MATCH($A503,'VÝPOČET UHR'!$A:$A,0),))</f>
        <v/>
      </c>
      <c r="K503" s="181" t="str">
        <f t="shared" si="32"/>
        <v/>
      </c>
      <c r="L503" s="181" t="str">
        <f t="shared" si="33"/>
        <v/>
      </c>
      <c r="M503" s="181" t="str">
        <f t="shared" si="34"/>
        <v/>
      </c>
    </row>
    <row r="504" spans="1:13" ht="12.75">
      <c r="A504" s="188" t="str">
        <f>IF(tab2!D504="","",tab2!D504)</f>
        <v/>
      </c>
      <c r="B504" s="181" t="str">
        <f>IF($A504="","",INDEX('VÝPOČET UHR'!$W:$W,MATCH($A504,'VÝPOČET UHR'!$A:$A,0),))</f>
        <v/>
      </c>
      <c r="C504" s="192" t="str">
        <f t="shared" si="31"/>
        <v/>
      </c>
      <c r="D504" s="190"/>
      <c r="E504" s="189" t="str">
        <f>IF(A504="","",HLAVIČKA!$C$4)</f>
        <v/>
      </c>
      <c r="F504" s="189" t="str">
        <f>IF($A504="","",IF(INDEX('VÝPOČET UHR'!$AA:$AA,MATCH($A504,'VÝPOČET UHR'!$A:$A,0))="","",INDEX('VÝPOČET UHR'!$AA:$AA,MATCH($A504,'VÝPOČET UHR'!$A:$A,0))))</f>
        <v/>
      </c>
      <c r="G504" s="189" t="str">
        <f>IF($A504="","",IF(INDEX('VÝPOČET UHR'!$Z:$Z,MATCH($A504,'VÝPOČET UHR'!$A:$A,0))="","",INDEX('VÝPOČET UHR'!$Z:$Z,MATCH($A504,'VÝPOČET UHR'!$A:$A,0))))</f>
        <v/>
      </c>
      <c r="H504" s="190"/>
      <c r="J504" s="181" t="str">
        <f>IF($A504="","",INDEX('VÝPOČET UHR'!$G:$G,MATCH($A504,'VÝPOČET UHR'!$A:$A,0),))</f>
        <v/>
      </c>
      <c r="K504" s="181" t="str">
        <f t="shared" si="32"/>
        <v/>
      </c>
      <c r="L504" s="181" t="str">
        <f t="shared" si="33"/>
        <v/>
      </c>
      <c r="M504" s="181" t="str">
        <f t="shared" si="34"/>
        <v/>
      </c>
    </row>
    <row r="505" spans="1:13" ht="12.75">
      <c r="A505" s="188" t="str">
        <f>IF(tab2!D505="","",tab2!D505)</f>
        <v/>
      </c>
      <c r="B505" s="181" t="str">
        <f>IF($A505="","",INDEX('VÝPOČET UHR'!$W:$W,MATCH($A505,'VÝPOČET UHR'!$A:$A,0),))</f>
        <v/>
      </c>
      <c r="C505" s="192" t="str">
        <f t="shared" si="31"/>
        <v/>
      </c>
      <c r="D505" s="190"/>
      <c r="E505" s="189" t="str">
        <f>IF(A505="","",HLAVIČKA!$C$4)</f>
        <v/>
      </c>
      <c r="F505" s="189" t="str">
        <f>IF($A505="","",IF(INDEX('VÝPOČET UHR'!$AA:$AA,MATCH($A505,'VÝPOČET UHR'!$A:$A,0))="","",INDEX('VÝPOČET UHR'!$AA:$AA,MATCH($A505,'VÝPOČET UHR'!$A:$A,0))))</f>
        <v/>
      </c>
      <c r="G505" s="189" t="str">
        <f>IF($A505="","",IF(INDEX('VÝPOČET UHR'!$Z:$Z,MATCH($A505,'VÝPOČET UHR'!$A:$A,0))="","",INDEX('VÝPOČET UHR'!$Z:$Z,MATCH($A505,'VÝPOČET UHR'!$A:$A,0))))</f>
        <v/>
      </c>
      <c r="H505" s="190"/>
      <c r="J505" s="181" t="str">
        <f>IF($A505="","",INDEX('VÝPOČET UHR'!$G:$G,MATCH($A505,'VÝPOČET UHR'!$A:$A,0),))</f>
        <v/>
      </c>
      <c r="K505" s="181" t="str">
        <f t="shared" si="32"/>
        <v/>
      </c>
      <c r="L505" s="181" t="str">
        <f t="shared" si="33"/>
        <v/>
      </c>
      <c r="M505" s="181" t="str">
        <f t="shared" si="34"/>
        <v/>
      </c>
    </row>
    <row r="506" spans="1:13" ht="12.75">
      <c r="A506" s="188" t="str">
        <f>IF(tab2!D506="","",tab2!D506)</f>
        <v/>
      </c>
      <c r="B506" s="181" t="str">
        <f>IF($A506="","",INDEX('VÝPOČET UHR'!$W:$W,MATCH($A506,'VÝPOČET UHR'!$A:$A,0),))</f>
        <v/>
      </c>
      <c r="C506" s="192" t="str">
        <f t="shared" si="31"/>
        <v/>
      </c>
      <c r="D506" s="190"/>
      <c r="E506" s="189" t="str">
        <f>IF(A506="","",HLAVIČKA!$C$4)</f>
        <v/>
      </c>
      <c r="F506" s="189" t="str">
        <f>IF($A506="","",IF(INDEX('VÝPOČET UHR'!$AA:$AA,MATCH($A506,'VÝPOČET UHR'!$A:$A,0))="","",INDEX('VÝPOČET UHR'!$AA:$AA,MATCH($A506,'VÝPOČET UHR'!$A:$A,0))))</f>
        <v/>
      </c>
      <c r="G506" s="189" t="str">
        <f>IF($A506="","",IF(INDEX('VÝPOČET UHR'!$Z:$Z,MATCH($A506,'VÝPOČET UHR'!$A:$A,0))="","",INDEX('VÝPOČET UHR'!$Z:$Z,MATCH($A506,'VÝPOČET UHR'!$A:$A,0))))</f>
        <v/>
      </c>
      <c r="H506" s="190"/>
      <c r="J506" s="181" t="str">
        <f>IF($A506="","",INDEX('VÝPOČET UHR'!$G:$G,MATCH($A506,'VÝPOČET UHR'!$A:$A,0),))</f>
        <v/>
      </c>
      <c r="K506" s="181" t="str">
        <f t="shared" si="32"/>
        <v/>
      </c>
      <c r="L506" s="181" t="str">
        <f t="shared" si="33"/>
        <v/>
      </c>
      <c r="M506" s="181" t="str">
        <f t="shared" si="34"/>
        <v/>
      </c>
    </row>
    <row r="507" spans="1:13" ht="12.75">
      <c r="A507" s="188" t="str">
        <f>IF(tab2!D507="","",tab2!D507)</f>
        <v/>
      </c>
      <c r="B507" s="181" t="str">
        <f>IF($A507="","",INDEX('VÝPOČET UHR'!$W:$W,MATCH($A507,'VÝPOČET UHR'!$A:$A,0),))</f>
        <v/>
      </c>
      <c r="C507" s="192" t="str">
        <f t="shared" si="31"/>
        <v/>
      </c>
      <c r="D507" s="190"/>
      <c r="E507" s="189" t="str">
        <f>IF(A507="","",HLAVIČKA!$C$4)</f>
        <v/>
      </c>
      <c r="F507" s="189" t="str">
        <f>IF($A507="","",IF(INDEX('VÝPOČET UHR'!$AA:$AA,MATCH($A507,'VÝPOČET UHR'!$A:$A,0))="","",INDEX('VÝPOČET UHR'!$AA:$AA,MATCH($A507,'VÝPOČET UHR'!$A:$A,0))))</f>
        <v/>
      </c>
      <c r="G507" s="189" t="str">
        <f>IF($A507="","",IF(INDEX('VÝPOČET UHR'!$Z:$Z,MATCH($A507,'VÝPOČET UHR'!$A:$A,0))="","",INDEX('VÝPOČET UHR'!$Z:$Z,MATCH($A507,'VÝPOČET UHR'!$A:$A,0))))</f>
        <v/>
      </c>
      <c r="H507" s="190"/>
      <c r="J507" s="181" t="str">
        <f>IF($A507="","",INDEX('VÝPOČET UHR'!$G:$G,MATCH($A507,'VÝPOČET UHR'!$A:$A,0),))</f>
        <v/>
      </c>
      <c r="K507" s="181" t="str">
        <f t="shared" si="32"/>
        <v/>
      </c>
      <c r="L507" s="181" t="str">
        <f t="shared" si="33"/>
        <v/>
      </c>
      <c r="M507" s="181" t="str">
        <f t="shared" si="34"/>
        <v/>
      </c>
    </row>
    <row r="508" spans="1:13" ht="12.75">
      <c r="A508" s="188" t="str">
        <f>IF(tab2!D508="","",tab2!D508)</f>
        <v/>
      </c>
      <c r="B508" s="181" t="str">
        <f>IF($A508="","",INDEX('VÝPOČET UHR'!$W:$W,MATCH($A508,'VÝPOČET UHR'!$A:$A,0),))</f>
        <v/>
      </c>
      <c r="C508" s="192" t="str">
        <f t="shared" si="31"/>
        <v/>
      </c>
      <c r="D508" s="190"/>
      <c r="E508" s="189" t="str">
        <f>IF(A508="","",HLAVIČKA!$C$4)</f>
        <v/>
      </c>
      <c r="F508" s="189" t="str">
        <f>IF($A508="","",IF(INDEX('VÝPOČET UHR'!$AA:$AA,MATCH($A508,'VÝPOČET UHR'!$A:$A,0))="","",INDEX('VÝPOČET UHR'!$AA:$AA,MATCH($A508,'VÝPOČET UHR'!$A:$A,0))))</f>
        <v/>
      </c>
      <c r="G508" s="189" t="str">
        <f>IF($A508="","",IF(INDEX('VÝPOČET UHR'!$Z:$Z,MATCH($A508,'VÝPOČET UHR'!$A:$A,0))="","",INDEX('VÝPOČET UHR'!$Z:$Z,MATCH($A508,'VÝPOČET UHR'!$A:$A,0))))</f>
        <v/>
      </c>
      <c r="H508" s="190"/>
      <c r="J508" s="181" t="str">
        <f>IF($A508="","",INDEX('VÝPOČET UHR'!$G:$G,MATCH($A508,'VÝPOČET UHR'!$A:$A,0),))</f>
        <v/>
      </c>
      <c r="K508" s="181" t="str">
        <f t="shared" si="32"/>
        <v/>
      </c>
      <c r="L508" s="181" t="str">
        <f t="shared" si="33"/>
        <v/>
      </c>
      <c r="M508" s="181" t="str">
        <f t="shared" si="34"/>
        <v/>
      </c>
    </row>
    <row r="509" spans="1:13" ht="12.75">
      <c r="A509" s="188" t="str">
        <f>IF(tab2!D509="","",tab2!D509)</f>
        <v/>
      </c>
      <c r="B509" s="181" t="str">
        <f>IF($A509="","",INDEX('VÝPOČET UHR'!$W:$W,MATCH($A509,'VÝPOČET UHR'!$A:$A,0),))</f>
        <v/>
      </c>
      <c r="C509" s="192" t="str">
        <f t="shared" si="31"/>
        <v/>
      </c>
      <c r="D509" s="190"/>
      <c r="E509" s="189" t="str">
        <f>IF(A509="","",HLAVIČKA!$C$4)</f>
        <v/>
      </c>
      <c r="F509" s="189" t="str">
        <f>IF($A509="","",IF(INDEX('VÝPOČET UHR'!$AA:$AA,MATCH($A509,'VÝPOČET UHR'!$A:$A,0))="","",INDEX('VÝPOČET UHR'!$AA:$AA,MATCH($A509,'VÝPOČET UHR'!$A:$A,0))))</f>
        <v/>
      </c>
      <c r="G509" s="189" t="str">
        <f>IF($A509="","",IF(INDEX('VÝPOČET UHR'!$Z:$Z,MATCH($A509,'VÝPOČET UHR'!$A:$A,0))="","",INDEX('VÝPOČET UHR'!$Z:$Z,MATCH($A509,'VÝPOČET UHR'!$A:$A,0))))</f>
        <v/>
      </c>
      <c r="H509" s="190"/>
      <c r="J509" s="181" t="str">
        <f>IF($A509="","",INDEX('VÝPOČET UHR'!$G:$G,MATCH($A509,'VÝPOČET UHR'!$A:$A,0),))</f>
        <v/>
      </c>
      <c r="K509" s="181" t="str">
        <f t="shared" si="32"/>
        <v/>
      </c>
      <c r="L509" s="181" t="str">
        <f t="shared" si="33"/>
        <v/>
      </c>
      <c r="M509" s="181" t="str">
        <f t="shared" si="34"/>
        <v/>
      </c>
    </row>
    <row r="510" spans="1:13" ht="12.75">
      <c r="A510" s="188" t="str">
        <f>IF(tab2!D510="","",tab2!D510)</f>
        <v/>
      </c>
      <c r="B510" s="181" t="str">
        <f>IF($A510="","",INDEX('VÝPOČET UHR'!$W:$W,MATCH($A510,'VÝPOČET UHR'!$A:$A,0),))</f>
        <v/>
      </c>
      <c r="C510" s="192" t="str">
        <f t="shared" si="31"/>
        <v/>
      </c>
      <c r="D510" s="190"/>
      <c r="E510" s="189" t="str">
        <f>IF(A510="","",HLAVIČKA!$C$4)</f>
        <v/>
      </c>
      <c r="F510" s="189" t="str">
        <f>IF($A510="","",IF(INDEX('VÝPOČET UHR'!$AA:$AA,MATCH($A510,'VÝPOČET UHR'!$A:$A,0))="","",INDEX('VÝPOČET UHR'!$AA:$AA,MATCH($A510,'VÝPOČET UHR'!$A:$A,0))))</f>
        <v/>
      </c>
      <c r="G510" s="189" t="str">
        <f>IF($A510="","",IF(INDEX('VÝPOČET UHR'!$Z:$Z,MATCH($A510,'VÝPOČET UHR'!$A:$A,0))="","",INDEX('VÝPOČET UHR'!$Z:$Z,MATCH($A510,'VÝPOČET UHR'!$A:$A,0))))</f>
        <v/>
      </c>
      <c r="H510" s="190"/>
      <c r="J510" s="181" t="str">
        <f>IF($A510="","",INDEX('VÝPOČET UHR'!$G:$G,MATCH($A510,'VÝPOČET UHR'!$A:$A,0),))</f>
        <v/>
      </c>
      <c r="K510" s="181" t="str">
        <f t="shared" si="32"/>
        <v/>
      </c>
      <c r="L510" s="181" t="str">
        <f t="shared" si="33"/>
        <v/>
      </c>
      <c r="M510" s="181" t="str">
        <f t="shared" si="34"/>
        <v/>
      </c>
    </row>
    <row r="511" spans="1:13" ht="12.75">
      <c r="A511" s="188" t="str">
        <f>IF(tab2!D511="","",tab2!D511)</f>
        <v/>
      </c>
      <c r="B511" s="181" t="str">
        <f>IF($A511="","",INDEX('VÝPOČET UHR'!$W:$W,MATCH($A511,'VÝPOČET UHR'!$A:$A,0),))</f>
        <v/>
      </c>
      <c r="C511" s="192" t="str">
        <f t="shared" si="31"/>
        <v/>
      </c>
      <c r="D511" s="190"/>
      <c r="E511" s="189" t="str">
        <f>IF(A511="","",HLAVIČKA!$C$4)</f>
        <v/>
      </c>
      <c r="F511" s="189" t="str">
        <f>IF($A511="","",IF(INDEX('VÝPOČET UHR'!$AA:$AA,MATCH($A511,'VÝPOČET UHR'!$A:$A,0))="","",INDEX('VÝPOČET UHR'!$AA:$AA,MATCH($A511,'VÝPOČET UHR'!$A:$A,0))))</f>
        <v/>
      </c>
      <c r="G511" s="189" t="str">
        <f>IF($A511="","",IF(INDEX('VÝPOČET UHR'!$Z:$Z,MATCH($A511,'VÝPOČET UHR'!$A:$A,0))="","",INDEX('VÝPOČET UHR'!$Z:$Z,MATCH($A511,'VÝPOČET UHR'!$A:$A,0))))</f>
        <v/>
      </c>
      <c r="H511" s="190"/>
      <c r="J511" s="181" t="str">
        <f>IF($A511="","",INDEX('VÝPOČET UHR'!$G:$G,MATCH($A511,'VÝPOČET UHR'!$A:$A,0),))</f>
        <v/>
      </c>
      <c r="K511" s="181" t="str">
        <f t="shared" si="32"/>
        <v/>
      </c>
      <c r="L511" s="181" t="str">
        <f t="shared" si="33"/>
        <v/>
      </c>
      <c r="M511" s="181" t="str">
        <f t="shared" si="34"/>
        <v/>
      </c>
    </row>
    <row r="512" spans="1:13" ht="12.75">
      <c r="A512" s="188" t="str">
        <f>IF(tab2!D512="","",tab2!D512)</f>
        <v/>
      </c>
      <c r="B512" s="181" t="str">
        <f>IF($A512="","",INDEX('VÝPOČET UHR'!$W:$W,MATCH($A512,'VÝPOČET UHR'!$A:$A,0),))</f>
        <v/>
      </c>
      <c r="C512" s="192" t="str">
        <f t="shared" si="31"/>
        <v/>
      </c>
      <c r="D512" s="190"/>
      <c r="E512" s="189" t="str">
        <f>IF(A512="","",HLAVIČKA!$C$4)</f>
        <v/>
      </c>
      <c r="F512" s="189" t="str">
        <f>IF($A512="","",IF(INDEX('VÝPOČET UHR'!$AA:$AA,MATCH($A512,'VÝPOČET UHR'!$A:$A,0))="","",INDEX('VÝPOČET UHR'!$AA:$AA,MATCH($A512,'VÝPOČET UHR'!$A:$A,0))))</f>
        <v/>
      </c>
      <c r="G512" s="189" t="str">
        <f>IF($A512="","",IF(INDEX('VÝPOČET UHR'!$Z:$Z,MATCH($A512,'VÝPOČET UHR'!$A:$A,0))="","",INDEX('VÝPOČET UHR'!$Z:$Z,MATCH($A512,'VÝPOČET UHR'!$A:$A,0))))</f>
        <v/>
      </c>
      <c r="H512" s="190"/>
      <c r="J512" s="181" t="str">
        <f>IF($A512="","",INDEX('VÝPOČET UHR'!$G:$G,MATCH($A512,'VÝPOČET UHR'!$A:$A,0),))</f>
        <v/>
      </c>
      <c r="K512" s="181" t="str">
        <f t="shared" si="32"/>
        <v/>
      </c>
      <c r="L512" s="181" t="str">
        <f t="shared" si="33"/>
        <v/>
      </c>
      <c r="M512" s="181" t="str">
        <f t="shared" si="34"/>
        <v/>
      </c>
    </row>
    <row r="513" spans="1:13" ht="12.75">
      <c r="A513" s="188" t="str">
        <f>IF(tab2!D513="","",tab2!D513)</f>
        <v/>
      </c>
      <c r="B513" s="181" t="str">
        <f>IF($A513="","",INDEX('VÝPOČET UHR'!$W:$W,MATCH($A513,'VÝPOČET UHR'!$A:$A,0),))</f>
        <v/>
      </c>
      <c r="C513" s="192" t="str">
        <f t="shared" si="31"/>
        <v/>
      </c>
      <c r="D513" s="190"/>
      <c r="E513" s="189" t="str">
        <f>IF(A513="","",HLAVIČKA!$C$4)</f>
        <v/>
      </c>
      <c r="F513" s="189" t="str">
        <f>IF($A513="","",IF(INDEX('VÝPOČET UHR'!$AA:$AA,MATCH($A513,'VÝPOČET UHR'!$A:$A,0))="","",INDEX('VÝPOČET UHR'!$AA:$AA,MATCH($A513,'VÝPOČET UHR'!$A:$A,0))))</f>
        <v/>
      </c>
      <c r="G513" s="189" t="str">
        <f>IF($A513="","",IF(INDEX('VÝPOČET UHR'!$Z:$Z,MATCH($A513,'VÝPOČET UHR'!$A:$A,0))="","",INDEX('VÝPOČET UHR'!$Z:$Z,MATCH($A513,'VÝPOČET UHR'!$A:$A,0))))</f>
        <v/>
      </c>
      <c r="H513" s="190"/>
      <c r="J513" s="181" t="str">
        <f>IF($A513="","",INDEX('VÝPOČET UHR'!$G:$G,MATCH($A513,'VÝPOČET UHR'!$A:$A,0),))</f>
        <v/>
      </c>
      <c r="K513" s="181" t="str">
        <f t="shared" si="32"/>
        <v/>
      </c>
      <c r="L513" s="181" t="str">
        <f t="shared" si="33"/>
        <v/>
      </c>
      <c r="M513" s="181" t="str">
        <f t="shared" si="34"/>
        <v/>
      </c>
    </row>
    <row r="514" spans="1:13" ht="12.75">
      <c r="A514" s="188" t="str">
        <f>IF(tab2!D514="","",tab2!D514)</f>
        <v/>
      </c>
      <c r="B514" s="181" t="str">
        <f>IF($A514="","",INDEX('VÝPOČET UHR'!$W:$W,MATCH($A514,'VÝPOČET UHR'!$A:$A,0),))</f>
        <v/>
      </c>
      <c r="C514" s="192" t="str">
        <f t="shared" si="31"/>
        <v/>
      </c>
      <c r="D514" s="190"/>
      <c r="E514" s="189" t="str">
        <f>IF(A514="","",HLAVIČKA!$C$4)</f>
        <v/>
      </c>
      <c r="F514" s="189" t="str">
        <f>IF($A514="","",IF(INDEX('VÝPOČET UHR'!$AA:$AA,MATCH($A514,'VÝPOČET UHR'!$A:$A,0))="","",INDEX('VÝPOČET UHR'!$AA:$AA,MATCH($A514,'VÝPOČET UHR'!$A:$A,0))))</f>
        <v/>
      </c>
      <c r="G514" s="189" t="str">
        <f>IF($A514="","",IF(INDEX('VÝPOČET UHR'!$Z:$Z,MATCH($A514,'VÝPOČET UHR'!$A:$A,0))="","",INDEX('VÝPOČET UHR'!$Z:$Z,MATCH($A514,'VÝPOČET UHR'!$A:$A,0))))</f>
        <v/>
      </c>
      <c r="H514" s="190"/>
      <c r="J514" s="181" t="str">
        <f>IF($A514="","",INDEX('VÝPOČET UHR'!$G:$G,MATCH($A514,'VÝPOČET UHR'!$A:$A,0),))</f>
        <v/>
      </c>
      <c r="K514" s="181" t="str">
        <f t="shared" si="32"/>
        <v/>
      </c>
      <c r="L514" s="181" t="str">
        <f t="shared" si="33"/>
        <v/>
      </c>
      <c r="M514" s="181" t="str">
        <f t="shared" si="34"/>
        <v/>
      </c>
    </row>
    <row r="515" spans="1:13" ht="12.75">
      <c r="A515" s="188" t="str">
        <f>IF(tab2!D515="","",tab2!D515)</f>
        <v/>
      </c>
      <c r="B515" s="181" t="str">
        <f>IF($A515="","",INDEX('VÝPOČET UHR'!$W:$W,MATCH($A515,'VÝPOČET UHR'!$A:$A,0),))</f>
        <v/>
      </c>
      <c r="C515" s="192" t="str">
        <f aca="true" t="shared" si="35" ref="C515:C578">IF($J515="","",CONCATENATE(K515,".",L515,".",M515))</f>
        <v/>
      </c>
      <c r="D515" s="190"/>
      <c r="E515" s="189" t="str">
        <f>IF(A515="","",HLAVIČKA!$C$4)</f>
        <v/>
      </c>
      <c r="F515" s="189" t="str">
        <f>IF($A515="","",IF(INDEX('VÝPOČET UHR'!$AA:$AA,MATCH($A515,'VÝPOČET UHR'!$A:$A,0))="","",INDEX('VÝPOČET UHR'!$AA:$AA,MATCH($A515,'VÝPOČET UHR'!$A:$A,0))))</f>
        <v/>
      </c>
      <c r="G515" s="189" t="str">
        <f>IF($A515="","",IF(INDEX('VÝPOČET UHR'!$Z:$Z,MATCH($A515,'VÝPOČET UHR'!$A:$A,0))="","",INDEX('VÝPOČET UHR'!$Z:$Z,MATCH($A515,'VÝPOČET UHR'!$A:$A,0))))</f>
        <v/>
      </c>
      <c r="H515" s="190"/>
      <c r="J515" s="181" t="str">
        <f>IF($A515="","",INDEX('VÝPOČET UHR'!$G:$G,MATCH($A515,'VÝPOČET UHR'!$A:$A,0),))</f>
        <v/>
      </c>
      <c r="K515" s="181" t="str">
        <f aca="true" t="shared" si="36" ref="K515:K578">IF(J515="","",DAY(J515))</f>
        <v/>
      </c>
      <c r="L515" s="181" t="str">
        <f aca="true" t="shared" si="37" ref="L515:L578">IF(J515="","",MONTH(J515))</f>
        <v/>
      </c>
      <c r="M515" s="181" t="str">
        <f aca="true" t="shared" si="38" ref="M515:M578">IF(J515="","",YEAR(J515))</f>
        <v/>
      </c>
    </row>
    <row r="516" spans="1:13" ht="12.75">
      <c r="A516" s="188" t="str">
        <f>IF(tab2!D516="","",tab2!D516)</f>
        <v/>
      </c>
      <c r="B516" s="181" t="str">
        <f>IF($A516="","",INDEX('VÝPOČET UHR'!$W:$W,MATCH($A516,'VÝPOČET UHR'!$A:$A,0),))</f>
        <v/>
      </c>
      <c r="C516" s="192" t="str">
        <f t="shared" si="35"/>
        <v/>
      </c>
      <c r="D516" s="190"/>
      <c r="E516" s="189" t="str">
        <f>IF(A516="","",HLAVIČKA!$C$4)</f>
        <v/>
      </c>
      <c r="F516" s="189" t="str">
        <f>IF($A516="","",IF(INDEX('VÝPOČET UHR'!$AA:$AA,MATCH($A516,'VÝPOČET UHR'!$A:$A,0))="","",INDEX('VÝPOČET UHR'!$AA:$AA,MATCH($A516,'VÝPOČET UHR'!$A:$A,0))))</f>
        <v/>
      </c>
      <c r="G516" s="189" t="str">
        <f>IF($A516="","",IF(INDEX('VÝPOČET UHR'!$Z:$Z,MATCH($A516,'VÝPOČET UHR'!$A:$A,0))="","",INDEX('VÝPOČET UHR'!$Z:$Z,MATCH($A516,'VÝPOČET UHR'!$A:$A,0))))</f>
        <v/>
      </c>
      <c r="H516" s="190"/>
      <c r="J516" s="181" t="str">
        <f>IF($A516="","",INDEX('VÝPOČET UHR'!$G:$G,MATCH($A516,'VÝPOČET UHR'!$A:$A,0),))</f>
        <v/>
      </c>
      <c r="K516" s="181" t="str">
        <f t="shared" si="36"/>
        <v/>
      </c>
      <c r="L516" s="181" t="str">
        <f t="shared" si="37"/>
        <v/>
      </c>
      <c r="M516" s="181" t="str">
        <f t="shared" si="38"/>
        <v/>
      </c>
    </row>
    <row r="517" spans="1:13" ht="12.75">
      <c r="A517" s="188" t="str">
        <f>IF(tab2!D517="","",tab2!D517)</f>
        <v/>
      </c>
      <c r="B517" s="181" t="str">
        <f>IF($A517="","",INDEX('VÝPOČET UHR'!$W:$W,MATCH($A517,'VÝPOČET UHR'!$A:$A,0),))</f>
        <v/>
      </c>
      <c r="C517" s="192" t="str">
        <f t="shared" si="35"/>
        <v/>
      </c>
      <c r="D517" s="190"/>
      <c r="E517" s="189" t="str">
        <f>IF(A517="","",HLAVIČKA!$C$4)</f>
        <v/>
      </c>
      <c r="F517" s="189" t="str">
        <f>IF($A517="","",IF(INDEX('VÝPOČET UHR'!$AA:$AA,MATCH($A517,'VÝPOČET UHR'!$A:$A,0))="","",INDEX('VÝPOČET UHR'!$AA:$AA,MATCH($A517,'VÝPOČET UHR'!$A:$A,0))))</f>
        <v/>
      </c>
      <c r="G517" s="189" t="str">
        <f>IF($A517="","",IF(INDEX('VÝPOČET UHR'!$Z:$Z,MATCH($A517,'VÝPOČET UHR'!$A:$A,0))="","",INDEX('VÝPOČET UHR'!$Z:$Z,MATCH($A517,'VÝPOČET UHR'!$A:$A,0))))</f>
        <v/>
      </c>
      <c r="H517" s="190"/>
      <c r="J517" s="181" t="str">
        <f>IF($A517="","",INDEX('VÝPOČET UHR'!$G:$G,MATCH($A517,'VÝPOČET UHR'!$A:$A,0),))</f>
        <v/>
      </c>
      <c r="K517" s="181" t="str">
        <f t="shared" si="36"/>
        <v/>
      </c>
      <c r="L517" s="181" t="str">
        <f t="shared" si="37"/>
        <v/>
      </c>
      <c r="M517" s="181" t="str">
        <f t="shared" si="38"/>
        <v/>
      </c>
    </row>
    <row r="518" spans="1:13" ht="12.75">
      <c r="A518" s="188" t="str">
        <f>IF(tab2!D518="","",tab2!D518)</f>
        <v/>
      </c>
      <c r="B518" s="181" t="str">
        <f>IF($A518="","",INDEX('VÝPOČET UHR'!$W:$W,MATCH($A518,'VÝPOČET UHR'!$A:$A,0),))</f>
        <v/>
      </c>
      <c r="C518" s="192" t="str">
        <f t="shared" si="35"/>
        <v/>
      </c>
      <c r="D518" s="190"/>
      <c r="E518" s="189" t="str">
        <f>IF(A518="","",HLAVIČKA!$C$4)</f>
        <v/>
      </c>
      <c r="F518" s="189" t="str">
        <f>IF($A518="","",IF(INDEX('VÝPOČET UHR'!$AA:$AA,MATCH($A518,'VÝPOČET UHR'!$A:$A,0))="","",INDEX('VÝPOČET UHR'!$AA:$AA,MATCH($A518,'VÝPOČET UHR'!$A:$A,0))))</f>
        <v/>
      </c>
      <c r="G518" s="189" t="str">
        <f>IF($A518="","",IF(INDEX('VÝPOČET UHR'!$Z:$Z,MATCH($A518,'VÝPOČET UHR'!$A:$A,0))="","",INDEX('VÝPOČET UHR'!$Z:$Z,MATCH($A518,'VÝPOČET UHR'!$A:$A,0))))</f>
        <v/>
      </c>
      <c r="H518" s="190"/>
      <c r="J518" s="181" t="str">
        <f>IF($A518="","",INDEX('VÝPOČET UHR'!$G:$G,MATCH($A518,'VÝPOČET UHR'!$A:$A,0),))</f>
        <v/>
      </c>
      <c r="K518" s="181" t="str">
        <f t="shared" si="36"/>
        <v/>
      </c>
      <c r="L518" s="181" t="str">
        <f t="shared" si="37"/>
        <v/>
      </c>
      <c r="M518" s="181" t="str">
        <f t="shared" si="38"/>
        <v/>
      </c>
    </row>
    <row r="519" spans="1:13" ht="12.75">
      <c r="A519" s="188" t="str">
        <f>IF(tab2!D519="","",tab2!D519)</f>
        <v/>
      </c>
      <c r="B519" s="181" t="str">
        <f>IF($A519="","",INDEX('VÝPOČET UHR'!$W:$W,MATCH($A519,'VÝPOČET UHR'!$A:$A,0),))</f>
        <v/>
      </c>
      <c r="C519" s="192" t="str">
        <f t="shared" si="35"/>
        <v/>
      </c>
      <c r="D519" s="190"/>
      <c r="E519" s="189" t="str">
        <f>IF(A519="","",HLAVIČKA!$C$4)</f>
        <v/>
      </c>
      <c r="F519" s="189" t="str">
        <f>IF($A519="","",IF(INDEX('VÝPOČET UHR'!$AA:$AA,MATCH($A519,'VÝPOČET UHR'!$A:$A,0))="","",INDEX('VÝPOČET UHR'!$AA:$AA,MATCH($A519,'VÝPOČET UHR'!$A:$A,0))))</f>
        <v/>
      </c>
      <c r="G519" s="189" t="str">
        <f>IF($A519="","",IF(INDEX('VÝPOČET UHR'!$Z:$Z,MATCH($A519,'VÝPOČET UHR'!$A:$A,0))="","",INDEX('VÝPOČET UHR'!$Z:$Z,MATCH($A519,'VÝPOČET UHR'!$A:$A,0))))</f>
        <v/>
      </c>
      <c r="H519" s="190"/>
      <c r="J519" s="181" t="str">
        <f>IF($A519="","",INDEX('VÝPOČET UHR'!$G:$G,MATCH($A519,'VÝPOČET UHR'!$A:$A,0),))</f>
        <v/>
      </c>
      <c r="K519" s="181" t="str">
        <f t="shared" si="36"/>
        <v/>
      </c>
      <c r="L519" s="181" t="str">
        <f t="shared" si="37"/>
        <v/>
      </c>
      <c r="M519" s="181" t="str">
        <f t="shared" si="38"/>
        <v/>
      </c>
    </row>
    <row r="520" spans="1:13" ht="12.75">
      <c r="A520" s="188" t="str">
        <f>IF(tab2!D520="","",tab2!D520)</f>
        <v/>
      </c>
      <c r="B520" s="181" t="str">
        <f>IF($A520="","",INDEX('VÝPOČET UHR'!$W:$W,MATCH($A520,'VÝPOČET UHR'!$A:$A,0),))</f>
        <v/>
      </c>
      <c r="C520" s="192" t="str">
        <f t="shared" si="35"/>
        <v/>
      </c>
      <c r="D520" s="190"/>
      <c r="E520" s="189" t="str">
        <f>IF(A520="","",HLAVIČKA!$C$4)</f>
        <v/>
      </c>
      <c r="F520" s="189" t="str">
        <f>IF($A520="","",IF(INDEX('VÝPOČET UHR'!$AA:$AA,MATCH($A520,'VÝPOČET UHR'!$A:$A,0))="","",INDEX('VÝPOČET UHR'!$AA:$AA,MATCH($A520,'VÝPOČET UHR'!$A:$A,0))))</f>
        <v/>
      </c>
      <c r="G520" s="189" t="str">
        <f>IF($A520="","",IF(INDEX('VÝPOČET UHR'!$Z:$Z,MATCH($A520,'VÝPOČET UHR'!$A:$A,0))="","",INDEX('VÝPOČET UHR'!$Z:$Z,MATCH($A520,'VÝPOČET UHR'!$A:$A,0))))</f>
        <v/>
      </c>
      <c r="H520" s="190"/>
      <c r="J520" s="181" t="str">
        <f>IF($A520="","",INDEX('VÝPOČET UHR'!$G:$G,MATCH($A520,'VÝPOČET UHR'!$A:$A,0),))</f>
        <v/>
      </c>
      <c r="K520" s="181" t="str">
        <f t="shared" si="36"/>
        <v/>
      </c>
      <c r="L520" s="181" t="str">
        <f t="shared" si="37"/>
        <v/>
      </c>
      <c r="M520" s="181" t="str">
        <f t="shared" si="38"/>
        <v/>
      </c>
    </row>
    <row r="521" spans="1:13" ht="12.75">
      <c r="A521" s="188" t="str">
        <f>IF(tab2!D521="","",tab2!D521)</f>
        <v/>
      </c>
      <c r="B521" s="181" t="str">
        <f>IF($A521="","",INDEX('VÝPOČET UHR'!$W:$W,MATCH($A521,'VÝPOČET UHR'!$A:$A,0),))</f>
        <v/>
      </c>
      <c r="C521" s="192" t="str">
        <f t="shared" si="35"/>
        <v/>
      </c>
      <c r="D521" s="190"/>
      <c r="E521" s="189" t="str">
        <f>IF(A521="","",HLAVIČKA!$C$4)</f>
        <v/>
      </c>
      <c r="F521" s="189" t="str">
        <f>IF($A521="","",IF(INDEX('VÝPOČET UHR'!$AA:$AA,MATCH($A521,'VÝPOČET UHR'!$A:$A,0))="","",INDEX('VÝPOČET UHR'!$AA:$AA,MATCH($A521,'VÝPOČET UHR'!$A:$A,0))))</f>
        <v/>
      </c>
      <c r="G521" s="189" t="str">
        <f>IF($A521="","",IF(INDEX('VÝPOČET UHR'!$Z:$Z,MATCH($A521,'VÝPOČET UHR'!$A:$A,0))="","",INDEX('VÝPOČET UHR'!$Z:$Z,MATCH($A521,'VÝPOČET UHR'!$A:$A,0))))</f>
        <v/>
      </c>
      <c r="H521" s="190"/>
      <c r="J521" s="181" t="str">
        <f>IF($A521="","",INDEX('VÝPOČET UHR'!$G:$G,MATCH($A521,'VÝPOČET UHR'!$A:$A,0),))</f>
        <v/>
      </c>
      <c r="K521" s="181" t="str">
        <f t="shared" si="36"/>
        <v/>
      </c>
      <c r="L521" s="181" t="str">
        <f t="shared" si="37"/>
        <v/>
      </c>
      <c r="M521" s="181" t="str">
        <f t="shared" si="38"/>
        <v/>
      </c>
    </row>
    <row r="522" spans="1:13" ht="12.75">
      <c r="A522" s="188" t="str">
        <f>IF(tab2!D522="","",tab2!D522)</f>
        <v/>
      </c>
      <c r="B522" s="181" t="str">
        <f>IF($A522="","",INDEX('VÝPOČET UHR'!$W:$W,MATCH($A522,'VÝPOČET UHR'!$A:$A,0),))</f>
        <v/>
      </c>
      <c r="C522" s="192" t="str">
        <f t="shared" si="35"/>
        <v/>
      </c>
      <c r="D522" s="190"/>
      <c r="E522" s="189" t="str">
        <f>IF(A522="","",HLAVIČKA!$C$4)</f>
        <v/>
      </c>
      <c r="F522" s="189" t="str">
        <f>IF($A522="","",IF(INDEX('VÝPOČET UHR'!$AA:$AA,MATCH($A522,'VÝPOČET UHR'!$A:$A,0))="","",INDEX('VÝPOČET UHR'!$AA:$AA,MATCH($A522,'VÝPOČET UHR'!$A:$A,0))))</f>
        <v/>
      </c>
      <c r="G522" s="189" t="str">
        <f>IF($A522="","",IF(INDEX('VÝPOČET UHR'!$Z:$Z,MATCH($A522,'VÝPOČET UHR'!$A:$A,0))="","",INDEX('VÝPOČET UHR'!$Z:$Z,MATCH($A522,'VÝPOČET UHR'!$A:$A,0))))</f>
        <v/>
      </c>
      <c r="H522" s="190"/>
      <c r="J522" s="181" t="str">
        <f>IF($A522="","",INDEX('VÝPOČET UHR'!$G:$G,MATCH($A522,'VÝPOČET UHR'!$A:$A,0),))</f>
        <v/>
      </c>
      <c r="K522" s="181" t="str">
        <f t="shared" si="36"/>
        <v/>
      </c>
      <c r="L522" s="181" t="str">
        <f t="shared" si="37"/>
        <v/>
      </c>
      <c r="M522" s="181" t="str">
        <f t="shared" si="38"/>
        <v/>
      </c>
    </row>
    <row r="523" spans="1:13" ht="12.75">
      <c r="A523" s="188" t="str">
        <f>IF(tab2!D523="","",tab2!D523)</f>
        <v/>
      </c>
      <c r="B523" s="181" t="str">
        <f>IF($A523="","",INDEX('VÝPOČET UHR'!$W:$W,MATCH($A523,'VÝPOČET UHR'!$A:$A,0),))</f>
        <v/>
      </c>
      <c r="C523" s="192" t="str">
        <f t="shared" si="35"/>
        <v/>
      </c>
      <c r="D523" s="190"/>
      <c r="E523" s="189" t="str">
        <f>IF(A523="","",HLAVIČKA!$C$4)</f>
        <v/>
      </c>
      <c r="F523" s="189" t="str">
        <f>IF($A523="","",IF(INDEX('VÝPOČET UHR'!$AA:$AA,MATCH($A523,'VÝPOČET UHR'!$A:$A,0))="","",INDEX('VÝPOČET UHR'!$AA:$AA,MATCH($A523,'VÝPOČET UHR'!$A:$A,0))))</f>
        <v/>
      </c>
      <c r="G523" s="189" t="str">
        <f>IF($A523="","",IF(INDEX('VÝPOČET UHR'!$Z:$Z,MATCH($A523,'VÝPOČET UHR'!$A:$A,0))="","",INDEX('VÝPOČET UHR'!$Z:$Z,MATCH($A523,'VÝPOČET UHR'!$A:$A,0))))</f>
        <v/>
      </c>
      <c r="H523" s="190"/>
      <c r="J523" s="181" t="str">
        <f>IF($A523="","",INDEX('VÝPOČET UHR'!$G:$G,MATCH($A523,'VÝPOČET UHR'!$A:$A,0),))</f>
        <v/>
      </c>
      <c r="K523" s="181" t="str">
        <f t="shared" si="36"/>
        <v/>
      </c>
      <c r="L523" s="181" t="str">
        <f t="shared" si="37"/>
        <v/>
      </c>
      <c r="M523" s="181" t="str">
        <f t="shared" si="38"/>
        <v/>
      </c>
    </row>
    <row r="524" spans="1:13" ht="12.75">
      <c r="A524" s="188" t="str">
        <f>IF(tab2!D524="","",tab2!D524)</f>
        <v/>
      </c>
      <c r="B524" s="181" t="str">
        <f>IF($A524="","",INDEX('VÝPOČET UHR'!$W:$W,MATCH($A524,'VÝPOČET UHR'!$A:$A,0),))</f>
        <v/>
      </c>
      <c r="C524" s="192" t="str">
        <f t="shared" si="35"/>
        <v/>
      </c>
      <c r="D524" s="190"/>
      <c r="E524" s="189" t="str">
        <f>IF(A524="","",HLAVIČKA!$C$4)</f>
        <v/>
      </c>
      <c r="F524" s="189" t="str">
        <f>IF($A524="","",IF(INDEX('VÝPOČET UHR'!$AA:$AA,MATCH($A524,'VÝPOČET UHR'!$A:$A,0))="","",INDEX('VÝPOČET UHR'!$AA:$AA,MATCH($A524,'VÝPOČET UHR'!$A:$A,0))))</f>
        <v/>
      </c>
      <c r="G524" s="189" t="str">
        <f>IF($A524="","",IF(INDEX('VÝPOČET UHR'!$Z:$Z,MATCH($A524,'VÝPOČET UHR'!$A:$A,0))="","",INDEX('VÝPOČET UHR'!$Z:$Z,MATCH($A524,'VÝPOČET UHR'!$A:$A,0))))</f>
        <v/>
      </c>
      <c r="H524" s="190"/>
      <c r="J524" s="181" t="str">
        <f>IF($A524="","",INDEX('VÝPOČET UHR'!$G:$G,MATCH($A524,'VÝPOČET UHR'!$A:$A,0),))</f>
        <v/>
      </c>
      <c r="K524" s="181" t="str">
        <f t="shared" si="36"/>
        <v/>
      </c>
      <c r="L524" s="181" t="str">
        <f t="shared" si="37"/>
        <v/>
      </c>
      <c r="M524" s="181" t="str">
        <f t="shared" si="38"/>
        <v/>
      </c>
    </row>
    <row r="525" spans="1:13" ht="12.75">
      <c r="A525" s="188" t="str">
        <f>IF(tab2!D525="","",tab2!D525)</f>
        <v/>
      </c>
      <c r="B525" s="181" t="str">
        <f>IF($A525="","",INDEX('VÝPOČET UHR'!$W:$W,MATCH($A525,'VÝPOČET UHR'!$A:$A,0),))</f>
        <v/>
      </c>
      <c r="C525" s="192" t="str">
        <f t="shared" si="35"/>
        <v/>
      </c>
      <c r="D525" s="190"/>
      <c r="E525" s="189" t="str">
        <f>IF(A525="","",HLAVIČKA!$C$4)</f>
        <v/>
      </c>
      <c r="F525" s="189" t="str">
        <f>IF($A525="","",IF(INDEX('VÝPOČET UHR'!$AA:$AA,MATCH($A525,'VÝPOČET UHR'!$A:$A,0))="","",INDEX('VÝPOČET UHR'!$AA:$AA,MATCH($A525,'VÝPOČET UHR'!$A:$A,0))))</f>
        <v/>
      </c>
      <c r="G525" s="189" t="str">
        <f>IF($A525="","",IF(INDEX('VÝPOČET UHR'!$Z:$Z,MATCH($A525,'VÝPOČET UHR'!$A:$A,0))="","",INDEX('VÝPOČET UHR'!$Z:$Z,MATCH($A525,'VÝPOČET UHR'!$A:$A,0))))</f>
        <v/>
      </c>
      <c r="H525" s="190"/>
      <c r="J525" s="181" t="str">
        <f>IF($A525="","",INDEX('VÝPOČET UHR'!$G:$G,MATCH($A525,'VÝPOČET UHR'!$A:$A,0),))</f>
        <v/>
      </c>
      <c r="K525" s="181" t="str">
        <f t="shared" si="36"/>
        <v/>
      </c>
      <c r="L525" s="181" t="str">
        <f t="shared" si="37"/>
        <v/>
      </c>
      <c r="M525" s="181" t="str">
        <f t="shared" si="38"/>
        <v/>
      </c>
    </row>
    <row r="526" spans="1:13" ht="12.75">
      <c r="A526" s="188" t="str">
        <f>IF(tab2!D526="","",tab2!D526)</f>
        <v/>
      </c>
      <c r="B526" s="181" t="str">
        <f>IF($A526="","",INDEX('VÝPOČET UHR'!$W:$W,MATCH($A526,'VÝPOČET UHR'!$A:$A,0),))</f>
        <v/>
      </c>
      <c r="C526" s="192" t="str">
        <f t="shared" si="35"/>
        <v/>
      </c>
      <c r="D526" s="190"/>
      <c r="E526" s="189" t="str">
        <f>IF(A526="","",HLAVIČKA!$C$4)</f>
        <v/>
      </c>
      <c r="F526" s="189" t="str">
        <f>IF($A526="","",IF(INDEX('VÝPOČET UHR'!$AA:$AA,MATCH($A526,'VÝPOČET UHR'!$A:$A,0))="","",INDEX('VÝPOČET UHR'!$AA:$AA,MATCH($A526,'VÝPOČET UHR'!$A:$A,0))))</f>
        <v/>
      </c>
      <c r="G526" s="189" t="str">
        <f>IF($A526="","",IF(INDEX('VÝPOČET UHR'!$Z:$Z,MATCH($A526,'VÝPOČET UHR'!$A:$A,0))="","",INDEX('VÝPOČET UHR'!$Z:$Z,MATCH($A526,'VÝPOČET UHR'!$A:$A,0))))</f>
        <v/>
      </c>
      <c r="H526" s="190"/>
      <c r="J526" s="181" t="str">
        <f>IF($A526="","",INDEX('VÝPOČET UHR'!$G:$G,MATCH($A526,'VÝPOČET UHR'!$A:$A,0),))</f>
        <v/>
      </c>
      <c r="K526" s="181" t="str">
        <f t="shared" si="36"/>
        <v/>
      </c>
      <c r="L526" s="181" t="str">
        <f t="shared" si="37"/>
        <v/>
      </c>
      <c r="M526" s="181" t="str">
        <f t="shared" si="38"/>
        <v/>
      </c>
    </row>
    <row r="527" spans="1:13" ht="12.75">
      <c r="A527" s="188" t="str">
        <f>IF(tab2!D527="","",tab2!D527)</f>
        <v/>
      </c>
      <c r="B527" s="181" t="str">
        <f>IF($A527="","",INDEX('VÝPOČET UHR'!$W:$W,MATCH($A527,'VÝPOČET UHR'!$A:$A,0),))</f>
        <v/>
      </c>
      <c r="C527" s="192" t="str">
        <f t="shared" si="35"/>
        <v/>
      </c>
      <c r="D527" s="190"/>
      <c r="E527" s="189" t="str">
        <f>IF(A527="","",HLAVIČKA!$C$4)</f>
        <v/>
      </c>
      <c r="F527" s="189" t="str">
        <f>IF($A527="","",IF(INDEX('VÝPOČET UHR'!$AA:$AA,MATCH($A527,'VÝPOČET UHR'!$A:$A,0))="","",INDEX('VÝPOČET UHR'!$AA:$AA,MATCH($A527,'VÝPOČET UHR'!$A:$A,0))))</f>
        <v/>
      </c>
      <c r="G527" s="189" t="str">
        <f>IF($A527="","",IF(INDEX('VÝPOČET UHR'!$Z:$Z,MATCH($A527,'VÝPOČET UHR'!$A:$A,0))="","",INDEX('VÝPOČET UHR'!$Z:$Z,MATCH($A527,'VÝPOČET UHR'!$A:$A,0))))</f>
        <v/>
      </c>
      <c r="H527" s="190"/>
      <c r="J527" s="181" t="str">
        <f>IF($A527="","",INDEX('VÝPOČET UHR'!$G:$G,MATCH($A527,'VÝPOČET UHR'!$A:$A,0),))</f>
        <v/>
      </c>
      <c r="K527" s="181" t="str">
        <f t="shared" si="36"/>
        <v/>
      </c>
      <c r="L527" s="181" t="str">
        <f t="shared" si="37"/>
        <v/>
      </c>
      <c r="M527" s="181" t="str">
        <f t="shared" si="38"/>
        <v/>
      </c>
    </row>
    <row r="528" spans="1:13" ht="12.75">
      <c r="A528" s="188" t="str">
        <f>IF(tab2!D528="","",tab2!D528)</f>
        <v/>
      </c>
      <c r="B528" s="181" t="str">
        <f>IF($A528="","",INDEX('VÝPOČET UHR'!$W:$W,MATCH($A528,'VÝPOČET UHR'!$A:$A,0),))</f>
        <v/>
      </c>
      <c r="C528" s="192" t="str">
        <f t="shared" si="35"/>
        <v/>
      </c>
      <c r="D528" s="190"/>
      <c r="E528" s="189" t="str">
        <f>IF(A528="","",HLAVIČKA!$C$4)</f>
        <v/>
      </c>
      <c r="F528" s="189" t="str">
        <f>IF($A528="","",IF(INDEX('VÝPOČET UHR'!$AA:$AA,MATCH($A528,'VÝPOČET UHR'!$A:$A,0))="","",INDEX('VÝPOČET UHR'!$AA:$AA,MATCH($A528,'VÝPOČET UHR'!$A:$A,0))))</f>
        <v/>
      </c>
      <c r="G528" s="189" t="str">
        <f>IF($A528="","",IF(INDEX('VÝPOČET UHR'!$Z:$Z,MATCH($A528,'VÝPOČET UHR'!$A:$A,0))="","",INDEX('VÝPOČET UHR'!$Z:$Z,MATCH($A528,'VÝPOČET UHR'!$A:$A,0))))</f>
        <v/>
      </c>
      <c r="H528" s="190"/>
      <c r="J528" s="181" t="str">
        <f>IF($A528="","",INDEX('VÝPOČET UHR'!$G:$G,MATCH($A528,'VÝPOČET UHR'!$A:$A,0),))</f>
        <v/>
      </c>
      <c r="K528" s="181" t="str">
        <f t="shared" si="36"/>
        <v/>
      </c>
      <c r="L528" s="181" t="str">
        <f t="shared" si="37"/>
        <v/>
      </c>
      <c r="M528" s="181" t="str">
        <f t="shared" si="38"/>
        <v/>
      </c>
    </row>
    <row r="529" spans="1:13" ht="12.75">
      <c r="A529" s="188" t="str">
        <f>IF(tab2!D529="","",tab2!D529)</f>
        <v/>
      </c>
      <c r="B529" s="181" t="str">
        <f>IF($A529="","",INDEX('VÝPOČET UHR'!$W:$W,MATCH($A529,'VÝPOČET UHR'!$A:$A,0),))</f>
        <v/>
      </c>
      <c r="C529" s="192" t="str">
        <f t="shared" si="35"/>
        <v/>
      </c>
      <c r="D529" s="190"/>
      <c r="E529" s="189" t="str">
        <f>IF(A529="","",HLAVIČKA!$C$4)</f>
        <v/>
      </c>
      <c r="F529" s="189" t="str">
        <f>IF($A529="","",IF(INDEX('VÝPOČET UHR'!$AA:$AA,MATCH($A529,'VÝPOČET UHR'!$A:$A,0))="","",INDEX('VÝPOČET UHR'!$AA:$AA,MATCH($A529,'VÝPOČET UHR'!$A:$A,0))))</f>
        <v/>
      </c>
      <c r="G529" s="189" t="str">
        <f>IF($A529="","",IF(INDEX('VÝPOČET UHR'!$Z:$Z,MATCH($A529,'VÝPOČET UHR'!$A:$A,0))="","",INDEX('VÝPOČET UHR'!$Z:$Z,MATCH($A529,'VÝPOČET UHR'!$A:$A,0))))</f>
        <v/>
      </c>
      <c r="H529" s="190"/>
      <c r="J529" s="181" t="str">
        <f>IF($A529="","",INDEX('VÝPOČET UHR'!$G:$G,MATCH($A529,'VÝPOČET UHR'!$A:$A,0),))</f>
        <v/>
      </c>
      <c r="K529" s="181" t="str">
        <f t="shared" si="36"/>
        <v/>
      </c>
      <c r="L529" s="181" t="str">
        <f t="shared" si="37"/>
        <v/>
      </c>
      <c r="M529" s="181" t="str">
        <f t="shared" si="38"/>
        <v/>
      </c>
    </row>
    <row r="530" spans="1:13" ht="12.75">
      <c r="A530" s="188" t="str">
        <f>IF(tab2!D530="","",tab2!D530)</f>
        <v/>
      </c>
      <c r="B530" s="181" t="str">
        <f>IF($A530="","",INDEX('VÝPOČET UHR'!$W:$W,MATCH($A530,'VÝPOČET UHR'!$A:$A,0),))</f>
        <v/>
      </c>
      <c r="C530" s="192" t="str">
        <f t="shared" si="35"/>
        <v/>
      </c>
      <c r="D530" s="190"/>
      <c r="E530" s="189" t="str">
        <f>IF(A530="","",HLAVIČKA!$C$4)</f>
        <v/>
      </c>
      <c r="F530" s="189" t="str">
        <f>IF($A530="","",IF(INDEX('VÝPOČET UHR'!$AA:$AA,MATCH($A530,'VÝPOČET UHR'!$A:$A,0))="","",INDEX('VÝPOČET UHR'!$AA:$AA,MATCH($A530,'VÝPOČET UHR'!$A:$A,0))))</f>
        <v/>
      </c>
      <c r="G530" s="189" t="str">
        <f>IF($A530="","",IF(INDEX('VÝPOČET UHR'!$Z:$Z,MATCH($A530,'VÝPOČET UHR'!$A:$A,0))="","",INDEX('VÝPOČET UHR'!$Z:$Z,MATCH($A530,'VÝPOČET UHR'!$A:$A,0))))</f>
        <v/>
      </c>
      <c r="H530" s="190"/>
      <c r="J530" s="181" t="str">
        <f>IF($A530="","",INDEX('VÝPOČET UHR'!$G:$G,MATCH($A530,'VÝPOČET UHR'!$A:$A,0),))</f>
        <v/>
      </c>
      <c r="K530" s="181" t="str">
        <f t="shared" si="36"/>
        <v/>
      </c>
      <c r="L530" s="181" t="str">
        <f t="shared" si="37"/>
        <v/>
      </c>
      <c r="M530" s="181" t="str">
        <f t="shared" si="38"/>
        <v/>
      </c>
    </row>
    <row r="531" spans="1:13" ht="12.75">
      <c r="A531" s="188" t="str">
        <f>IF(tab2!D531="","",tab2!D531)</f>
        <v/>
      </c>
      <c r="B531" s="181" t="str">
        <f>IF($A531="","",INDEX('VÝPOČET UHR'!$W:$W,MATCH($A531,'VÝPOČET UHR'!$A:$A,0),))</f>
        <v/>
      </c>
      <c r="C531" s="192" t="str">
        <f t="shared" si="35"/>
        <v/>
      </c>
      <c r="D531" s="190"/>
      <c r="E531" s="189" t="str">
        <f>IF(A531="","",HLAVIČKA!$C$4)</f>
        <v/>
      </c>
      <c r="F531" s="189" t="str">
        <f>IF($A531="","",IF(INDEX('VÝPOČET UHR'!$AA:$AA,MATCH($A531,'VÝPOČET UHR'!$A:$A,0))="","",INDEX('VÝPOČET UHR'!$AA:$AA,MATCH($A531,'VÝPOČET UHR'!$A:$A,0))))</f>
        <v/>
      </c>
      <c r="G531" s="189" t="str">
        <f>IF($A531="","",IF(INDEX('VÝPOČET UHR'!$Z:$Z,MATCH($A531,'VÝPOČET UHR'!$A:$A,0))="","",INDEX('VÝPOČET UHR'!$Z:$Z,MATCH($A531,'VÝPOČET UHR'!$A:$A,0))))</f>
        <v/>
      </c>
      <c r="H531" s="190"/>
      <c r="J531" s="181" t="str">
        <f>IF($A531="","",INDEX('VÝPOČET UHR'!$G:$G,MATCH($A531,'VÝPOČET UHR'!$A:$A,0),))</f>
        <v/>
      </c>
      <c r="K531" s="181" t="str">
        <f t="shared" si="36"/>
        <v/>
      </c>
      <c r="L531" s="181" t="str">
        <f t="shared" si="37"/>
        <v/>
      </c>
      <c r="M531" s="181" t="str">
        <f t="shared" si="38"/>
        <v/>
      </c>
    </row>
    <row r="532" spans="1:13" ht="12.75">
      <c r="A532" s="188" t="str">
        <f>IF(tab2!D532="","",tab2!D532)</f>
        <v/>
      </c>
      <c r="B532" s="181" t="str">
        <f>IF($A532="","",INDEX('VÝPOČET UHR'!$W:$W,MATCH($A532,'VÝPOČET UHR'!$A:$A,0),))</f>
        <v/>
      </c>
      <c r="C532" s="192" t="str">
        <f t="shared" si="35"/>
        <v/>
      </c>
      <c r="D532" s="190"/>
      <c r="E532" s="189" t="str">
        <f>IF(A532="","",HLAVIČKA!$C$4)</f>
        <v/>
      </c>
      <c r="F532" s="189" t="str">
        <f>IF($A532="","",IF(INDEX('VÝPOČET UHR'!$AA:$AA,MATCH($A532,'VÝPOČET UHR'!$A:$A,0))="","",INDEX('VÝPOČET UHR'!$AA:$AA,MATCH($A532,'VÝPOČET UHR'!$A:$A,0))))</f>
        <v/>
      </c>
      <c r="G532" s="189" t="str">
        <f>IF($A532="","",IF(INDEX('VÝPOČET UHR'!$Z:$Z,MATCH($A532,'VÝPOČET UHR'!$A:$A,0))="","",INDEX('VÝPOČET UHR'!$Z:$Z,MATCH($A532,'VÝPOČET UHR'!$A:$A,0))))</f>
        <v/>
      </c>
      <c r="H532" s="190"/>
      <c r="J532" s="181" t="str">
        <f>IF($A532="","",INDEX('VÝPOČET UHR'!$G:$G,MATCH($A532,'VÝPOČET UHR'!$A:$A,0),))</f>
        <v/>
      </c>
      <c r="K532" s="181" t="str">
        <f t="shared" si="36"/>
        <v/>
      </c>
      <c r="L532" s="181" t="str">
        <f t="shared" si="37"/>
        <v/>
      </c>
      <c r="M532" s="181" t="str">
        <f t="shared" si="38"/>
        <v/>
      </c>
    </row>
    <row r="533" spans="1:13" ht="12.75">
      <c r="A533" s="188" t="str">
        <f>IF(tab2!D533="","",tab2!D533)</f>
        <v/>
      </c>
      <c r="B533" s="181" t="str">
        <f>IF($A533="","",INDEX('VÝPOČET UHR'!$W:$W,MATCH($A533,'VÝPOČET UHR'!$A:$A,0),))</f>
        <v/>
      </c>
      <c r="C533" s="192" t="str">
        <f t="shared" si="35"/>
        <v/>
      </c>
      <c r="D533" s="190"/>
      <c r="E533" s="189" t="str">
        <f>IF(A533="","",HLAVIČKA!$C$4)</f>
        <v/>
      </c>
      <c r="F533" s="189" t="str">
        <f>IF($A533="","",IF(INDEX('VÝPOČET UHR'!$AA:$AA,MATCH($A533,'VÝPOČET UHR'!$A:$A,0))="","",INDEX('VÝPOČET UHR'!$AA:$AA,MATCH($A533,'VÝPOČET UHR'!$A:$A,0))))</f>
        <v/>
      </c>
      <c r="G533" s="189" t="str">
        <f>IF($A533="","",IF(INDEX('VÝPOČET UHR'!$Z:$Z,MATCH($A533,'VÝPOČET UHR'!$A:$A,0))="","",INDEX('VÝPOČET UHR'!$Z:$Z,MATCH($A533,'VÝPOČET UHR'!$A:$A,0))))</f>
        <v/>
      </c>
      <c r="H533" s="190"/>
      <c r="J533" s="181" t="str">
        <f>IF($A533="","",INDEX('VÝPOČET UHR'!$G:$G,MATCH($A533,'VÝPOČET UHR'!$A:$A,0),))</f>
        <v/>
      </c>
      <c r="K533" s="181" t="str">
        <f t="shared" si="36"/>
        <v/>
      </c>
      <c r="L533" s="181" t="str">
        <f t="shared" si="37"/>
        <v/>
      </c>
      <c r="M533" s="181" t="str">
        <f t="shared" si="38"/>
        <v/>
      </c>
    </row>
    <row r="534" spans="1:13" ht="12.75">
      <c r="A534" s="188" t="str">
        <f>IF(tab2!D534="","",tab2!D534)</f>
        <v/>
      </c>
      <c r="B534" s="181" t="str">
        <f>IF($A534="","",INDEX('VÝPOČET UHR'!$W:$W,MATCH($A534,'VÝPOČET UHR'!$A:$A,0),))</f>
        <v/>
      </c>
      <c r="C534" s="192" t="str">
        <f t="shared" si="35"/>
        <v/>
      </c>
      <c r="D534" s="190"/>
      <c r="E534" s="189" t="str">
        <f>IF(A534="","",HLAVIČKA!$C$4)</f>
        <v/>
      </c>
      <c r="F534" s="189" t="str">
        <f>IF($A534="","",IF(INDEX('VÝPOČET UHR'!$AA:$AA,MATCH($A534,'VÝPOČET UHR'!$A:$A,0))="","",INDEX('VÝPOČET UHR'!$AA:$AA,MATCH($A534,'VÝPOČET UHR'!$A:$A,0))))</f>
        <v/>
      </c>
      <c r="G534" s="189" t="str">
        <f>IF($A534="","",IF(INDEX('VÝPOČET UHR'!$Z:$Z,MATCH($A534,'VÝPOČET UHR'!$A:$A,0))="","",INDEX('VÝPOČET UHR'!$Z:$Z,MATCH($A534,'VÝPOČET UHR'!$A:$A,0))))</f>
        <v/>
      </c>
      <c r="H534" s="190"/>
      <c r="J534" s="181" t="str">
        <f>IF($A534="","",INDEX('VÝPOČET UHR'!$G:$G,MATCH($A534,'VÝPOČET UHR'!$A:$A,0),))</f>
        <v/>
      </c>
      <c r="K534" s="181" t="str">
        <f t="shared" si="36"/>
        <v/>
      </c>
      <c r="L534" s="181" t="str">
        <f t="shared" si="37"/>
        <v/>
      </c>
      <c r="M534" s="181" t="str">
        <f t="shared" si="38"/>
        <v/>
      </c>
    </row>
    <row r="535" spans="1:13" ht="12.75">
      <c r="A535" s="188" t="str">
        <f>IF(tab2!D535="","",tab2!D535)</f>
        <v/>
      </c>
      <c r="B535" s="181" t="str">
        <f>IF($A535="","",INDEX('VÝPOČET UHR'!$W:$W,MATCH($A535,'VÝPOČET UHR'!$A:$A,0),))</f>
        <v/>
      </c>
      <c r="C535" s="192" t="str">
        <f t="shared" si="35"/>
        <v/>
      </c>
      <c r="D535" s="190"/>
      <c r="E535" s="189" t="str">
        <f>IF(A535="","",HLAVIČKA!$C$4)</f>
        <v/>
      </c>
      <c r="F535" s="189" t="str">
        <f>IF($A535="","",IF(INDEX('VÝPOČET UHR'!$AA:$AA,MATCH($A535,'VÝPOČET UHR'!$A:$A,0))="","",INDEX('VÝPOČET UHR'!$AA:$AA,MATCH($A535,'VÝPOČET UHR'!$A:$A,0))))</f>
        <v/>
      </c>
      <c r="G535" s="189" t="str">
        <f>IF($A535="","",IF(INDEX('VÝPOČET UHR'!$Z:$Z,MATCH($A535,'VÝPOČET UHR'!$A:$A,0))="","",INDEX('VÝPOČET UHR'!$Z:$Z,MATCH($A535,'VÝPOČET UHR'!$A:$A,0))))</f>
        <v/>
      </c>
      <c r="H535" s="190"/>
      <c r="J535" s="181" t="str">
        <f>IF($A535="","",INDEX('VÝPOČET UHR'!$G:$G,MATCH($A535,'VÝPOČET UHR'!$A:$A,0),))</f>
        <v/>
      </c>
      <c r="K535" s="181" t="str">
        <f t="shared" si="36"/>
        <v/>
      </c>
      <c r="L535" s="181" t="str">
        <f t="shared" si="37"/>
        <v/>
      </c>
      <c r="M535" s="181" t="str">
        <f t="shared" si="38"/>
        <v/>
      </c>
    </row>
    <row r="536" spans="1:13" ht="12.75">
      <c r="A536" s="188" t="str">
        <f>IF(tab2!D536="","",tab2!D536)</f>
        <v/>
      </c>
      <c r="B536" s="181" t="str">
        <f>IF($A536="","",INDEX('VÝPOČET UHR'!$W:$W,MATCH($A536,'VÝPOČET UHR'!$A:$A,0),))</f>
        <v/>
      </c>
      <c r="C536" s="192" t="str">
        <f t="shared" si="35"/>
        <v/>
      </c>
      <c r="D536" s="190"/>
      <c r="E536" s="189" t="str">
        <f>IF(A536="","",HLAVIČKA!$C$4)</f>
        <v/>
      </c>
      <c r="F536" s="189" t="str">
        <f>IF($A536="","",IF(INDEX('VÝPOČET UHR'!$AA:$AA,MATCH($A536,'VÝPOČET UHR'!$A:$A,0))="","",INDEX('VÝPOČET UHR'!$AA:$AA,MATCH($A536,'VÝPOČET UHR'!$A:$A,0))))</f>
        <v/>
      </c>
      <c r="G536" s="189" t="str">
        <f>IF($A536="","",IF(INDEX('VÝPOČET UHR'!$Z:$Z,MATCH($A536,'VÝPOČET UHR'!$A:$A,0))="","",INDEX('VÝPOČET UHR'!$Z:$Z,MATCH($A536,'VÝPOČET UHR'!$A:$A,0))))</f>
        <v/>
      </c>
      <c r="H536" s="190"/>
      <c r="J536" s="181" t="str">
        <f>IF($A536="","",INDEX('VÝPOČET UHR'!$G:$G,MATCH($A536,'VÝPOČET UHR'!$A:$A,0),))</f>
        <v/>
      </c>
      <c r="K536" s="181" t="str">
        <f t="shared" si="36"/>
        <v/>
      </c>
      <c r="L536" s="181" t="str">
        <f t="shared" si="37"/>
        <v/>
      </c>
      <c r="M536" s="181" t="str">
        <f t="shared" si="38"/>
        <v/>
      </c>
    </row>
    <row r="537" spans="1:13" ht="12.75">
      <c r="A537" s="188" t="str">
        <f>IF(tab2!D537="","",tab2!D537)</f>
        <v/>
      </c>
      <c r="B537" s="181" t="str">
        <f>IF($A537="","",INDEX('VÝPOČET UHR'!$W:$W,MATCH($A537,'VÝPOČET UHR'!$A:$A,0),))</f>
        <v/>
      </c>
      <c r="C537" s="192" t="str">
        <f t="shared" si="35"/>
        <v/>
      </c>
      <c r="D537" s="190"/>
      <c r="E537" s="189" t="str">
        <f>IF(A537="","",HLAVIČKA!$C$4)</f>
        <v/>
      </c>
      <c r="F537" s="189" t="str">
        <f>IF($A537="","",IF(INDEX('VÝPOČET UHR'!$AA:$AA,MATCH($A537,'VÝPOČET UHR'!$A:$A,0))="","",INDEX('VÝPOČET UHR'!$AA:$AA,MATCH($A537,'VÝPOČET UHR'!$A:$A,0))))</f>
        <v/>
      </c>
      <c r="G537" s="189" t="str">
        <f>IF($A537="","",IF(INDEX('VÝPOČET UHR'!$Z:$Z,MATCH($A537,'VÝPOČET UHR'!$A:$A,0))="","",INDEX('VÝPOČET UHR'!$Z:$Z,MATCH($A537,'VÝPOČET UHR'!$A:$A,0))))</f>
        <v/>
      </c>
      <c r="H537" s="190"/>
      <c r="J537" s="181" t="str">
        <f>IF($A537="","",INDEX('VÝPOČET UHR'!$G:$G,MATCH($A537,'VÝPOČET UHR'!$A:$A,0),))</f>
        <v/>
      </c>
      <c r="K537" s="181" t="str">
        <f t="shared" si="36"/>
        <v/>
      </c>
      <c r="L537" s="181" t="str">
        <f t="shared" si="37"/>
        <v/>
      </c>
      <c r="M537" s="181" t="str">
        <f t="shared" si="38"/>
        <v/>
      </c>
    </row>
    <row r="538" spans="1:13" ht="12.75">
      <c r="A538" s="188" t="str">
        <f>IF(tab2!D538="","",tab2!D538)</f>
        <v/>
      </c>
      <c r="B538" s="181" t="str">
        <f>IF($A538="","",INDEX('VÝPOČET UHR'!$W:$W,MATCH($A538,'VÝPOČET UHR'!$A:$A,0),))</f>
        <v/>
      </c>
      <c r="C538" s="192" t="str">
        <f t="shared" si="35"/>
        <v/>
      </c>
      <c r="D538" s="190"/>
      <c r="E538" s="189" t="str">
        <f>IF(A538="","",HLAVIČKA!$C$4)</f>
        <v/>
      </c>
      <c r="F538" s="189" t="str">
        <f>IF($A538="","",IF(INDEX('VÝPOČET UHR'!$AA:$AA,MATCH($A538,'VÝPOČET UHR'!$A:$A,0))="","",INDEX('VÝPOČET UHR'!$AA:$AA,MATCH($A538,'VÝPOČET UHR'!$A:$A,0))))</f>
        <v/>
      </c>
      <c r="G538" s="189" t="str">
        <f>IF($A538="","",IF(INDEX('VÝPOČET UHR'!$Z:$Z,MATCH($A538,'VÝPOČET UHR'!$A:$A,0))="","",INDEX('VÝPOČET UHR'!$Z:$Z,MATCH($A538,'VÝPOČET UHR'!$A:$A,0))))</f>
        <v/>
      </c>
      <c r="H538" s="190"/>
      <c r="J538" s="181" t="str">
        <f>IF($A538="","",INDEX('VÝPOČET UHR'!$G:$G,MATCH($A538,'VÝPOČET UHR'!$A:$A,0),))</f>
        <v/>
      </c>
      <c r="K538" s="181" t="str">
        <f t="shared" si="36"/>
        <v/>
      </c>
      <c r="L538" s="181" t="str">
        <f t="shared" si="37"/>
        <v/>
      </c>
      <c r="M538" s="181" t="str">
        <f t="shared" si="38"/>
        <v/>
      </c>
    </row>
    <row r="539" spans="1:13" ht="12.75">
      <c r="A539" s="188" t="str">
        <f>IF(tab2!D539="","",tab2!D539)</f>
        <v/>
      </c>
      <c r="B539" s="181" t="str">
        <f>IF($A539="","",INDEX('VÝPOČET UHR'!$W:$W,MATCH($A539,'VÝPOČET UHR'!$A:$A,0),))</f>
        <v/>
      </c>
      <c r="C539" s="192" t="str">
        <f t="shared" si="35"/>
        <v/>
      </c>
      <c r="D539" s="190"/>
      <c r="E539" s="189" t="str">
        <f>IF(A539="","",HLAVIČKA!$C$4)</f>
        <v/>
      </c>
      <c r="F539" s="189" t="str">
        <f>IF($A539="","",IF(INDEX('VÝPOČET UHR'!$AA:$AA,MATCH($A539,'VÝPOČET UHR'!$A:$A,0))="","",INDEX('VÝPOČET UHR'!$AA:$AA,MATCH($A539,'VÝPOČET UHR'!$A:$A,0))))</f>
        <v/>
      </c>
      <c r="G539" s="189" t="str">
        <f>IF($A539="","",IF(INDEX('VÝPOČET UHR'!$Z:$Z,MATCH($A539,'VÝPOČET UHR'!$A:$A,0))="","",INDEX('VÝPOČET UHR'!$Z:$Z,MATCH($A539,'VÝPOČET UHR'!$A:$A,0))))</f>
        <v/>
      </c>
      <c r="H539" s="190"/>
      <c r="J539" s="181" t="str">
        <f>IF($A539="","",INDEX('VÝPOČET UHR'!$G:$G,MATCH($A539,'VÝPOČET UHR'!$A:$A,0),))</f>
        <v/>
      </c>
      <c r="K539" s="181" t="str">
        <f t="shared" si="36"/>
        <v/>
      </c>
      <c r="L539" s="181" t="str">
        <f t="shared" si="37"/>
        <v/>
      </c>
      <c r="M539" s="181" t="str">
        <f t="shared" si="38"/>
        <v/>
      </c>
    </row>
    <row r="540" spans="1:13" ht="12.75">
      <c r="A540" s="188" t="str">
        <f>IF(tab2!D540="","",tab2!D540)</f>
        <v/>
      </c>
      <c r="B540" s="181" t="str">
        <f>IF($A540="","",INDEX('VÝPOČET UHR'!$W:$W,MATCH($A540,'VÝPOČET UHR'!$A:$A,0),))</f>
        <v/>
      </c>
      <c r="C540" s="192" t="str">
        <f t="shared" si="35"/>
        <v/>
      </c>
      <c r="D540" s="190"/>
      <c r="E540" s="189" t="str">
        <f>IF(A540="","",HLAVIČKA!$C$4)</f>
        <v/>
      </c>
      <c r="F540" s="189" t="str">
        <f>IF($A540="","",IF(INDEX('VÝPOČET UHR'!$AA:$AA,MATCH($A540,'VÝPOČET UHR'!$A:$A,0))="","",INDEX('VÝPOČET UHR'!$AA:$AA,MATCH($A540,'VÝPOČET UHR'!$A:$A,0))))</f>
        <v/>
      </c>
      <c r="G540" s="189" t="str">
        <f>IF($A540="","",IF(INDEX('VÝPOČET UHR'!$Z:$Z,MATCH($A540,'VÝPOČET UHR'!$A:$A,0))="","",INDEX('VÝPOČET UHR'!$Z:$Z,MATCH($A540,'VÝPOČET UHR'!$A:$A,0))))</f>
        <v/>
      </c>
      <c r="H540" s="190"/>
      <c r="J540" s="181" t="str">
        <f>IF($A540="","",INDEX('VÝPOČET UHR'!$G:$G,MATCH($A540,'VÝPOČET UHR'!$A:$A,0),))</f>
        <v/>
      </c>
      <c r="K540" s="181" t="str">
        <f t="shared" si="36"/>
        <v/>
      </c>
      <c r="L540" s="181" t="str">
        <f t="shared" si="37"/>
        <v/>
      </c>
      <c r="M540" s="181" t="str">
        <f t="shared" si="38"/>
        <v/>
      </c>
    </row>
    <row r="541" spans="1:13" ht="12.75">
      <c r="A541" s="188" t="str">
        <f>IF(tab2!D541="","",tab2!D541)</f>
        <v/>
      </c>
      <c r="B541" s="181" t="str">
        <f>IF($A541="","",INDEX('VÝPOČET UHR'!$W:$W,MATCH($A541,'VÝPOČET UHR'!$A:$A,0),))</f>
        <v/>
      </c>
      <c r="C541" s="192" t="str">
        <f t="shared" si="35"/>
        <v/>
      </c>
      <c r="D541" s="190"/>
      <c r="E541" s="189" t="str">
        <f>IF(A541="","",HLAVIČKA!$C$4)</f>
        <v/>
      </c>
      <c r="F541" s="189" t="str">
        <f>IF($A541="","",IF(INDEX('VÝPOČET UHR'!$AA:$AA,MATCH($A541,'VÝPOČET UHR'!$A:$A,0))="","",INDEX('VÝPOČET UHR'!$AA:$AA,MATCH($A541,'VÝPOČET UHR'!$A:$A,0))))</f>
        <v/>
      </c>
      <c r="G541" s="189" t="str">
        <f>IF($A541="","",IF(INDEX('VÝPOČET UHR'!$Z:$Z,MATCH($A541,'VÝPOČET UHR'!$A:$A,0))="","",INDEX('VÝPOČET UHR'!$Z:$Z,MATCH($A541,'VÝPOČET UHR'!$A:$A,0))))</f>
        <v/>
      </c>
      <c r="H541" s="190"/>
      <c r="J541" s="181" t="str">
        <f>IF($A541="","",INDEX('VÝPOČET UHR'!$G:$G,MATCH($A541,'VÝPOČET UHR'!$A:$A,0),))</f>
        <v/>
      </c>
      <c r="K541" s="181" t="str">
        <f t="shared" si="36"/>
        <v/>
      </c>
      <c r="L541" s="181" t="str">
        <f t="shared" si="37"/>
        <v/>
      </c>
      <c r="M541" s="181" t="str">
        <f t="shared" si="38"/>
        <v/>
      </c>
    </row>
    <row r="542" spans="1:13" ht="12.75">
      <c r="A542" s="188" t="str">
        <f>IF(tab2!D542="","",tab2!D542)</f>
        <v/>
      </c>
      <c r="B542" s="181" t="str">
        <f>IF($A542="","",INDEX('VÝPOČET UHR'!$W:$W,MATCH($A542,'VÝPOČET UHR'!$A:$A,0),))</f>
        <v/>
      </c>
      <c r="C542" s="192" t="str">
        <f t="shared" si="35"/>
        <v/>
      </c>
      <c r="D542" s="190"/>
      <c r="E542" s="189" t="str">
        <f>IF(A542="","",HLAVIČKA!$C$4)</f>
        <v/>
      </c>
      <c r="F542" s="189" t="str">
        <f>IF($A542="","",IF(INDEX('VÝPOČET UHR'!$AA:$AA,MATCH($A542,'VÝPOČET UHR'!$A:$A,0))="","",INDEX('VÝPOČET UHR'!$AA:$AA,MATCH($A542,'VÝPOČET UHR'!$A:$A,0))))</f>
        <v/>
      </c>
      <c r="G542" s="189" t="str">
        <f>IF($A542="","",IF(INDEX('VÝPOČET UHR'!$Z:$Z,MATCH($A542,'VÝPOČET UHR'!$A:$A,0))="","",INDEX('VÝPOČET UHR'!$Z:$Z,MATCH($A542,'VÝPOČET UHR'!$A:$A,0))))</f>
        <v/>
      </c>
      <c r="H542" s="190"/>
      <c r="J542" s="181" t="str">
        <f>IF($A542="","",INDEX('VÝPOČET UHR'!$G:$G,MATCH($A542,'VÝPOČET UHR'!$A:$A,0),))</f>
        <v/>
      </c>
      <c r="K542" s="181" t="str">
        <f t="shared" si="36"/>
        <v/>
      </c>
      <c r="L542" s="181" t="str">
        <f t="shared" si="37"/>
        <v/>
      </c>
      <c r="M542" s="181" t="str">
        <f t="shared" si="38"/>
        <v/>
      </c>
    </row>
    <row r="543" spans="1:13" ht="12.75">
      <c r="A543" s="188" t="str">
        <f>IF(tab2!D543="","",tab2!D543)</f>
        <v/>
      </c>
      <c r="B543" s="181" t="str">
        <f>IF($A543="","",INDEX('VÝPOČET UHR'!$W:$W,MATCH($A543,'VÝPOČET UHR'!$A:$A,0),))</f>
        <v/>
      </c>
      <c r="C543" s="192" t="str">
        <f t="shared" si="35"/>
        <v/>
      </c>
      <c r="D543" s="190"/>
      <c r="E543" s="189" t="str">
        <f>IF(A543="","",HLAVIČKA!$C$4)</f>
        <v/>
      </c>
      <c r="F543" s="189" t="str">
        <f>IF($A543="","",IF(INDEX('VÝPOČET UHR'!$AA:$AA,MATCH($A543,'VÝPOČET UHR'!$A:$A,0))="","",INDEX('VÝPOČET UHR'!$AA:$AA,MATCH($A543,'VÝPOČET UHR'!$A:$A,0))))</f>
        <v/>
      </c>
      <c r="G543" s="189" t="str">
        <f>IF($A543="","",IF(INDEX('VÝPOČET UHR'!$Z:$Z,MATCH($A543,'VÝPOČET UHR'!$A:$A,0))="","",INDEX('VÝPOČET UHR'!$Z:$Z,MATCH($A543,'VÝPOČET UHR'!$A:$A,0))))</f>
        <v/>
      </c>
      <c r="H543" s="190"/>
      <c r="J543" s="181" t="str">
        <f>IF($A543="","",INDEX('VÝPOČET UHR'!$G:$G,MATCH($A543,'VÝPOČET UHR'!$A:$A,0),))</f>
        <v/>
      </c>
      <c r="K543" s="181" t="str">
        <f t="shared" si="36"/>
        <v/>
      </c>
      <c r="L543" s="181" t="str">
        <f t="shared" si="37"/>
        <v/>
      </c>
      <c r="M543" s="181" t="str">
        <f t="shared" si="38"/>
        <v/>
      </c>
    </row>
    <row r="544" spans="1:13" ht="12.75">
      <c r="A544" s="188" t="str">
        <f>IF(tab2!D544="","",tab2!D544)</f>
        <v/>
      </c>
      <c r="B544" s="181" t="str">
        <f>IF($A544="","",INDEX('VÝPOČET UHR'!$W:$W,MATCH($A544,'VÝPOČET UHR'!$A:$A,0),))</f>
        <v/>
      </c>
      <c r="C544" s="192" t="str">
        <f t="shared" si="35"/>
        <v/>
      </c>
      <c r="D544" s="190"/>
      <c r="E544" s="189" t="str">
        <f>IF(A544="","",HLAVIČKA!$C$4)</f>
        <v/>
      </c>
      <c r="F544" s="189" t="str">
        <f>IF($A544="","",IF(INDEX('VÝPOČET UHR'!$AA:$AA,MATCH($A544,'VÝPOČET UHR'!$A:$A,0))="","",INDEX('VÝPOČET UHR'!$AA:$AA,MATCH($A544,'VÝPOČET UHR'!$A:$A,0))))</f>
        <v/>
      </c>
      <c r="G544" s="189" t="str">
        <f>IF($A544="","",IF(INDEX('VÝPOČET UHR'!$Z:$Z,MATCH($A544,'VÝPOČET UHR'!$A:$A,0))="","",INDEX('VÝPOČET UHR'!$Z:$Z,MATCH($A544,'VÝPOČET UHR'!$A:$A,0))))</f>
        <v/>
      </c>
      <c r="H544" s="190"/>
      <c r="J544" s="181" t="str">
        <f>IF($A544="","",INDEX('VÝPOČET UHR'!$G:$G,MATCH($A544,'VÝPOČET UHR'!$A:$A,0),))</f>
        <v/>
      </c>
      <c r="K544" s="181" t="str">
        <f t="shared" si="36"/>
        <v/>
      </c>
      <c r="L544" s="181" t="str">
        <f t="shared" si="37"/>
        <v/>
      </c>
      <c r="M544" s="181" t="str">
        <f t="shared" si="38"/>
        <v/>
      </c>
    </row>
    <row r="545" spans="1:13" ht="12.75">
      <c r="A545" s="188" t="str">
        <f>IF(tab2!D545="","",tab2!D545)</f>
        <v/>
      </c>
      <c r="B545" s="181" t="str">
        <f>IF($A545="","",INDEX('VÝPOČET UHR'!$W:$W,MATCH($A545,'VÝPOČET UHR'!$A:$A,0),))</f>
        <v/>
      </c>
      <c r="C545" s="192" t="str">
        <f t="shared" si="35"/>
        <v/>
      </c>
      <c r="D545" s="190"/>
      <c r="E545" s="189" t="str">
        <f>IF(A545="","",HLAVIČKA!$C$4)</f>
        <v/>
      </c>
      <c r="F545" s="189" t="str">
        <f>IF($A545="","",IF(INDEX('VÝPOČET UHR'!$AA:$AA,MATCH($A545,'VÝPOČET UHR'!$A:$A,0))="","",INDEX('VÝPOČET UHR'!$AA:$AA,MATCH($A545,'VÝPOČET UHR'!$A:$A,0))))</f>
        <v/>
      </c>
      <c r="G545" s="189" t="str">
        <f>IF($A545="","",IF(INDEX('VÝPOČET UHR'!$Z:$Z,MATCH($A545,'VÝPOČET UHR'!$A:$A,0))="","",INDEX('VÝPOČET UHR'!$Z:$Z,MATCH($A545,'VÝPOČET UHR'!$A:$A,0))))</f>
        <v/>
      </c>
      <c r="H545" s="190"/>
      <c r="J545" s="181" t="str">
        <f>IF($A545="","",INDEX('VÝPOČET UHR'!$G:$G,MATCH($A545,'VÝPOČET UHR'!$A:$A,0),))</f>
        <v/>
      </c>
      <c r="K545" s="181" t="str">
        <f t="shared" si="36"/>
        <v/>
      </c>
      <c r="L545" s="181" t="str">
        <f t="shared" si="37"/>
        <v/>
      </c>
      <c r="M545" s="181" t="str">
        <f t="shared" si="38"/>
        <v/>
      </c>
    </row>
    <row r="546" spans="1:13" ht="12.75">
      <c r="A546" s="188" t="str">
        <f>IF(tab2!D546="","",tab2!D546)</f>
        <v/>
      </c>
      <c r="B546" s="181" t="str">
        <f>IF($A546="","",INDEX('VÝPOČET UHR'!$W:$W,MATCH($A546,'VÝPOČET UHR'!$A:$A,0),))</f>
        <v/>
      </c>
      <c r="C546" s="192" t="str">
        <f t="shared" si="35"/>
        <v/>
      </c>
      <c r="D546" s="190"/>
      <c r="E546" s="189" t="str">
        <f>IF(A546="","",HLAVIČKA!$C$4)</f>
        <v/>
      </c>
      <c r="F546" s="189" t="str">
        <f>IF($A546="","",IF(INDEX('VÝPOČET UHR'!$AA:$AA,MATCH($A546,'VÝPOČET UHR'!$A:$A,0))="","",INDEX('VÝPOČET UHR'!$AA:$AA,MATCH($A546,'VÝPOČET UHR'!$A:$A,0))))</f>
        <v/>
      </c>
      <c r="G546" s="189" t="str">
        <f>IF($A546="","",IF(INDEX('VÝPOČET UHR'!$Z:$Z,MATCH($A546,'VÝPOČET UHR'!$A:$A,0))="","",INDEX('VÝPOČET UHR'!$Z:$Z,MATCH($A546,'VÝPOČET UHR'!$A:$A,0))))</f>
        <v/>
      </c>
      <c r="H546" s="190"/>
      <c r="J546" s="181" t="str">
        <f>IF($A546="","",INDEX('VÝPOČET UHR'!$G:$G,MATCH($A546,'VÝPOČET UHR'!$A:$A,0),))</f>
        <v/>
      </c>
      <c r="K546" s="181" t="str">
        <f t="shared" si="36"/>
        <v/>
      </c>
      <c r="L546" s="181" t="str">
        <f t="shared" si="37"/>
        <v/>
      </c>
      <c r="M546" s="181" t="str">
        <f t="shared" si="38"/>
        <v/>
      </c>
    </row>
    <row r="547" spans="1:13" ht="12.75">
      <c r="A547" s="188" t="str">
        <f>IF(tab2!D547="","",tab2!D547)</f>
        <v/>
      </c>
      <c r="B547" s="181" t="str">
        <f>IF($A547="","",INDEX('VÝPOČET UHR'!$W:$W,MATCH($A547,'VÝPOČET UHR'!$A:$A,0),))</f>
        <v/>
      </c>
      <c r="C547" s="192" t="str">
        <f t="shared" si="35"/>
        <v/>
      </c>
      <c r="D547" s="190"/>
      <c r="E547" s="189" t="str">
        <f>IF(A547="","",HLAVIČKA!$C$4)</f>
        <v/>
      </c>
      <c r="F547" s="189" t="str">
        <f>IF($A547="","",IF(INDEX('VÝPOČET UHR'!$AA:$AA,MATCH($A547,'VÝPOČET UHR'!$A:$A,0))="","",INDEX('VÝPOČET UHR'!$AA:$AA,MATCH($A547,'VÝPOČET UHR'!$A:$A,0))))</f>
        <v/>
      </c>
      <c r="G547" s="189" t="str">
        <f>IF($A547="","",IF(INDEX('VÝPOČET UHR'!$Z:$Z,MATCH($A547,'VÝPOČET UHR'!$A:$A,0))="","",INDEX('VÝPOČET UHR'!$Z:$Z,MATCH($A547,'VÝPOČET UHR'!$A:$A,0))))</f>
        <v/>
      </c>
      <c r="H547" s="190"/>
      <c r="J547" s="181" t="str">
        <f>IF($A547="","",INDEX('VÝPOČET UHR'!$G:$G,MATCH($A547,'VÝPOČET UHR'!$A:$A,0),))</f>
        <v/>
      </c>
      <c r="K547" s="181" t="str">
        <f t="shared" si="36"/>
        <v/>
      </c>
      <c r="L547" s="181" t="str">
        <f t="shared" si="37"/>
        <v/>
      </c>
      <c r="M547" s="181" t="str">
        <f t="shared" si="38"/>
        <v/>
      </c>
    </row>
    <row r="548" spans="1:13" ht="12.75">
      <c r="A548" s="188" t="str">
        <f>IF(tab2!D548="","",tab2!D548)</f>
        <v/>
      </c>
      <c r="B548" s="181" t="str">
        <f>IF($A548="","",INDEX('VÝPOČET UHR'!$W:$W,MATCH($A548,'VÝPOČET UHR'!$A:$A,0),))</f>
        <v/>
      </c>
      <c r="C548" s="192" t="str">
        <f t="shared" si="35"/>
        <v/>
      </c>
      <c r="D548" s="190"/>
      <c r="E548" s="189" t="str">
        <f>IF(A548="","",HLAVIČKA!$C$4)</f>
        <v/>
      </c>
      <c r="F548" s="189" t="str">
        <f>IF($A548="","",IF(INDEX('VÝPOČET UHR'!$AA:$AA,MATCH($A548,'VÝPOČET UHR'!$A:$A,0))="","",INDEX('VÝPOČET UHR'!$AA:$AA,MATCH($A548,'VÝPOČET UHR'!$A:$A,0))))</f>
        <v/>
      </c>
      <c r="G548" s="189" t="str">
        <f>IF($A548="","",IF(INDEX('VÝPOČET UHR'!$Z:$Z,MATCH($A548,'VÝPOČET UHR'!$A:$A,0))="","",INDEX('VÝPOČET UHR'!$Z:$Z,MATCH($A548,'VÝPOČET UHR'!$A:$A,0))))</f>
        <v/>
      </c>
      <c r="H548" s="190"/>
      <c r="J548" s="181" t="str">
        <f>IF($A548="","",INDEX('VÝPOČET UHR'!$G:$G,MATCH($A548,'VÝPOČET UHR'!$A:$A,0),))</f>
        <v/>
      </c>
      <c r="K548" s="181" t="str">
        <f t="shared" si="36"/>
        <v/>
      </c>
      <c r="L548" s="181" t="str">
        <f t="shared" si="37"/>
        <v/>
      </c>
      <c r="M548" s="181" t="str">
        <f t="shared" si="38"/>
        <v/>
      </c>
    </row>
    <row r="549" spans="1:13" ht="12.75">
      <c r="A549" s="188" t="str">
        <f>IF(tab2!D549="","",tab2!D549)</f>
        <v/>
      </c>
      <c r="B549" s="181" t="str">
        <f>IF($A549="","",INDEX('VÝPOČET UHR'!$W:$W,MATCH($A549,'VÝPOČET UHR'!$A:$A,0),))</f>
        <v/>
      </c>
      <c r="C549" s="192" t="str">
        <f t="shared" si="35"/>
        <v/>
      </c>
      <c r="D549" s="190"/>
      <c r="E549" s="189" t="str">
        <f>IF(A549="","",HLAVIČKA!$C$4)</f>
        <v/>
      </c>
      <c r="F549" s="189" t="str">
        <f>IF($A549="","",IF(INDEX('VÝPOČET UHR'!$AA:$AA,MATCH($A549,'VÝPOČET UHR'!$A:$A,0))="","",INDEX('VÝPOČET UHR'!$AA:$AA,MATCH($A549,'VÝPOČET UHR'!$A:$A,0))))</f>
        <v/>
      </c>
      <c r="G549" s="189" t="str">
        <f>IF($A549="","",IF(INDEX('VÝPOČET UHR'!$Z:$Z,MATCH($A549,'VÝPOČET UHR'!$A:$A,0))="","",INDEX('VÝPOČET UHR'!$Z:$Z,MATCH($A549,'VÝPOČET UHR'!$A:$A,0))))</f>
        <v/>
      </c>
      <c r="H549" s="190"/>
      <c r="J549" s="181" t="str">
        <f>IF($A549="","",INDEX('VÝPOČET UHR'!$G:$G,MATCH($A549,'VÝPOČET UHR'!$A:$A,0),))</f>
        <v/>
      </c>
      <c r="K549" s="181" t="str">
        <f t="shared" si="36"/>
        <v/>
      </c>
      <c r="L549" s="181" t="str">
        <f t="shared" si="37"/>
        <v/>
      </c>
      <c r="M549" s="181" t="str">
        <f t="shared" si="38"/>
        <v/>
      </c>
    </row>
    <row r="550" spans="1:13" ht="12.75">
      <c r="A550" s="188" t="str">
        <f>IF(tab2!D550="","",tab2!D550)</f>
        <v/>
      </c>
      <c r="B550" s="181" t="str">
        <f>IF($A550="","",INDEX('VÝPOČET UHR'!$W:$W,MATCH($A550,'VÝPOČET UHR'!$A:$A,0),))</f>
        <v/>
      </c>
      <c r="C550" s="192" t="str">
        <f t="shared" si="35"/>
        <v/>
      </c>
      <c r="D550" s="190"/>
      <c r="E550" s="189" t="str">
        <f>IF(A550="","",HLAVIČKA!$C$4)</f>
        <v/>
      </c>
      <c r="F550" s="189" t="str">
        <f>IF($A550="","",IF(INDEX('VÝPOČET UHR'!$AA:$AA,MATCH($A550,'VÝPOČET UHR'!$A:$A,0))="","",INDEX('VÝPOČET UHR'!$AA:$AA,MATCH($A550,'VÝPOČET UHR'!$A:$A,0))))</f>
        <v/>
      </c>
      <c r="G550" s="189" t="str">
        <f>IF($A550="","",IF(INDEX('VÝPOČET UHR'!$Z:$Z,MATCH($A550,'VÝPOČET UHR'!$A:$A,0))="","",INDEX('VÝPOČET UHR'!$Z:$Z,MATCH($A550,'VÝPOČET UHR'!$A:$A,0))))</f>
        <v/>
      </c>
      <c r="H550" s="190"/>
      <c r="J550" s="181" t="str">
        <f>IF($A550="","",INDEX('VÝPOČET UHR'!$G:$G,MATCH($A550,'VÝPOČET UHR'!$A:$A,0),))</f>
        <v/>
      </c>
      <c r="K550" s="181" t="str">
        <f t="shared" si="36"/>
        <v/>
      </c>
      <c r="L550" s="181" t="str">
        <f t="shared" si="37"/>
        <v/>
      </c>
      <c r="M550" s="181" t="str">
        <f t="shared" si="38"/>
        <v/>
      </c>
    </row>
    <row r="551" spans="1:13" ht="12.75">
      <c r="A551" s="188" t="str">
        <f>IF(tab2!D551="","",tab2!D551)</f>
        <v/>
      </c>
      <c r="B551" s="181" t="str">
        <f>IF($A551="","",INDEX('VÝPOČET UHR'!$W:$W,MATCH($A551,'VÝPOČET UHR'!$A:$A,0),))</f>
        <v/>
      </c>
      <c r="C551" s="192" t="str">
        <f t="shared" si="35"/>
        <v/>
      </c>
      <c r="D551" s="190"/>
      <c r="E551" s="189" t="str">
        <f>IF(A551="","",HLAVIČKA!$C$4)</f>
        <v/>
      </c>
      <c r="F551" s="189" t="str">
        <f>IF($A551="","",IF(INDEX('VÝPOČET UHR'!$AA:$AA,MATCH($A551,'VÝPOČET UHR'!$A:$A,0))="","",INDEX('VÝPOČET UHR'!$AA:$AA,MATCH($A551,'VÝPOČET UHR'!$A:$A,0))))</f>
        <v/>
      </c>
      <c r="G551" s="189" t="str">
        <f>IF($A551="","",IF(INDEX('VÝPOČET UHR'!$Z:$Z,MATCH($A551,'VÝPOČET UHR'!$A:$A,0))="","",INDEX('VÝPOČET UHR'!$Z:$Z,MATCH($A551,'VÝPOČET UHR'!$A:$A,0))))</f>
        <v/>
      </c>
      <c r="H551" s="190"/>
      <c r="J551" s="181" t="str">
        <f>IF($A551="","",INDEX('VÝPOČET UHR'!$G:$G,MATCH($A551,'VÝPOČET UHR'!$A:$A,0),))</f>
        <v/>
      </c>
      <c r="K551" s="181" t="str">
        <f t="shared" si="36"/>
        <v/>
      </c>
      <c r="L551" s="181" t="str">
        <f t="shared" si="37"/>
        <v/>
      </c>
      <c r="M551" s="181" t="str">
        <f t="shared" si="38"/>
        <v/>
      </c>
    </row>
    <row r="552" spans="1:13" ht="12.75">
      <c r="A552" s="188" t="str">
        <f>IF(tab2!D552="","",tab2!D552)</f>
        <v/>
      </c>
      <c r="B552" s="181" t="str">
        <f>IF($A552="","",INDEX('VÝPOČET UHR'!$W:$W,MATCH($A552,'VÝPOČET UHR'!$A:$A,0),))</f>
        <v/>
      </c>
      <c r="C552" s="192" t="str">
        <f t="shared" si="35"/>
        <v/>
      </c>
      <c r="D552" s="190"/>
      <c r="E552" s="189" t="str">
        <f>IF(A552="","",HLAVIČKA!$C$4)</f>
        <v/>
      </c>
      <c r="F552" s="189" t="str">
        <f>IF($A552="","",IF(INDEX('VÝPOČET UHR'!$AA:$AA,MATCH($A552,'VÝPOČET UHR'!$A:$A,0))="","",INDEX('VÝPOČET UHR'!$AA:$AA,MATCH($A552,'VÝPOČET UHR'!$A:$A,0))))</f>
        <v/>
      </c>
      <c r="G552" s="189" t="str">
        <f>IF($A552="","",IF(INDEX('VÝPOČET UHR'!$Z:$Z,MATCH($A552,'VÝPOČET UHR'!$A:$A,0))="","",INDEX('VÝPOČET UHR'!$Z:$Z,MATCH($A552,'VÝPOČET UHR'!$A:$A,0))))</f>
        <v/>
      </c>
      <c r="H552" s="190"/>
      <c r="J552" s="181" t="str">
        <f>IF($A552="","",INDEX('VÝPOČET UHR'!$G:$G,MATCH($A552,'VÝPOČET UHR'!$A:$A,0),))</f>
        <v/>
      </c>
      <c r="K552" s="181" t="str">
        <f t="shared" si="36"/>
        <v/>
      </c>
      <c r="L552" s="181" t="str">
        <f t="shared" si="37"/>
        <v/>
      </c>
      <c r="M552" s="181" t="str">
        <f t="shared" si="38"/>
        <v/>
      </c>
    </row>
    <row r="553" spans="1:13" ht="12.75">
      <c r="A553" s="188" t="str">
        <f>IF(tab2!D553="","",tab2!D553)</f>
        <v/>
      </c>
      <c r="B553" s="181" t="str">
        <f>IF($A553="","",INDEX('VÝPOČET UHR'!$W:$W,MATCH($A553,'VÝPOČET UHR'!$A:$A,0),))</f>
        <v/>
      </c>
      <c r="C553" s="192" t="str">
        <f t="shared" si="35"/>
        <v/>
      </c>
      <c r="D553" s="190"/>
      <c r="E553" s="189" t="str">
        <f>IF(A553="","",HLAVIČKA!$C$4)</f>
        <v/>
      </c>
      <c r="F553" s="189" t="str">
        <f>IF($A553="","",IF(INDEX('VÝPOČET UHR'!$AA:$AA,MATCH($A553,'VÝPOČET UHR'!$A:$A,0))="","",INDEX('VÝPOČET UHR'!$AA:$AA,MATCH($A553,'VÝPOČET UHR'!$A:$A,0))))</f>
        <v/>
      </c>
      <c r="G553" s="189" t="str">
        <f>IF($A553="","",IF(INDEX('VÝPOČET UHR'!$Z:$Z,MATCH($A553,'VÝPOČET UHR'!$A:$A,0))="","",INDEX('VÝPOČET UHR'!$Z:$Z,MATCH($A553,'VÝPOČET UHR'!$A:$A,0))))</f>
        <v/>
      </c>
      <c r="H553" s="190"/>
      <c r="J553" s="181" t="str">
        <f>IF($A553="","",INDEX('VÝPOČET UHR'!$G:$G,MATCH($A553,'VÝPOČET UHR'!$A:$A,0),))</f>
        <v/>
      </c>
      <c r="K553" s="181" t="str">
        <f t="shared" si="36"/>
        <v/>
      </c>
      <c r="L553" s="181" t="str">
        <f t="shared" si="37"/>
        <v/>
      </c>
      <c r="M553" s="181" t="str">
        <f t="shared" si="38"/>
        <v/>
      </c>
    </row>
    <row r="554" spans="1:13" ht="12.75">
      <c r="A554" s="188" t="str">
        <f>IF(tab2!D554="","",tab2!D554)</f>
        <v/>
      </c>
      <c r="B554" s="181" t="str">
        <f>IF($A554="","",INDEX('VÝPOČET UHR'!$W:$W,MATCH($A554,'VÝPOČET UHR'!$A:$A,0),))</f>
        <v/>
      </c>
      <c r="C554" s="192" t="str">
        <f t="shared" si="35"/>
        <v/>
      </c>
      <c r="D554" s="190"/>
      <c r="E554" s="189" t="str">
        <f>IF(A554="","",HLAVIČKA!$C$4)</f>
        <v/>
      </c>
      <c r="F554" s="189" t="str">
        <f>IF($A554="","",IF(INDEX('VÝPOČET UHR'!$AA:$AA,MATCH($A554,'VÝPOČET UHR'!$A:$A,0))="","",INDEX('VÝPOČET UHR'!$AA:$AA,MATCH($A554,'VÝPOČET UHR'!$A:$A,0))))</f>
        <v/>
      </c>
      <c r="G554" s="189" t="str">
        <f>IF($A554="","",IF(INDEX('VÝPOČET UHR'!$Z:$Z,MATCH($A554,'VÝPOČET UHR'!$A:$A,0))="","",INDEX('VÝPOČET UHR'!$Z:$Z,MATCH($A554,'VÝPOČET UHR'!$A:$A,0))))</f>
        <v/>
      </c>
      <c r="H554" s="190"/>
      <c r="J554" s="181" t="str">
        <f>IF($A554="","",INDEX('VÝPOČET UHR'!$G:$G,MATCH($A554,'VÝPOČET UHR'!$A:$A,0),))</f>
        <v/>
      </c>
      <c r="K554" s="181" t="str">
        <f t="shared" si="36"/>
        <v/>
      </c>
      <c r="L554" s="181" t="str">
        <f t="shared" si="37"/>
        <v/>
      </c>
      <c r="M554" s="181" t="str">
        <f t="shared" si="38"/>
        <v/>
      </c>
    </row>
    <row r="555" spans="1:13" ht="12.75">
      <c r="A555" s="188" t="str">
        <f>IF(tab2!D555="","",tab2!D555)</f>
        <v/>
      </c>
      <c r="B555" s="181" t="str">
        <f>IF($A555="","",INDEX('VÝPOČET UHR'!$W:$W,MATCH($A555,'VÝPOČET UHR'!$A:$A,0),))</f>
        <v/>
      </c>
      <c r="C555" s="192" t="str">
        <f t="shared" si="35"/>
        <v/>
      </c>
      <c r="D555" s="190"/>
      <c r="E555" s="189" t="str">
        <f>IF(A555="","",HLAVIČKA!$C$4)</f>
        <v/>
      </c>
      <c r="F555" s="189" t="str">
        <f>IF($A555="","",IF(INDEX('VÝPOČET UHR'!$AA:$AA,MATCH($A555,'VÝPOČET UHR'!$A:$A,0))="","",INDEX('VÝPOČET UHR'!$AA:$AA,MATCH($A555,'VÝPOČET UHR'!$A:$A,0))))</f>
        <v/>
      </c>
      <c r="G555" s="189" t="str">
        <f>IF($A555="","",IF(INDEX('VÝPOČET UHR'!$Z:$Z,MATCH($A555,'VÝPOČET UHR'!$A:$A,0))="","",INDEX('VÝPOČET UHR'!$Z:$Z,MATCH($A555,'VÝPOČET UHR'!$A:$A,0))))</f>
        <v/>
      </c>
      <c r="H555" s="190"/>
      <c r="J555" s="181" t="str">
        <f>IF($A555="","",INDEX('VÝPOČET UHR'!$G:$G,MATCH($A555,'VÝPOČET UHR'!$A:$A,0),))</f>
        <v/>
      </c>
      <c r="K555" s="181" t="str">
        <f t="shared" si="36"/>
        <v/>
      </c>
      <c r="L555" s="181" t="str">
        <f t="shared" si="37"/>
        <v/>
      </c>
      <c r="M555" s="181" t="str">
        <f t="shared" si="38"/>
        <v/>
      </c>
    </row>
    <row r="556" spans="1:13" ht="12.75">
      <c r="A556" s="188" t="str">
        <f>IF(tab2!D556="","",tab2!D556)</f>
        <v/>
      </c>
      <c r="B556" s="181" t="str">
        <f>IF($A556="","",INDEX('VÝPOČET UHR'!$W:$W,MATCH($A556,'VÝPOČET UHR'!$A:$A,0),))</f>
        <v/>
      </c>
      <c r="C556" s="192" t="str">
        <f t="shared" si="35"/>
        <v/>
      </c>
      <c r="D556" s="190"/>
      <c r="E556" s="189" t="str">
        <f>IF(A556="","",HLAVIČKA!$C$4)</f>
        <v/>
      </c>
      <c r="F556" s="189" t="str">
        <f>IF($A556="","",IF(INDEX('VÝPOČET UHR'!$AA:$AA,MATCH($A556,'VÝPOČET UHR'!$A:$A,0))="","",INDEX('VÝPOČET UHR'!$AA:$AA,MATCH($A556,'VÝPOČET UHR'!$A:$A,0))))</f>
        <v/>
      </c>
      <c r="G556" s="189" t="str">
        <f>IF($A556="","",IF(INDEX('VÝPOČET UHR'!$Z:$Z,MATCH($A556,'VÝPOČET UHR'!$A:$A,0))="","",INDEX('VÝPOČET UHR'!$Z:$Z,MATCH($A556,'VÝPOČET UHR'!$A:$A,0))))</f>
        <v/>
      </c>
      <c r="H556" s="190"/>
      <c r="J556" s="181" t="str">
        <f>IF($A556="","",INDEX('VÝPOČET UHR'!$G:$G,MATCH($A556,'VÝPOČET UHR'!$A:$A,0),))</f>
        <v/>
      </c>
      <c r="K556" s="181" t="str">
        <f t="shared" si="36"/>
        <v/>
      </c>
      <c r="L556" s="181" t="str">
        <f t="shared" si="37"/>
        <v/>
      </c>
      <c r="M556" s="181" t="str">
        <f t="shared" si="38"/>
        <v/>
      </c>
    </row>
    <row r="557" spans="1:13" ht="12.75">
      <c r="A557" s="188" t="str">
        <f>IF(tab2!D557="","",tab2!D557)</f>
        <v/>
      </c>
      <c r="B557" s="181" t="str">
        <f>IF($A557="","",INDEX('VÝPOČET UHR'!$W:$W,MATCH($A557,'VÝPOČET UHR'!$A:$A,0),))</f>
        <v/>
      </c>
      <c r="C557" s="192" t="str">
        <f t="shared" si="35"/>
        <v/>
      </c>
      <c r="D557" s="190"/>
      <c r="E557" s="189" t="str">
        <f>IF(A557="","",HLAVIČKA!$C$4)</f>
        <v/>
      </c>
      <c r="F557" s="189" t="str">
        <f>IF($A557="","",IF(INDEX('VÝPOČET UHR'!$AA:$AA,MATCH($A557,'VÝPOČET UHR'!$A:$A,0))="","",INDEX('VÝPOČET UHR'!$AA:$AA,MATCH($A557,'VÝPOČET UHR'!$A:$A,0))))</f>
        <v/>
      </c>
      <c r="G557" s="189" t="str">
        <f>IF($A557="","",IF(INDEX('VÝPOČET UHR'!$Z:$Z,MATCH($A557,'VÝPOČET UHR'!$A:$A,0))="","",INDEX('VÝPOČET UHR'!$Z:$Z,MATCH($A557,'VÝPOČET UHR'!$A:$A,0))))</f>
        <v/>
      </c>
      <c r="H557" s="190"/>
      <c r="J557" s="181" t="str">
        <f>IF($A557="","",INDEX('VÝPOČET UHR'!$G:$G,MATCH($A557,'VÝPOČET UHR'!$A:$A,0),))</f>
        <v/>
      </c>
      <c r="K557" s="181" t="str">
        <f t="shared" si="36"/>
        <v/>
      </c>
      <c r="L557" s="181" t="str">
        <f t="shared" si="37"/>
        <v/>
      </c>
      <c r="M557" s="181" t="str">
        <f t="shared" si="38"/>
        <v/>
      </c>
    </row>
    <row r="558" spans="1:13" ht="12.75">
      <c r="A558" s="188" t="str">
        <f>IF(tab2!D558="","",tab2!D558)</f>
        <v/>
      </c>
      <c r="B558" s="181" t="str">
        <f>IF($A558="","",INDEX('VÝPOČET UHR'!$W:$W,MATCH($A558,'VÝPOČET UHR'!$A:$A,0),))</f>
        <v/>
      </c>
      <c r="C558" s="192" t="str">
        <f t="shared" si="35"/>
        <v/>
      </c>
      <c r="D558" s="190"/>
      <c r="E558" s="189" t="str">
        <f>IF(A558="","",HLAVIČKA!$C$4)</f>
        <v/>
      </c>
      <c r="F558" s="189" t="str">
        <f>IF($A558="","",IF(INDEX('VÝPOČET UHR'!$AA:$AA,MATCH($A558,'VÝPOČET UHR'!$A:$A,0))="","",INDEX('VÝPOČET UHR'!$AA:$AA,MATCH($A558,'VÝPOČET UHR'!$A:$A,0))))</f>
        <v/>
      </c>
      <c r="G558" s="189" t="str">
        <f>IF($A558="","",IF(INDEX('VÝPOČET UHR'!$Z:$Z,MATCH($A558,'VÝPOČET UHR'!$A:$A,0))="","",INDEX('VÝPOČET UHR'!$Z:$Z,MATCH($A558,'VÝPOČET UHR'!$A:$A,0))))</f>
        <v/>
      </c>
      <c r="H558" s="190"/>
      <c r="J558" s="181" t="str">
        <f>IF($A558="","",INDEX('VÝPOČET UHR'!$G:$G,MATCH($A558,'VÝPOČET UHR'!$A:$A,0),))</f>
        <v/>
      </c>
      <c r="K558" s="181" t="str">
        <f t="shared" si="36"/>
        <v/>
      </c>
      <c r="L558" s="181" t="str">
        <f t="shared" si="37"/>
        <v/>
      </c>
      <c r="M558" s="181" t="str">
        <f t="shared" si="38"/>
        <v/>
      </c>
    </row>
    <row r="559" spans="1:13" ht="12.75">
      <c r="A559" s="188" t="str">
        <f>IF(tab2!D559="","",tab2!D559)</f>
        <v/>
      </c>
      <c r="B559" s="181" t="str">
        <f>IF($A559="","",INDEX('VÝPOČET UHR'!$W:$W,MATCH($A559,'VÝPOČET UHR'!$A:$A,0),))</f>
        <v/>
      </c>
      <c r="C559" s="192" t="str">
        <f t="shared" si="35"/>
        <v/>
      </c>
      <c r="D559" s="190"/>
      <c r="E559" s="189" t="str">
        <f>IF(A559="","",HLAVIČKA!$C$4)</f>
        <v/>
      </c>
      <c r="F559" s="189" t="str">
        <f>IF($A559="","",IF(INDEX('VÝPOČET UHR'!$AA:$AA,MATCH($A559,'VÝPOČET UHR'!$A:$A,0))="","",INDEX('VÝPOČET UHR'!$AA:$AA,MATCH($A559,'VÝPOČET UHR'!$A:$A,0))))</f>
        <v/>
      </c>
      <c r="G559" s="189" t="str">
        <f>IF($A559="","",IF(INDEX('VÝPOČET UHR'!$Z:$Z,MATCH($A559,'VÝPOČET UHR'!$A:$A,0))="","",INDEX('VÝPOČET UHR'!$Z:$Z,MATCH($A559,'VÝPOČET UHR'!$A:$A,0))))</f>
        <v/>
      </c>
      <c r="H559" s="190"/>
      <c r="J559" s="181" t="str">
        <f>IF($A559="","",INDEX('VÝPOČET UHR'!$G:$G,MATCH($A559,'VÝPOČET UHR'!$A:$A,0),))</f>
        <v/>
      </c>
      <c r="K559" s="181" t="str">
        <f t="shared" si="36"/>
        <v/>
      </c>
      <c r="L559" s="181" t="str">
        <f t="shared" si="37"/>
        <v/>
      </c>
      <c r="M559" s="181" t="str">
        <f t="shared" si="38"/>
        <v/>
      </c>
    </row>
    <row r="560" spans="1:13" ht="12.75">
      <c r="A560" s="188" t="str">
        <f>IF(tab2!D560="","",tab2!D560)</f>
        <v/>
      </c>
      <c r="B560" s="181" t="str">
        <f>IF($A560="","",INDEX('VÝPOČET UHR'!$W:$W,MATCH($A560,'VÝPOČET UHR'!$A:$A,0),))</f>
        <v/>
      </c>
      <c r="C560" s="192" t="str">
        <f t="shared" si="35"/>
        <v/>
      </c>
      <c r="D560" s="190"/>
      <c r="E560" s="189" t="str">
        <f>IF(A560="","",HLAVIČKA!$C$4)</f>
        <v/>
      </c>
      <c r="F560" s="189" t="str">
        <f>IF($A560="","",IF(INDEX('VÝPOČET UHR'!$AA:$AA,MATCH($A560,'VÝPOČET UHR'!$A:$A,0))="","",INDEX('VÝPOČET UHR'!$AA:$AA,MATCH($A560,'VÝPOČET UHR'!$A:$A,0))))</f>
        <v/>
      </c>
      <c r="G560" s="189" t="str">
        <f>IF($A560="","",IF(INDEX('VÝPOČET UHR'!$Z:$Z,MATCH($A560,'VÝPOČET UHR'!$A:$A,0))="","",INDEX('VÝPOČET UHR'!$Z:$Z,MATCH($A560,'VÝPOČET UHR'!$A:$A,0))))</f>
        <v/>
      </c>
      <c r="H560" s="190"/>
      <c r="J560" s="181" t="str">
        <f>IF($A560="","",INDEX('VÝPOČET UHR'!$G:$G,MATCH($A560,'VÝPOČET UHR'!$A:$A,0),))</f>
        <v/>
      </c>
      <c r="K560" s="181" t="str">
        <f t="shared" si="36"/>
        <v/>
      </c>
      <c r="L560" s="181" t="str">
        <f t="shared" si="37"/>
        <v/>
      </c>
      <c r="M560" s="181" t="str">
        <f t="shared" si="38"/>
        <v/>
      </c>
    </row>
    <row r="561" spans="1:13" ht="12.75">
      <c r="A561" s="188" t="str">
        <f>IF(tab2!D561="","",tab2!D561)</f>
        <v/>
      </c>
      <c r="B561" s="181" t="str">
        <f>IF($A561="","",INDEX('VÝPOČET UHR'!$W:$W,MATCH($A561,'VÝPOČET UHR'!$A:$A,0),))</f>
        <v/>
      </c>
      <c r="C561" s="192" t="str">
        <f t="shared" si="35"/>
        <v/>
      </c>
      <c r="D561" s="190"/>
      <c r="E561" s="189" t="str">
        <f>IF(A561="","",HLAVIČKA!$C$4)</f>
        <v/>
      </c>
      <c r="F561" s="189" t="str">
        <f>IF($A561="","",IF(INDEX('VÝPOČET UHR'!$AA:$AA,MATCH($A561,'VÝPOČET UHR'!$A:$A,0))="","",INDEX('VÝPOČET UHR'!$AA:$AA,MATCH($A561,'VÝPOČET UHR'!$A:$A,0))))</f>
        <v/>
      </c>
      <c r="G561" s="189" t="str">
        <f>IF($A561="","",IF(INDEX('VÝPOČET UHR'!$Z:$Z,MATCH($A561,'VÝPOČET UHR'!$A:$A,0))="","",INDEX('VÝPOČET UHR'!$Z:$Z,MATCH($A561,'VÝPOČET UHR'!$A:$A,0))))</f>
        <v/>
      </c>
      <c r="H561" s="190"/>
      <c r="J561" s="181" t="str">
        <f>IF($A561="","",INDEX('VÝPOČET UHR'!$G:$G,MATCH($A561,'VÝPOČET UHR'!$A:$A,0),))</f>
        <v/>
      </c>
      <c r="K561" s="181" t="str">
        <f t="shared" si="36"/>
        <v/>
      </c>
      <c r="L561" s="181" t="str">
        <f t="shared" si="37"/>
        <v/>
      </c>
      <c r="M561" s="181" t="str">
        <f t="shared" si="38"/>
        <v/>
      </c>
    </row>
    <row r="562" spans="1:13" ht="12.75">
      <c r="A562" s="188" t="str">
        <f>IF(tab2!D562="","",tab2!D562)</f>
        <v/>
      </c>
      <c r="B562" s="181" t="str">
        <f>IF($A562="","",INDEX('VÝPOČET UHR'!$W:$W,MATCH($A562,'VÝPOČET UHR'!$A:$A,0),))</f>
        <v/>
      </c>
      <c r="C562" s="192" t="str">
        <f t="shared" si="35"/>
        <v/>
      </c>
      <c r="D562" s="190"/>
      <c r="E562" s="189" t="str">
        <f>IF(A562="","",HLAVIČKA!$C$4)</f>
        <v/>
      </c>
      <c r="F562" s="189" t="str">
        <f>IF($A562="","",IF(INDEX('VÝPOČET UHR'!$AA:$AA,MATCH($A562,'VÝPOČET UHR'!$A:$A,0))="","",INDEX('VÝPOČET UHR'!$AA:$AA,MATCH($A562,'VÝPOČET UHR'!$A:$A,0))))</f>
        <v/>
      </c>
      <c r="G562" s="189" t="str">
        <f>IF($A562="","",IF(INDEX('VÝPOČET UHR'!$Z:$Z,MATCH($A562,'VÝPOČET UHR'!$A:$A,0))="","",INDEX('VÝPOČET UHR'!$Z:$Z,MATCH($A562,'VÝPOČET UHR'!$A:$A,0))))</f>
        <v/>
      </c>
      <c r="H562" s="190"/>
      <c r="J562" s="181" t="str">
        <f>IF($A562="","",INDEX('VÝPOČET UHR'!$G:$G,MATCH($A562,'VÝPOČET UHR'!$A:$A,0),))</f>
        <v/>
      </c>
      <c r="K562" s="181" t="str">
        <f t="shared" si="36"/>
        <v/>
      </c>
      <c r="L562" s="181" t="str">
        <f t="shared" si="37"/>
        <v/>
      </c>
      <c r="M562" s="181" t="str">
        <f t="shared" si="38"/>
        <v/>
      </c>
    </row>
    <row r="563" spans="1:13" ht="12.75">
      <c r="A563" s="188" t="str">
        <f>IF(tab2!D563="","",tab2!D563)</f>
        <v/>
      </c>
      <c r="B563" s="181" t="str">
        <f>IF($A563="","",INDEX('VÝPOČET UHR'!$W:$W,MATCH($A563,'VÝPOČET UHR'!$A:$A,0),))</f>
        <v/>
      </c>
      <c r="C563" s="192" t="str">
        <f t="shared" si="35"/>
        <v/>
      </c>
      <c r="D563" s="190"/>
      <c r="E563" s="189" t="str">
        <f>IF(A563="","",HLAVIČKA!$C$4)</f>
        <v/>
      </c>
      <c r="F563" s="189" t="str">
        <f>IF($A563="","",IF(INDEX('VÝPOČET UHR'!$AA:$AA,MATCH($A563,'VÝPOČET UHR'!$A:$A,0))="","",INDEX('VÝPOČET UHR'!$AA:$AA,MATCH($A563,'VÝPOČET UHR'!$A:$A,0))))</f>
        <v/>
      </c>
      <c r="G563" s="189" t="str">
        <f>IF($A563="","",IF(INDEX('VÝPOČET UHR'!$Z:$Z,MATCH($A563,'VÝPOČET UHR'!$A:$A,0))="","",INDEX('VÝPOČET UHR'!$Z:$Z,MATCH($A563,'VÝPOČET UHR'!$A:$A,0))))</f>
        <v/>
      </c>
      <c r="H563" s="190"/>
      <c r="J563" s="181" t="str">
        <f>IF($A563="","",INDEX('VÝPOČET UHR'!$G:$G,MATCH($A563,'VÝPOČET UHR'!$A:$A,0),))</f>
        <v/>
      </c>
      <c r="K563" s="181" t="str">
        <f t="shared" si="36"/>
        <v/>
      </c>
      <c r="L563" s="181" t="str">
        <f t="shared" si="37"/>
        <v/>
      </c>
      <c r="M563" s="181" t="str">
        <f t="shared" si="38"/>
        <v/>
      </c>
    </row>
    <row r="564" spans="1:13" ht="12.75">
      <c r="A564" s="188" t="str">
        <f>IF(tab2!D564="","",tab2!D564)</f>
        <v/>
      </c>
      <c r="B564" s="181" t="str">
        <f>IF($A564="","",INDEX('VÝPOČET UHR'!$W:$W,MATCH($A564,'VÝPOČET UHR'!$A:$A,0),))</f>
        <v/>
      </c>
      <c r="C564" s="192" t="str">
        <f t="shared" si="35"/>
        <v/>
      </c>
      <c r="D564" s="190"/>
      <c r="E564" s="189" t="str">
        <f>IF(A564="","",HLAVIČKA!$C$4)</f>
        <v/>
      </c>
      <c r="F564" s="189" t="str">
        <f>IF($A564="","",IF(INDEX('VÝPOČET UHR'!$AA:$AA,MATCH($A564,'VÝPOČET UHR'!$A:$A,0))="","",INDEX('VÝPOČET UHR'!$AA:$AA,MATCH($A564,'VÝPOČET UHR'!$A:$A,0))))</f>
        <v/>
      </c>
      <c r="G564" s="189" t="str">
        <f>IF($A564="","",IF(INDEX('VÝPOČET UHR'!$Z:$Z,MATCH($A564,'VÝPOČET UHR'!$A:$A,0))="","",INDEX('VÝPOČET UHR'!$Z:$Z,MATCH($A564,'VÝPOČET UHR'!$A:$A,0))))</f>
        <v/>
      </c>
      <c r="H564" s="190"/>
      <c r="J564" s="181" t="str">
        <f>IF($A564="","",INDEX('VÝPOČET UHR'!$G:$G,MATCH($A564,'VÝPOČET UHR'!$A:$A,0),))</f>
        <v/>
      </c>
      <c r="K564" s="181" t="str">
        <f t="shared" si="36"/>
        <v/>
      </c>
      <c r="L564" s="181" t="str">
        <f t="shared" si="37"/>
        <v/>
      </c>
      <c r="M564" s="181" t="str">
        <f t="shared" si="38"/>
        <v/>
      </c>
    </row>
    <row r="565" spans="1:13" ht="12.75">
      <c r="A565" s="188" t="str">
        <f>IF(tab2!D565="","",tab2!D565)</f>
        <v/>
      </c>
      <c r="B565" s="181" t="str">
        <f>IF($A565="","",INDEX('VÝPOČET UHR'!$W:$W,MATCH($A565,'VÝPOČET UHR'!$A:$A,0),))</f>
        <v/>
      </c>
      <c r="C565" s="192" t="str">
        <f t="shared" si="35"/>
        <v/>
      </c>
      <c r="D565" s="190"/>
      <c r="E565" s="189" t="str">
        <f>IF(A565="","",HLAVIČKA!$C$4)</f>
        <v/>
      </c>
      <c r="F565" s="189" t="str">
        <f>IF($A565="","",IF(INDEX('VÝPOČET UHR'!$AA:$AA,MATCH($A565,'VÝPOČET UHR'!$A:$A,0))="","",INDEX('VÝPOČET UHR'!$AA:$AA,MATCH($A565,'VÝPOČET UHR'!$A:$A,0))))</f>
        <v/>
      </c>
      <c r="G565" s="189" t="str">
        <f>IF($A565="","",IF(INDEX('VÝPOČET UHR'!$Z:$Z,MATCH($A565,'VÝPOČET UHR'!$A:$A,0))="","",INDEX('VÝPOČET UHR'!$Z:$Z,MATCH($A565,'VÝPOČET UHR'!$A:$A,0))))</f>
        <v/>
      </c>
      <c r="H565" s="190"/>
      <c r="J565" s="181" t="str">
        <f>IF($A565="","",INDEX('VÝPOČET UHR'!$G:$G,MATCH($A565,'VÝPOČET UHR'!$A:$A,0),))</f>
        <v/>
      </c>
      <c r="K565" s="181" t="str">
        <f t="shared" si="36"/>
        <v/>
      </c>
      <c r="L565" s="181" t="str">
        <f t="shared" si="37"/>
        <v/>
      </c>
      <c r="M565" s="181" t="str">
        <f t="shared" si="38"/>
        <v/>
      </c>
    </row>
    <row r="566" spans="1:13" ht="12.75">
      <c r="A566" s="188" t="str">
        <f>IF(tab2!D566="","",tab2!D566)</f>
        <v/>
      </c>
      <c r="B566" s="181" t="str">
        <f>IF($A566="","",INDEX('VÝPOČET UHR'!$W:$W,MATCH($A566,'VÝPOČET UHR'!$A:$A,0),))</f>
        <v/>
      </c>
      <c r="C566" s="192" t="str">
        <f t="shared" si="35"/>
        <v/>
      </c>
      <c r="D566" s="190"/>
      <c r="E566" s="189" t="str">
        <f>IF(A566="","",HLAVIČKA!$C$4)</f>
        <v/>
      </c>
      <c r="F566" s="189" t="str">
        <f>IF($A566="","",IF(INDEX('VÝPOČET UHR'!$AA:$AA,MATCH($A566,'VÝPOČET UHR'!$A:$A,0))="","",INDEX('VÝPOČET UHR'!$AA:$AA,MATCH($A566,'VÝPOČET UHR'!$A:$A,0))))</f>
        <v/>
      </c>
      <c r="G566" s="189" t="str">
        <f>IF($A566="","",IF(INDEX('VÝPOČET UHR'!$Z:$Z,MATCH($A566,'VÝPOČET UHR'!$A:$A,0))="","",INDEX('VÝPOČET UHR'!$Z:$Z,MATCH($A566,'VÝPOČET UHR'!$A:$A,0))))</f>
        <v/>
      </c>
      <c r="H566" s="190"/>
      <c r="J566" s="181" t="str">
        <f>IF($A566="","",INDEX('VÝPOČET UHR'!$G:$G,MATCH($A566,'VÝPOČET UHR'!$A:$A,0),))</f>
        <v/>
      </c>
      <c r="K566" s="181" t="str">
        <f t="shared" si="36"/>
        <v/>
      </c>
      <c r="L566" s="181" t="str">
        <f t="shared" si="37"/>
        <v/>
      </c>
      <c r="M566" s="181" t="str">
        <f t="shared" si="38"/>
        <v/>
      </c>
    </row>
    <row r="567" spans="1:13" ht="12.75">
      <c r="A567" s="188" t="str">
        <f>IF(tab2!D567="","",tab2!D567)</f>
        <v/>
      </c>
      <c r="B567" s="181" t="str">
        <f>IF($A567="","",INDEX('VÝPOČET UHR'!$W:$W,MATCH($A567,'VÝPOČET UHR'!$A:$A,0),))</f>
        <v/>
      </c>
      <c r="C567" s="192" t="str">
        <f t="shared" si="35"/>
        <v/>
      </c>
      <c r="D567" s="190"/>
      <c r="E567" s="189" t="str">
        <f>IF(A567="","",HLAVIČKA!$C$4)</f>
        <v/>
      </c>
      <c r="F567" s="189" t="str">
        <f>IF($A567="","",IF(INDEX('VÝPOČET UHR'!$AA:$AA,MATCH($A567,'VÝPOČET UHR'!$A:$A,0))="","",INDEX('VÝPOČET UHR'!$AA:$AA,MATCH($A567,'VÝPOČET UHR'!$A:$A,0))))</f>
        <v/>
      </c>
      <c r="G567" s="189" t="str">
        <f>IF($A567="","",IF(INDEX('VÝPOČET UHR'!$Z:$Z,MATCH($A567,'VÝPOČET UHR'!$A:$A,0))="","",INDEX('VÝPOČET UHR'!$Z:$Z,MATCH($A567,'VÝPOČET UHR'!$A:$A,0))))</f>
        <v/>
      </c>
      <c r="H567" s="190"/>
      <c r="J567" s="181" t="str">
        <f>IF($A567="","",INDEX('VÝPOČET UHR'!$G:$G,MATCH($A567,'VÝPOČET UHR'!$A:$A,0),))</f>
        <v/>
      </c>
      <c r="K567" s="181" t="str">
        <f t="shared" si="36"/>
        <v/>
      </c>
      <c r="L567" s="181" t="str">
        <f t="shared" si="37"/>
        <v/>
      </c>
      <c r="M567" s="181" t="str">
        <f t="shared" si="38"/>
        <v/>
      </c>
    </row>
    <row r="568" spans="1:13" ht="12.75">
      <c r="A568" s="188" t="str">
        <f>IF(tab2!D568="","",tab2!D568)</f>
        <v/>
      </c>
      <c r="B568" s="181" t="str">
        <f>IF($A568="","",INDEX('VÝPOČET UHR'!$W:$W,MATCH($A568,'VÝPOČET UHR'!$A:$A,0),))</f>
        <v/>
      </c>
      <c r="C568" s="192" t="str">
        <f t="shared" si="35"/>
        <v/>
      </c>
      <c r="D568" s="190"/>
      <c r="E568" s="189" t="str">
        <f>IF(A568="","",HLAVIČKA!$C$4)</f>
        <v/>
      </c>
      <c r="F568" s="189" t="str">
        <f>IF($A568="","",IF(INDEX('VÝPOČET UHR'!$AA:$AA,MATCH($A568,'VÝPOČET UHR'!$A:$A,0))="","",INDEX('VÝPOČET UHR'!$AA:$AA,MATCH($A568,'VÝPOČET UHR'!$A:$A,0))))</f>
        <v/>
      </c>
      <c r="G568" s="189" t="str">
        <f>IF($A568="","",IF(INDEX('VÝPOČET UHR'!$Z:$Z,MATCH($A568,'VÝPOČET UHR'!$A:$A,0))="","",INDEX('VÝPOČET UHR'!$Z:$Z,MATCH($A568,'VÝPOČET UHR'!$A:$A,0))))</f>
        <v/>
      </c>
      <c r="H568" s="190"/>
      <c r="J568" s="181" t="str">
        <f>IF($A568="","",INDEX('VÝPOČET UHR'!$G:$G,MATCH($A568,'VÝPOČET UHR'!$A:$A,0),))</f>
        <v/>
      </c>
      <c r="K568" s="181" t="str">
        <f t="shared" si="36"/>
        <v/>
      </c>
      <c r="L568" s="181" t="str">
        <f t="shared" si="37"/>
        <v/>
      </c>
      <c r="M568" s="181" t="str">
        <f t="shared" si="38"/>
        <v/>
      </c>
    </row>
    <row r="569" spans="1:13" ht="12.75">
      <c r="A569" s="188" t="str">
        <f>IF(tab2!D569="","",tab2!D569)</f>
        <v/>
      </c>
      <c r="B569" s="181" t="str">
        <f>IF($A569="","",INDEX('VÝPOČET UHR'!$W:$W,MATCH($A569,'VÝPOČET UHR'!$A:$A,0),))</f>
        <v/>
      </c>
      <c r="C569" s="192" t="str">
        <f t="shared" si="35"/>
        <v/>
      </c>
      <c r="D569" s="190"/>
      <c r="E569" s="189" t="str">
        <f>IF(A569="","",HLAVIČKA!$C$4)</f>
        <v/>
      </c>
      <c r="F569" s="189" t="str">
        <f>IF($A569="","",IF(INDEX('VÝPOČET UHR'!$AA:$AA,MATCH($A569,'VÝPOČET UHR'!$A:$A,0))="","",INDEX('VÝPOČET UHR'!$AA:$AA,MATCH($A569,'VÝPOČET UHR'!$A:$A,0))))</f>
        <v/>
      </c>
      <c r="G569" s="189" t="str">
        <f>IF($A569="","",IF(INDEX('VÝPOČET UHR'!$Z:$Z,MATCH($A569,'VÝPOČET UHR'!$A:$A,0))="","",INDEX('VÝPOČET UHR'!$Z:$Z,MATCH($A569,'VÝPOČET UHR'!$A:$A,0))))</f>
        <v/>
      </c>
      <c r="H569" s="190"/>
      <c r="J569" s="181" t="str">
        <f>IF($A569="","",INDEX('VÝPOČET UHR'!$G:$G,MATCH($A569,'VÝPOČET UHR'!$A:$A,0),))</f>
        <v/>
      </c>
      <c r="K569" s="181" t="str">
        <f t="shared" si="36"/>
        <v/>
      </c>
      <c r="L569" s="181" t="str">
        <f t="shared" si="37"/>
        <v/>
      </c>
      <c r="M569" s="181" t="str">
        <f t="shared" si="38"/>
        <v/>
      </c>
    </row>
    <row r="570" spans="1:13" ht="12.75">
      <c r="A570" s="188" t="str">
        <f>IF(tab2!D570="","",tab2!D570)</f>
        <v/>
      </c>
      <c r="B570" s="181" t="str">
        <f>IF($A570="","",INDEX('VÝPOČET UHR'!$W:$W,MATCH($A570,'VÝPOČET UHR'!$A:$A,0),))</f>
        <v/>
      </c>
      <c r="C570" s="192" t="str">
        <f t="shared" si="35"/>
        <v/>
      </c>
      <c r="D570" s="190"/>
      <c r="E570" s="189" t="str">
        <f>IF(A570="","",HLAVIČKA!$C$4)</f>
        <v/>
      </c>
      <c r="F570" s="189" t="str">
        <f>IF($A570="","",IF(INDEX('VÝPOČET UHR'!$AA:$AA,MATCH($A570,'VÝPOČET UHR'!$A:$A,0))="","",INDEX('VÝPOČET UHR'!$AA:$AA,MATCH($A570,'VÝPOČET UHR'!$A:$A,0))))</f>
        <v/>
      </c>
      <c r="G570" s="189" t="str">
        <f>IF($A570="","",IF(INDEX('VÝPOČET UHR'!$Z:$Z,MATCH($A570,'VÝPOČET UHR'!$A:$A,0))="","",INDEX('VÝPOČET UHR'!$Z:$Z,MATCH($A570,'VÝPOČET UHR'!$A:$A,0))))</f>
        <v/>
      </c>
      <c r="H570" s="190"/>
      <c r="J570" s="181" t="str">
        <f>IF($A570="","",INDEX('VÝPOČET UHR'!$G:$G,MATCH($A570,'VÝPOČET UHR'!$A:$A,0),))</f>
        <v/>
      </c>
      <c r="K570" s="181" t="str">
        <f t="shared" si="36"/>
        <v/>
      </c>
      <c r="L570" s="181" t="str">
        <f t="shared" si="37"/>
        <v/>
      </c>
      <c r="M570" s="181" t="str">
        <f t="shared" si="38"/>
        <v/>
      </c>
    </row>
    <row r="571" spans="1:13" ht="12.75">
      <c r="A571" s="188" t="str">
        <f>IF(tab2!D571="","",tab2!D571)</f>
        <v/>
      </c>
      <c r="B571" s="181" t="str">
        <f>IF($A571="","",INDEX('VÝPOČET UHR'!$W:$W,MATCH($A571,'VÝPOČET UHR'!$A:$A,0),))</f>
        <v/>
      </c>
      <c r="C571" s="192" t="str">
        <f t="shared" si="35"/>
        <v/>
      </c>
      <c r="D571" s="190"/>
      <c r="E571" s="189" t="str">
        <f>IF(A571="","",HLAVIČKA!$C$4)</f>
        <v/>
      </c>
      <c r="F571" s="189" t="str">
        <f>IF($A571="","",IF(INDEX('VÝPOČET UHR'!$AA:$AA,MATCH($A571,'VÝPOČET UHR'!$A:$A,0))="","",INDEX('VÝPOČET UHR'!$AA:$AA,MATCH($A571,'VÝPOČET UHR'!$A:$A,0))))</f>
        <v/>
      </c>
      <c r="G571" s="189" t="str">
        <f>IF($A571="","",IF(INDEX('VÝPOČET UHR'!$Z:$Z,MATCH($A571,'VÝPOČET UHR'!$A:$A,0))="","",INDEX('VÝPOČET UHR'!$Z:$Z,MATCH($A571,'VÝPOČET UHR'!$A:$A,0))))</f>
        <v/>
      </c>
      <c r="H571" s="190"/>
      <c r="J571" s="181" t="str">
        <f>IF($A571="","",INDEX('VÝPOČET UHR'!$G:$G,MATCH($A571,'VÝPOČET UHR'!$A:$A,0),))</f>
        <v/>
      </c>
      <c r="K571" s="181" t="str">
        <f t="shared" si="36"/>
        <v/>
      </c>
      <c r="L571" s="181" t="str">
        <f t="shared" si="37"/>
        <v/>
      </c>
      <c r="M571" s="181" t="str">
        <f t="shared" si="38"/>
        <v/>
      </c>
    </row>
    <row r="572" spans="1:13" ht="12.75">
      <c r="A572" s="188" t="str">
        <f>IF(tab2!D572="","",tab2!D572)</f>
        <v/>
      </c>
      <c r="B572" s="181" t="str">
        <f>IF($A572="","",INDEX('VÝPOČET UHR'!$W:$W,MATCH($A572,'VÝPOČET UHR'!$A:$A,0),))</f>
        <v/>
      </c>
      <c r="C572" s="192" t="str">
        <f t="shared" si="35"/>
        <v/>
      </c>
      <c r="D572" s="190"/>
      <c r="E572" s="189" t="str">
        <f>IF(A572="","",HLAVIČKA!$C$4)</f>
        <v/>
      </c>
      <c r="F572" s="189" t="str">
        <f>IF($A572="","",IF(INDEX('VÝPOČET UHR'!$AA:$AA,MATCH($A572,'VÝPOČET UHR'!$A:$A,0))="","",INDEX('VÝPOČET UHR'!$AA:$AA,MATCH($A572,'VÝPOČET UHR'!$A:$A,0))))</f>
        <v/>
      </c>
      <c r="G572" s="189" t="str">
        <f>IF($A572="","",IF(INDEX('VÝPOČET UHR'!$Z:$Z,MATCH($A572,'VÝPOČET UHR'!$A:$A,0))="","",INDEX('VÝPOČET UHR'!$Z:$Z,MATCH($A572,'VÝPOČET UHR'!$A:$A,0))))</f>
        <v/>
      </c>
      <c r="H572" s="190"/>
      <c r="J572" s="181" t="str">
        <f>IF($A572="","",INDEX('VÝPOČET UHR'!$G:$G,MATCH($A572,'VÝPOČET UHR'!$A:$A,0),))</f>
        <v/>
      </c>
      <c r="K572" s="181" t="str">
        <f t="shared" si="36"/>
        <v/>
      </c>
      <c r="L572" s="181" t="str">
        <f t="shared" si="37"/>
        <v/>
      </c>
      <c r="M572" s="181" t="str">
        <f t="shared" si="38"/>
        <v/>
      </c>
    </row>
    <row r="573" spans="1:13" ht="12.75">
      <c r="A573" s="188" t="str">
        <f>IF(tab2!D573="","",tab2!D573)</f>
        <v/>
      </c>
      <c r="B573" s="181" t="str">
        <f>IF($A573="","",INDEX('VÝPOČET UHR'!$W:$W,MATCH($A573,'VÝPOČET UHR'!$A:$A,0),))</f>
        <v/>
      </c>
      <c r="C573" s="192" t="str">
        <f t="shared" si="35"/>
        <v/>
      </c>
      <c r="D573" s="190"/>
      <c r="E573" s="189" t="str">
        <f>IF(A573="","",HLAVIČKA!$C$4)</f>
        <v/>
      </c>
      <c r="F573" s="189" t="str">
        <f>IF($A573="","",IF(INDEX('VÝPOČET UHR'!$AA:$AA,MATCH($A573,'VÝPOČET UHR'!$A:$A,0))="","",INDEX('VÝPOČET UHR'!$AA:$AA,MATCH($A573,'VÝPOČET UHR'!$A:$A,0))))</f>
        <v/>
      </c>
      <c r="G573" s="189" t="str">
        <f>IF($A573="","",IF(INDEX('VÝPOČET UHR'!$Z:$Z,MATCH($A573,'VÝPOČET UHR'!$A:$A,0))="","",INDEX('VÝPOČET UHR'!$Z:$Z,MATCH($A573,'VÝPOČET UHR'!$A:$A,0))))</f>
        <v/>
      </c>
      <c r="H573" s="190"/>
      <c r="J573" s="181" t="str">
        <f>IF($A573="","",INDEX('VÝPOČET UHR'!$G:$G,MATCH($A573,'VÝPOČET UHR'!$A:$A,0),))</f>
        <v/>
      </c>
      <c r="K573" s="181" t="str">
        <f t="shared" si="36"/>
        <v/>
      </c>
      <c r="L573" s="181" t="str">
        <f t="shared" si="37"/>
        <v/>
      </c>
      <c r="M573" s="181" t="str">
        <f t="shared" si="38"/>
        <v/>
      </c>
    </row>
    <row r="574" spans="1:13" ht="12.75">
      <c r="A574" s="188" t="str">
        <f>IF(tab2!D574="","",tab2!D574)</f>
        <v/>
      </c>
      <c r="B574" s="181" t="str">
        <f>IF($A574="","",INDEX('VÝPOČET UHR'!$W:$W,MATCH($A574,'VÝPOČET UHR'!$A:$A,0),))</f>
        <v/>
      </c>
      <c r="C574" s="192" t="str">
        <f t="shared" si="35"/>
        <v/>
      </c>
      <c r="D574" s="190"/>
      <c r="E574" s="189" t="str">
        <f>IF(A574="","",HLAVIČKA!$C$4)</f>
        <v/>
      </c>
      <c r="F574" s="189" t="str">
        <f>IF($A574="","",IF(INDEX('VÝPOČET UHR'!$AA:$AA,MATCH($A574,'VÝPOČET UHR'!$A:$A,0))="","",INDEX('VÝPOČET UHR'!$AA:$AA,MATCH($A574,'VÝPOČET UHR'!$A:$A,0))))</f>
        <v/>
      </c>
      <c r="G574" s="189" t="str">
        <f>IF($A574="","",IF(INDEX('VÝPOČET UHR'!$Z:$Z,MATCH($A574,'VÝPOČET UHR'!$A:$A,0))="","",INDEX('VÝPOČET UHR'!$Z:$Z,MATCH($A574,'VÝPOČET UHR'!$A:$A,0))))</f>
        <v/>
      </c>
      <c r="H574" s="190"/>
      <c r="J574" s="181" t="str">
        <f>IF($A574="","",INDEX('VÝPOČET UHR'!$G:$G,MATCH($A574,'VÝPOČET UHR'!$A:$A,0),))</f>
        <v/>
      </c>
      <c r="K574" s="181" t="str">
        <f t="shared" si="36"/>
        <v/>
      </c>
      <c r="L574" s="181" t="str">
        <f t="shared" si="37"/>
        <v/>
      </c>
      <c r="M574" s="181" t="str">
        <f t="shared" si="38"/>
        <v/>
      </c>
    </row>
    <row r="575" spans="1:13" ht="12.75">
      <c r="A575" s="188" t="str">
        <f>IF(tab2!D575="","",tab2!D575)</f>
        <v/>
      </c>
      <c r="B575" s="181" t="str">
        <f>IF($A575="","",INDEX('VÝPOČET UHR'!$W:$W,MATCH($A575,'VÝPOČET UHR'!$A:$A,0),))</f>
        <v/>
      </c>
      <c r="C575" s="192" t="str">
        <f t="shared" si="35"/>
        <v/>
      </c>
      <c r="D575" s="190"/>
      <c r="E575" s="189" t="str">
        <f>IF(A575="","",HLAVIČKA!$C$4)</f>
        <v/>
      </c>
      <c r="F575" s="189" t="str">
        <f>IF($A575="","",IF(INDEX('VÝPOČET UHR'!$AA:$AA,MATCH($A575,'VÝPOČET UHR'!$A:$A,0))="","",INDEX('VÝPOČET UHR'!$AA:$AA,MATCH($A575,'VÝPOČET UHR'!$A:$A,0))))</f>
        <v/>
      </c>
      <c r="G575" s="189" t="str">
        <f>IF($A575="","",IF(INDEX('VÝPOČET UHR'!$Z:$Z,MATCH($A575,'VÝPOČET UHR'!$A:$A,0))="","",INDEX('VÝPOČET UHR'!$Z:$Z,MATCH($A575,'VÝPOČET UHR'!$A:$A,0))))</f>
        <v/>
      </c>
      <c r="H575" s="190"/>
      <c r="J575" s="181" t="str">
        <f>IF($A575="","",INDEX('VÝPOČET UHR'!$G:$G,MATCH($A575,'VÝPOČET UHR'!$A:$A,0),))</f>
        <v/>
      </c>
      <c r="K575" s="181" t="str">
        <f t="shared" si="36"/>
        <v/>
      </c>
      <c r="L575" s="181" t="str">
        <f t="shared" si="37"/>
        <v/>
      </c>
      <c r="M575" s="181" t="str">
        <f t="shared" si="38"/>
        <v/>
      </c>
    </row>
    <row r="576" spans="1:13" ht="12.75">
      <c r="A576" s="188" t="str">
        <f>IF(tab2!D576="","",tab2!D576)</f>
        <v/>
      </c>
      <c r="B576" s="181" t="str">
        <f>IF($A576="","",INDEX('VÝPOČET UHR'!$W:$W,MATCH($A576,'VÝPOČET UHR'!$A:$A,0),))</f>
        <v/>
      </c>
      <c r="C576" s="192" t="str">
        <f t="shared" si="35"/>
        <v/>
      </c>
      <c r="D576" s="190"/>
      <c r="E576" s="189" t="str">
        <f>IF(A576="","",HLAVIČKA!$C$4)</f>
        <v/>
      </c>
      <c r="F576" s="189" t="str">
        <f>IF($A576="","",IF(INDEX('VÝPOČET UHR'!$AA:$AA,MATCH($A576,'VÝPOČET UHR'!$A:$A,0))="","",INDEX('VÝPOČET UHR'!$AA:$AA,MATCH($A576,'VÝPOČET UHR'!$A:$A,0))))</f>
        <v/>
      </c>
      <c r="G576" s="189" t="str">
        <f>IF($A576="","",IF(INDEX('VÝPOČET UHR'!$Z:$Z,MATCH($A576,'VÝPOČET UHR'!$A:$A,0))="","",INDEX('VÝPOČET UHR'!$Z:$Z,MATCH($A576,'VÝPOČET UHR'!$A:$A,0))))</f>
        <v/>
      </c>
      <c r="H576" s="190"/>
      <c r="J576" s="181" t="str">
        <f>IF($A576="","",INDEX('VÝPOČET UHR'!$G:$G,MATCH($A576,'VÝPOČET UHR'!$A:$A,0),))</f>
        <v/>
      </c>
      <c r="K576" s="181" t="str">
        <f t="shared" si="36"/>
        <v/>
      </c>
      <c r="L576" s="181" t="str">
        <f t="shared" si="37"/>
        <v/>
      </c>
      <c r="M576" s="181" t="str">
        <f t="shared" si="38"/>
        <v/>
      </c>
    </row>
    <row r="577" spans="1:13" ht="12.75">
      <c r="A577" s="188" t="str">
        <f>IF(tab2!D577="","",tab2!D577)</f>
        <v/>
      </c>
      <c r="B577" s="181" t="str">
        <f>IF($A577="","",INDEX('VÝPOČET UHR'!$W:$W,MATCH($A577,'VÝPOČET UHR'!$A:$A,0),))</f>
        <v/>
      </c>
      <c r="C577" s="192" t="str">
        <f t="shared" si="35"/>
        <v/>
      </c>
      <c r="D577" s="190"/>
      <c r="E577" s="189" t="str">
        <f>IF(A577="","",HLAVIČKA!$C$4)</f>
        <v/>
      </c>
      <c r="F577" s="189" t="str">
        <f>IF($A577="","",IF(INDEX('VÝPOČET UHR'!$AA:$AA,MATCH($A577,'VÝPOČET UHR'!$A:$A,0))="","",INDEX('VÝPOČET UHR'!$AA:$AA,MATCH($A577,'VÝPOČET UHR'!$A:$A,0))))</f>
        <v/>
      </c>
      <c r="G577" s="189" t="str">
        <f>IF($A577="","",IF(INDEX('VÝPOČET UHR'!$Z:$Z,MATCH($A577,'VÝPOČET UHR'!$A:$A,0))="","",INDEX('VÝPOČET UHR'!$Z:$Z,MATCH($A577,'VÝPOČET UHR'!$A:$A,0))))</f>
        <v/>
      </c>
      <c r="H577" s="190"/>
      <c r="J577" s="181" t="str">
        <f>IF($A577="","",INDEX('VÝPOČET UHR'!$G:$G,MATCH($A577,'VÝPOČET UHR'!$A:$A,0),))</f>
        <v/>
      </c>
      <c r="K577" s="181" t="str">
        <f t="shared" si="36"/>
        <v/>
      </c>
      <c r="L577" s="181" t="str">
        <f t="shared" si="37"/>
        <v/>
      </c>
      <c r="M577" s="181" t="str">
        <f t="shared" si="38"/>
        <v/>
      </c>
    </row>
    <row r="578" spans="1:13" ht="12.75">
      <c r="A578" s="188" t="str">
        <f>IF(tab2!D578="","",tab2!D578)</f>
        <v/>
      </c>
      <c r="B578" s="181" t="str">
        <f>IF($A578="","",INDEX('VÝPOČET UHR'!$W:$W,MATCH($A578,'VÝPOČET UHR'!$A:$A,0),))</f>
        <v/>
      </c>
      <c r="C578" s="192" t="str">
        <f t="shared" si="35"/>
        <v/>
      </c>
      <c r="D578" s="190"/>
      <c r="E578" s="189" t="str">
        <f>IF(A578="","",HLAVIČKA!$C$4)</f>
        <v/>
      </c>
      <c r="F578" s="189" t="str">
        <f>IF($A578="","",IF(INDEX('VÝPOČET UHR'!$AA:$AA,MATCH($A578,'VÝPOČET UHR'!$A:$A,0))="","",INDEX('VÝPOČET UHR'!$AA:$AA,MATCH($A578,'VÝPOČET UHR'!$A:$A,0))))</f>
        <v/>
      </c>
      <c r="G578" s="189" t="str">
        <f>IF($A578="","",IF(INDEX('VÝPOČET UHR'!$Z:$Z,MATCH($A578,'VÝPOČET UHR'!$A:$A,0))="","",INDEX('VÝPOČET UHR'!$Z:$Z,MATCH($A578,'VÝPOČET UHR'!$A:$A,0))))</f>
        <v/>
      </c>
      <c r="H578" s="190"/>
      <c r="J578" s="181" t="str">
        <f>IF($A578="","",INDEX('VÝPOČET UHR'!$G:$G,MATCH($A578,'VÝPOČET UHR'!$A:$A,0),))</f>
        <v/>
      </c>
      <c r="K578" s="181" t="str">
        <f t="shared" si="36"/>
        <v/>
      </c>
      <c r="L578" s="181" t="str">
        <f t="shared" si="37"/>
        <v/>
      </c>
      <c r="M578" s="181" t="str">
        <f t="shared" si="38"/>
        <v/>
      </c>
    </row>
    <row r="579" spans="1:13" ht="12.75">
      <c r="A579" s="188" t="str">
        <f>IF(tab2!D579="","",tab2!D579)</f>
        <v/>
      </c>
      <c r="B579" s="181" t="str">
        <f>IF($A579="","",INDEX('VÝPOČET UHR'!$W:$W,MATCH($A579,'VÝPOČET UHR'!$A:$A,0),))</f>
        <v/>
      </c>
      <c r="C579" s="192" t="str">
        <f aca="true" t="shared" si="39" ref="C579:C601">IF($J579="","",CONCATENATE(K579,".",L579,".",M579))</f>
        <v/>
      </c>
      <c r="D579" s="190"/>
      <c r="E579" s="189" t="str">
        <f>IF(A579="","",HLAVIČKA!$C$4)</f>
        <v/>
      </c>
      <c r="F579" s="189" t="str">
        <f>IF($A579="","",IF(INDEX('VÝPOČET UHR'!$AA:$AA,MATCH($A579,'VÝPOČET UHR'!$A:$A,0))="","",INDEX('VÝPOČET UHR'!$AA:$AA,MATCH($A579,'VÝPOČET UHR'!$A:$A,0))))</f>
        <v/>
      </c>
      <c r="G579" s="189" t="str">
        <f>IF($A579="","",IF(INDEX('VÝPOČET UHR'!$Z:$Z,MATCH($A579,'VÝPOČET UHR'!$A:$A,0))="","",INDEX('VÝPOČET UHR'!$Z:$Z,MATCH($A579,'VÝPOČET UHR'!$A:$A,0))))</f>
        <v/>
      </c>
      <c r="H579" s="190"/>
      <c r="J579" s="181" t="str">
        <f>IF($A579="","",INDEX('VÝPOČET UHR'!$G:$G,MATCH($A579,'VÝPOČET UHR'!$A:$A,0),))</f>
        <v/>
      </c>
      <c r="K579" s="181" t="str">
        <f aca="true" t="shared" si="40" ref="K579:K601">IF(J579="","",DAY(J579))</f>
        <v/>
      </c>
      <c r="L579" s="181" t="str">
        <f aca="true" t="shared" si="41" ref="L579:L601">IF(J579="","",MONTH(J579))</f>
        <v/>
      </c>
      <c r="M579" s="181" t="str">
        <f aca="true" t="shared" si="42" ref="M579:M601">IF(J579="","",YEAR(J579))</f>
        <v/>
      </c>
    </row>
    <row r="580" spans="1:13" ht="12.75">
      <c r="A580" s="188" t="str">
        <f>IF(tab2!D580="","",tab2!D580)</f>
        <v/>
      </c>
      <c r="B580" s="181" t="str">
        <f>IF($A580="","",INDEX('VÝPOČET UHR'!$W:$W,MATCH($A580,'VÝPOČET UHR'!$A:$A,0),))</f>
        <v/>
      </c>
      <c r="C580" s="192" t="str">
        <f t="shared" si="39"/>
        <v/>
      </c>
      <c r="D580" s="190"/>
      <c r="E580" s="189" t="str">
        <f>IF(A580="","",HLAVIČKA!$C$4)</f>
        <v/>
      </c>
      <c r="F580" s="189" t="str">
        <f>IF($A580="","",IF(INDEX('VÝPOČET UHR'!$AA:$AA,MATCH($A580,'VÝPOČET UHR'!$A:$A,0))="","",INDEX('VÝPOČET UHR'!$AA:$AA,MATCH($A580,'VÝPOČET UHR'!$A:$A,0))))</f>
        <v/>
      </c>
      <c r="G580" s="189" t="str">
        <f>IF($A580="","",IF(INDEX('VÝPOČET UHR'!$Z:$Z,MATCH($A580,'VÝPOČET UHR'!$A:$A,0))="","",INDEX('VÝPOČET UHR'!$Z:$Z,MATCH($A580,'VÝPOČET UHR'!$A:$A,0))))</f>
        <v/>
      </c>
      <c r="H580" s="190"/>
      <c r="J580" s="181" t="str">
        <f>IF($A580="","",INDEX('VÝPOČET UHR'!$G:$G,MATCH($A580,'VÝPOČET UHR'!$A:$A,0),))</f>
        <v/>
      </c>
      <c r="K580" s="181" t="str">
        <f t="shared" si="40"/>
        <v/>
      </c>
      <c r="L580" s="181" t="str">
        <f t="shared" si="41"/>
        <v/>
      </c>
      <c r="M580" s="181" t="str">
        <f t="shared" si="42"/>
        <v/>
      </c>
    </row>
    <row r="581" spans="1:13" ht="12.75">
      <c r="A581" s="188" t="str">
        <f>IF(tab2!D581="","",tab2!D581)</f>
        <v/>
      </c>
      <c r="B581" s="181" t="str">
        <f>IF($A581="","",INDEX('VÝPOČET UHR'!$W:$W,MATCH($A581,'VÝPOČET UHR'!$A:$A,0),))</f>
        <v/>
      </c>
      <c r="C581" s="192" t="str">
        <f t="shared" si="39"/>
        <v/>
      </c>
      <c r="D581" s="190"/>
      <c r="E581" s="189" t="str">
        <f>IF(A581="","",HLAVIČKA!$C$4)</f>
        <v/>
      </c>
      <c r="F581" s="189" t="str">
        <f>IF($A581="","",IF(INDEX('VÝPOČET UHR'!$AA:$AA,MATCH($A581,'VÝPOČET UHR'!$A:$A,0))="","",INDEX('VÝPOČET UHR'!$AA:$AA,MATCH($A581,'VÝPOČET UHR'!$A:$A,0))))</f>
        <v/>
      </c>
      <c r="G581" s="189" t="str">
        <f>IF($A581="","",IF(INDEX('VÝPOČET UHR'!$Z:$Z,MATCH($A581,'VÝPOČET UHR'!$A:$A,0))="","",INDEX('VÝPOČET UHR'!$Z:$Z,MATCH($A581,'VÝPOČET UHR'!$A:$A,0))))</f>
        <v/>
      </c>
      <c r="H581" s="190"/>
      <c r="J581" s="181" t="str">
        <f>IF($A581="","",INDEX('VÝPOČET UHR'!$G:$G,MATCH($A581,'VÝPOČET UHR'!$A:$A,0),))</f>
        <v/>
      </c>
      <c r="K581" s="181" t="str">
        <f t="shared" si="40"/>
        <v/>
      </c>
      <c r="L581" s="181" t="str">
        <f t="shared" si="41"/>
        <v/>
      </c>
      <c r="M581" s="181" t="str">
        <f t="shared" si="42"/>
        <v/>
      </c>
    </row>
    <row r="582" spans="1:13" ht="12.75">
      <c r="A582" s="188" t="str">
        <f>IF(tab2!D582="","",tab2!D582)</f>
        <v/>
      </c>
      <c r="B582" s="181" t="str">
        <f>IF($A582="","",INDEX('VÝPOČET UHR'!$W:$W,MATCH($A582,'VÝPOČET UHR'!$A:$A,0),))</f>
        <v/>
      </c>
      <c r="C582" s="192" t="str">
        <f t="shared" si="39"/>
        <v/>
      </c>
      <c r="D582" s="190"/>
      <c r="E582" s="189" t="str">
        <f>IF(A582="","",HLAVIČKA!$C$4)</f>
        <v/>
      </c>
      <c r="F582" s="189" t="str">
        <f>IF($A582="","",IF(INDEX('VÝPOČET UHR'!$AA:$AA,MATCH($A582,'VÝPOČET UHR'!$A:$A,0))="","",INDEX('VÝPOČET UHR'!$AA:$AA,MATCH($A582,'VÝPOČET UHR'!$A:$A,0))))</f>
        <v/>
      </c>
      <c r="G582" s="189" t="str">
        <f>IF($A582="","",IF(INDEX('VÝPOČET UHR'!$Z:$Z,MATCH($A582,'VÝPOČET UHR'!$A:$A,0))="","",INDEX('VÝPOČET UHR'!$Z:$Z,MATCH($A582,'VÝPOČET UHR'!$A:$A,0))))</f>
        <v/>
      </c>
      <c r="H582" s="190"/>
      <c r="J582" s="181" t="str">
        <f>IF($A582="","",INDEX('VÝPOČET UHR'!$G:$G,MATCH($A582,'VÝPOČET UHR'!$A:$A,0),))</f>
        <v/>
      </c>
      <c r="K582" s="181" t="str">
        <f t="shared" si="40"/>
        <v/>
      </c>
      <c r="L582" s="181" t="str">
        <f t="shared" si="41"/>
        <v/>
      </c>
      <c r="M582" s="181" t="str">
        <f t="shared" si="42"/>
        <v/>
      </c>
    </row>
    <row r="583" spans="1:13" ht="12.75">
      <c r="A583" s="188" t="str">
        <f>IF(tab2!D583="","",tab2!D583)</f>
        <v/>
      </c>
      <c r="B583" s="181" t="str">
        <f>IF($A583="","",INDEX('VÝPOČET UHR'!$W:$W,MATCH($A583,'VÝPOČET UHR'!$A:$A,0),))</f>
        <v/>
      </c>
      <c r="C583" s="192" t="str">
        <f t="shared" si="39"/>
        <v/>
      </c>
      <c r="D583" s="190"/>
      <c r="E583" s="189" t="str">
        <f>IF(A583="","",HLAVIČKA!$C$4)</f>
        <v/>
      </c>
      <c r="F583" s="189" t="str">
        <f>IF($A583="","",IF(INDEX('VÝPOČET UHR'!$AA:$AA,MATCH($A583,'VÝPOČET UHR'!$A:$A,0))="","",INDEX('VÝPOČET UHR'!$AA:$AA,MATCH($A583,'VÝPOČET UHR'!$A:$A,0))))</f>
        <v/>
      </c>
      <c r="G583" s="189" t="str">
        <f>IF($A583="","",IF(INDEX('VÝPOČET UHR'!$Z:$Z,MATCH($A583,'VÝPOČET UHR'!$A:$A,0))="","",INDEX('VÝPOČET UHR'!$Z:$Z,MATCH($A583,'VÝPOČET UHR'!$A:$A,0))))</f>
        <v/>
      </c>
      <c r="H583" s="190"/>
      <c r="J583" s="181" t="str">
        <f>IF($A583="","",INDEX('VÝPOČET UHR'!$G:$G,MATCH($A583,'VÝPOČET UHR'!$A:$A,0),))</f>
        <v/>
      </c>
      <c r="K583" s="181" t="str">
        <f t="shared" si="40"/>
        <v/>
      </c>
      <c r="L583" s="181" t="str">
        <f t="shared" si="41"/>
        <v/>
      </c>
      <c r="M583" s="181" t="str">
        <f t="shared" si="42"/>
        <v/>
      </c>
    </row>
    <row r="584" spans="1:13" ht="12.75">
      <c r="A584" s="188" t="str">
        <f>IF(tab2!D584="","",tab2!D584)</f>
        <v/>
      </c>
      <c r="B584" s="181" t="str">
        <f>IF($A584="","",INDEX('VÝPOČET UHR'!$W:$W,MATCH($A584,'VÝPOČET UHR'!$A:$A,0),))</f>
        <v/>
      </c>
      <c r="C584" s="192" t="str">
        <f t="shared" si="39"/>
        <v/>
      </c>
      <c r="D584" s="190"/>
      <c r="E584" s="189" t="str">
        <f>IF(A584="","",HLAVIČKA!$C$4)</f>
        <v/>
      </c>
      <c r="F584" s="189" t="str">
        <f>IF($A584="","",IF(INDEX('VÝPOČET UHR'!$AA:$AA,MATCH($A584,'VÝPOČET UHR'!$A:$A,0))="","",INDEX('VÝPOČET UHR'!$AA:$AA,MATCH($A584,'VÝPOČET UHR'!$A:$A,0))))</f>
        <v/>
      </c>
      <c r="G584" s="189" t="str">
        <f>IF($A584="","",IF(INDEX('VÝPOČET UHR'!$Z:$Z,MATCH($A584,'VÝPOČET UHR'!$A:$A,0))="","",INDEX('VÝPOČET UHR'!$Z:$Z,MATCH($A584,'VÝPOČET UHR'!$A:$A,0))))</f>
        <v/>
      </c>
      <c r="H584" s="190"/>
      <c r="J584" s="181" t="str">
        <f>IF($A584="","",INDEX('VÝPOČET UHR'!$G:$G,MATCH($A584,'VÝPOČET UHR'!$A:$A,0),))</f>
        <v/>
      </c>
      <c r="K584" s="181" t="str">
        <f t="shared" si="40"/>
        <v/>
      </c>
      <c r="L584" s="181" t="str">
        <f t="shared" si="41"/>
        <v/>
      </c>
      <c r="M584" s="181" t="str">
        <f t="shared" si="42"/>
        <v/>
      </c>
    </row>
    <row r="585" spans="1:13" ht="12.75">
      <c r="A585" s="188" t="str">
        <f>IF(tab2!D585="","",tab2!D585)</f>
        <v/>
      </c>
      <c r="B585" s="181" t="str">
        <f>IF($A585="","",INDEX('VÝPOČET UHR'!$W:$W,MATCH($A585,'VÝPOČET UHR'!$A:$A,0),))</f>
        <v/>
      </c>
      <c r="C585" s="192" t="str">
        <f t="shared" si="39"/>
        <v/>
      </c>
      <c r="D585" s="190"/>
      <c r="E585" s="189" t="str">
        <f>IF(A585="","",HLAVIČKA!$C$4)</f>
        <v/>
      </c>
      <c r="F585" s="189" t="str">
        <f>IF($A585="","",IF(INDEX('VÝPOČET UHR'!$AA:$AA,MATCH($A585,'VÝPOČET UHR'!$A:$A,0))="","",INDEX('VÝPOČET UHR'!$AA:$AA,MATCH($A585,'VÝPOČET UHR'!$A:$A,0))))</f>
        <v/>
      </c>
      <c r="G585" s="189" t="str">
        <f>IF($A585="","",IF(INDEX('VÝPOČET UHR'!$Z:$Z,MATCH($A585,'VÝPOČET UHR'!$A:$A,0))="","",INDEX('VÝPOČET UHR'!$Z:$Z,MATCH($A585,'VÝPOČET UHR'!$A:$A,0))))</f>
        <v/>
      </c>
      <c r="H585" s="190"/>
      <c r="J585" s="181" t="str">
        <f>IF($A585="","",INDEX('VÝPOČET UHR'!$G:$G,MATCH($A585,'VÝPOČET UHR'!$A:$A,0),))</f>
        <v/>
      </c>
      <c r="K585" s="181" t="str">
        <f t="shared" si="40"/>
        <v/>
      </c>
      <c r="L585" s="181" t="str">
        <f t="shared" si="41"/>
        <v/>
      </c>
      <c r="M585" s="181" t="str">
        <f t="shared" si="42"/>
        <v/>
      </c>
    </row>
    <row r="586" spans="1:13" ht="12.75">
      <c r="A586" s="188" t="str">
        <f>IF(tab2!D586="","",tab2!D586)</f>
        <v/>
      </c>
      <c r="B586" s="181" t="str">
        <f>IF($A586="","",INDEX('VÝPOČET UHR'!$W:$W,MATCH($A586,'VÝPOČET UHR'!$A:$A,0),))</f>
        <v/>
      </c>
      <c r="C586" s="192" t="str">
        <f t="shared" si="39"/>
        <v/>
      </c>
      <c r="D586" s="190"/>
      <c r="E586" s="189" t="str">
        <f>IF(A586="","",HLAVIČKA!$C$4)</f>
        <v/>
      </c>
      <c r="F586" s="189" t="str">
        <f>IF($A586="","",IF(INDEX('VÝPOČET UHR'!$AA:$AA,MATCH($A586,'VÝPOČET UHR'!$A:$A,0))="","",INDEX('VÝPOČET UHR'!$AA:$AA,MATCH($A586,'VÝPOČET UHR'!$A:$A,0))))</f>
        <v/>
      </c>
      <c r="G586" s="189" t="str">
        <f>IF($A586="","",IF(INDEX('VÝPOČET UHR'!$Z:$Z,MATCH($A586,'VÝPOČET UHR'!$A:$A,0))="","",INDEX('VÝPOČET UHR'!$Z:$Z,MATCH($A586,'VÝPOČET UHR'!$A:$A,0))))</f>
        <v/>
      </c>
      <c r="H586" s="190"/>
      <c r="J586" s="181" t="str">
        <f>IF($A586="","",INDEX('VÝPOČET UHR'!$G:$G,MATCH($A586,'VÝPOČET UHR'!$A:$A,0),))</f>
        <v/>
      </c>
      <c r="K586" s="181" t="str">
        <f t="shared" si="40"/>
        <v/>
      </c>
      <c r="L586" s="181" t="str">
        <f t="shared" si="41"/>
        <v/>
      </c>
      <c r="M586" s="181" t="str">
        <f t="shared" si="42"/>
        <v/>
      </c>
    </row>
    <row r="587" spans="1:13" ht="12.75">
      <c r="A587" s="188" t="str">
        <f>IF(tab2!D587="","",tab2!D587)</f>
        <v/>
      </c>
      <c r="B587" s="181" t="str">
        <f>IF($A587="","",INDEX('VÝPOČET UHR'!$W:$W,MATCH($A587,'VÝPOČET UHR'!$A:$A,0),))</f>
        <v/>
      </c>
      <c r="C587" s="192" t="str">
        <f t="shared" si="39"/>
        <v/>
      </c>
      <c r="D587" s="190"/>
      <c r="E587" s="189" t="str">
        <f>IF(A587="","",HLAVIČKA!$C$4)</f>
        <v/>
      </c>
      <c r="F587" s="189" t="str">
        <f>IF($A587="","",IF(INDEX('VÝPOČET UHR'!$AA:$AA,MATCH($A587,'VÝPOČET UHR'!$A:$A,0))="","",INDEX('VÝPOČET UHR'!$AA:$AA,MATCH($A587,'VÝPOČET UHR'!$A:$A,0))))</f>
        <v/>
      </c>
      <c r="G587" s="189" t="str">
        <f>IF($A587="","",IF(INDEX('VÝPOČET UHR'!$Z:$Z,MATCH($A587,'VÝPOČET UHR'!$A:$A,0))="","",INDEX('VÝPOČET UHR'!$Z:$Z,MATCH($A587,'VÝPOČET UHR'!$A:$A,0))))</f>
        <v/>
      </c>
      <c r="H587" s="190"/>
      <c r="J587" s="181" t="str">
        <f>IF($A587="","",INDEX('VÝPOČET UHR'!$G:$G,MATCH($A587,'VÝPOČET UHR'!$A:$A,0),))</f>
        <v/>
      </c>
      <c r="K587" s="181" t="str">
        <f t="shared" si="40"/>
        <v/>
      </c>
      <c r="L587" s="181" t="str">
        <f t="shared" si="41"/>
        <v/>
      </c>
      <c r="M587" s="181" t="str">
        <f t="shared" si="42"/>
        <v/>
      </c>
    </row>
    <row r="588" spans="1:13" ht="12.75">
      <c r="A588" s="188" t="str">
        <f>IF(tab2!D588="","",tab2!D588)</f>
        <v/>
      </c>
      <c r="B588" s="181" t="str">
        <f>IF($A588="","",INDEX('VÝPOČET UHR'!$W:$W,MATCH($A588,'VÝPOČET UHR'!$A:$A,0),))</f>
        <v/>
      </c>
      <c r="C588" s="192" t="str">
        <f t="shared" si="39"/>
        <v/>
      </c>
      <c r="D588" s="190"/>
      <c r="E588" s="189" t="str">
        <f>IF(A588="","",HLAVIČKA!$C$4)</f>
        <v/>
      </c>
      <c r="F588" s="189" t="str">
        <f>IF($A588="","",IF(INDEX('VÝPOČET UHR'!$AA:$AA,MATCH($A588,'VÝPOČET UHR'!$A:$A,0))="","",INDEX('VÝPOČET UHR'!$AA:$AA,MATCH($A588,'VÝPOČET UHR'!$A:$A,0))))</f>
        <v/>
      </c>
      <c r="G588" s="189" t="str">
        <f>IF($A588="","",IF(INDEX('VÝPOČET UHR'!$Z:$Z,MATCH($A588,'VÝPOČET UHR'!$A:$A,0))="","",INDEX('VÝPOČET UHR'!$Z:$Z,MATCH($A588,'VÝPOČET UHR'!$A:$A,0))))</f>
        <v/>
      </c>
      <c r="H588" s="190"/>
      <c r="J588" s="181" t="str">
        <f>IF($A588="","",INDEX('VÝPOČET UHR'!$G:$G,MATCH($A588,'VÝPOČET UHR'!$A:$A,0),))</f>
        <v/>
      </c>
      <c r="K588" s="181" t="str">
        <f t="shared" si="40"/>
        <v/>
      </c>
      <c r="L588" s="181" t="str">
        <f t="shared" si="41"/>
        <v/>
      </c>
      <c r="M588" s="181" t="str">
        <f t="shared" si="42"/>
        <v/>
      </c>
    </row>
    <row r="589" spans="1:13" ht="12.75">
      <c r="A589" s="188" t="str">
        <f>IF(tab2!D589="","",tab2!D589)</f>
        <v/>
      </c>
      <c r="B589" s="181" t="str">
        <f>IF($A589="","",INDEX('VÝPOČET UHR'!$W:$W,MATCH($A589,'VÝPOČET UHR'!$A:$A,0),))</f>
        <v/>
      </c>
      <c r="C589" s="192" t="str">
        <f t="shared" si="39"/>
        <v/>
      </c>
      <c r="D589" s="190"/>
      <c r="E589" s="189" t="str">
        <f>IF(A589="","",HLAVIČKA!$C$4)</f>
        <v/>
      </c>
      <c r="F589" s="189" t="str">
        <f>IF($A589="","",IF(INDEX('VÝPOČET UHR'!$AA:$AA,MATCH($A589,'VÝPOČET UHR'!$A:$A,0))="","",INDEX('VÝPOČET UHR'!$AA:$AA,MATCH($A589,'VÝPOČET UHR'!$A:$A,0))))</f>
        <v/>
      </c>
      <c r="G589" s="189" t="str">
        <f>IF($A589="","",IF(INDEX('VÝPOČET UHR'!$Z:$Z,MATCH($A589,'VÝPOČET UHR'!$A:$A,0))="","",INDEX('VÝPOČET UHR'!$Z:$Z,MATCH($A589,'VÝPOČET UHR'!$A:$A,0))))</f>
        <v/>
      </c>
      <c r="H589" s="190"/>
      <c r="J589" s="181" t="str">
        <f>IF($A589="","",INDEX('VÝPOČET UHR'!$G:$G,MATCH($A589,'VÝPOČET UHR'!$A:$A,0),))</f>
        <v/>
      </c>
      <c r="K589" s="181" t="str">
        <f t="shared" si="40"/>
        <v/>
      </c>
      <c r="L589" s="181" t="str">
        <f t="shared" si="41"/>
        <v/>
      </c>
      <c r="M589" s="181" t="str">
        <f t="shared" si="42"/>
        <v/>
      </c>
    </row>
    <row r="590" spans="1:13" ht="12.75">
      <c r="A590" s="188" t="str">
        <f>IF(tab2!D590="","",tab2!D590)</f>
        <v/>
      </c>
      <c r="B590" s="181" t="str">
        <f>IF($A590="","",INDEX('VÝPOČET UHR'!$W:$W,MATCH($A590,'VÝPOČET UHR'!$A:$A,0),))</f>
        <v/>
      </c>
      <c r="C590" s="192" t="str">
        <f t="shared" si="39"/>
        <v/>
      </c>
      <c r="D590" s="190"/>
      <c r="E590" s="189" t="str">
        <f>IF(A590="","",HLAVIČKA!$C$4)</f>
        <v/>
      </c>
      <c r="F590" s="189" t="str">
        <f>IF($A590="","",IF(INDEX('VÝPOČET UHR'!$AA:$AA,MATCH($A590,'VÝPOČET UHR'!$A:$A,0))="","",INDEX('VÝPOČET UHR'!$AA:$AA,MATCH($A590,'VÝPOČET UHR'!$A:$A,0))))</f>
        <v/>
      </c>
      <c r="G590" s="189" t="str">
        <f>IF($A590="","",IF(INDEX('VÝPOČET UHR'!$Z:$Z,MATCH($A590,'VÝPOČET UHR'!$A:$A,0))="","",INDEX('VÝPOČET UHR'!$Z:$Z,MATCH($A590,'VÝPOČET UHR'!$A:$A,0))))</f>
        <v/>
      </c>
      <c r="H590" s="190"/>
      <c r="J590" s="181" t="str">
        <f>IF($A590="","",INDEX('VÝPOČET UHR'!$G:$G,MATCH($A590,'VÝPOČET UHR'!$A:$A,0),))</f>
        <v/>
      </c>
      <c r="K590" s="181" t="str">
        <f t="shared" si="40"/>
        <v/>
      </c>
      <c r="L590" s="181" t="str">
        <f t="shared" si="41"/>
        <v/>
      </c>
      <c r="M590" s="181" t="str">
        <f t="shared" si="42"/>
        <v/>
      </c>
    </row>
    <row r="591" spans="1:13" ht="12.75">
      <c r="A591" s="188" t="str">
        <f>IF(tab2!D591="","",tab2!D591)</f>
        <v/>
      </c>
      <c r="B591" s="181" t="str">
        <f>IF($A591="","",INDEX('VÝPOČET UHR'!$W:$W,MATCH($A591,'VÝPOČET UHR'!$A:$A,0),))</f>
        <v/>
      </c>
      <c r="C591" s="192" t="str">
        <f t="shared" si="39"/>
        <v/>
      </c>
      <c r="D591" s="190"/>
      <c r="E591" s="189" t="str">
        <f>IF(A591="","",HLAVIČKA!$C$4)</f>
        <v/>
      </c>
      <c r="F591" s="189" t="str">
        <f>IF($A591="","",IF(INDEX('VÝPOČET UHR'!$AA:$AA,MATCH($A591,'VÝPOČET UHR'!$A:$A,0))="","",INDEX('VÝPOČET UHR'!$AA:$AA,MATCH($A591,'VÝPOČET UHR'!$A:$A,0))))</f>
        <v/>
      </c>
      <c r="G591" s="189" t="str">
        <f>IF($A591="","",IF(INDEX('VÝPOČET UHR'!$Z:$Z,MATCH($A591,'VÝPOČET UHR'!$A:$A,0))="","",INDEX('VÝPOČET UHR'!$Z:$Z,MATCH($A591,'VÝPOČET UHR'!$A:$A,0))))</f>
        <v/>
      </c>
      <c r="H591" s="190"/>
      <c r="J591" s="181" t="str">
        <f>IF($A591="","",INDEX('VÝPOČET UHR'!$G:$G,MATCH($A591,'VÝPOČET UHR'!$A:$A,0),))</f>
        <v/>
      </c>
      <c r="K591" s="181" t="str">
        <f t="shared" si="40"/>
        <v/>
      </c>
      <c r="L591" s="181" t="str">
        <f t="shared" si="41"/>
        <v/>
      </c>
      <c r="M591" s="181" t="str">
        <f t="shared" si="42"/>
        <v/>
      </c>
    </row>
    <row r="592" spans="1:13" ht="12.75">
      <c r="A592" s="188" t="str">
        <f>IF(tab2!D592="","",tab2!D592)</f>
        <v/>
      </c>
      <c r="B592" s="181" t="str">
        <f>IF($A592="","",INDEX('VÝPOČET UHR'!$W:$W,MATCH($A592,'VÝPOČET UHR'!$A:$A,0),))</f>
        <v/>
      </c>
      <c r="C592" s="192" t="str">
        <f t="shared" si="39"/>
        <v/>
      </c>
      <c r="D592" s="190"/>
      <c r="E592" s="189" t="str">
        <f>IF(A592="","",HLAVIČKA!$C$4)</f>
        <v/>
      </c>
      <c r="F592" s="189" t="str">
        <f>IF($A592="","",IF(INDEX('VÝPOČET UHR'!$AA:$AA,MATCH($A592,'VÝPOČET UHR'!$A:$A,0))="","",INDEX('VÝPOČET UHR'!$AA:$AA,MATCH($A592,'VÝPOČET UHR'!$A:$A,0))))</f>
        <v/>
      </c>
      <c r="G592" s="189" t="str">
        <f>IF($A592="","",IF(INDEX('VÝPOČET UHR'!$Z:$Z,MATCH($A592,'VÝPOČET UHR'!$A:$A,0))="","",INDEX('VÝPOČET UHR'!$Z:$Z,MATCH($A592,'VÝPOČET UHR'!$A:$A,0))))</f>
        <v/>
      </c>
      <c r="H592" s="190"/>
      <c r="J592" s="181" t="str">
        <f>IF($A592="","",INDEX('VÝPOČET UHR'!$G:$G,MATCH($A592,'VÝPOČET UHR'!$A:$A,0),))</f>
        <v/>
      </c>
      <c r="K592" s="181" t="str">
        <f t="shared" si="40"/>
        <v/>
      </c>
      <c r="L592" s="181" t="str">
        <f t="shared" si="41"/>
        <v/>
      </c>
      <c r="M592" s="181" t="str">
        <f t="shared" si="42"/>
        <v/>
      </c>
    </row>
    <row r="593" spans="1:13" ht="12.75">
      <c r="A593" s="188" t="str">
        <f>IF(tab2!D593="","",tab2!D593)</f>
        <v/>
      </c>
      <c r="B593" s="181" t="str">
        <f>IF($A593="","",INDEX('VÝPOČET UHR'!$W:$W,MATCH($A593,'VÝPOČET UHR'!$A:$A,0),))</f>
        <v/>
      </c>
      <c r="C593" s="192" t="str">
        <f t="shared" si="39"/>
        <v/>
      </c>
      <c r="D593" s="190"/>
      <c r="E593" s="189" t="str">
        <f>IF(A593="","",HLAVIČKA!$C$4)</f>
        <v/>
      </c>
      <c r="F593" s="189" t="str">
        <f>IF($A593="","",IF(INDEX('VÝPOČET UHR'!$AA:$AA,MATCH($A593,'VÝPOČET UHR'!$A:$A,0))="","",INDEX('VÝPOČET UHR'!$AA:$AA,MATCH($A593,'VÝPOČET UHR'!$A:$A,0))))</f>
        <v/>
      </c>
      <c r="G593" s="189" t="str">
        <f>IF($A593="","",IF(INDEX('VÝPOČET UHR'!$Z:$Z,MATCH($A593,'VÝPOČET UHR'!$A:$A,0))="","",INDEX('VÝPOČET UHR'!$Z:$Z,MATCH($A593,'VÝPOČET UHR'!$A:$A,0))))</f>
        <v/>
      </c>
      <c r="H593" s="190"/>
      <c r="J593" s="181" t="str">
        <f>IF($A593="","",INDEX('VÝPOČET UHR'!$G:$G,MATCH($A593,'VÝPOČET UHR'!$A:$A,0),))</f>
        <v/>
      </c>
      <c r="K593" s="181" t="str">
        <f t="shared" si="40"/>
        <v/>
      </c>
      <c r="L593" s="181" t="str">
        <f t="shared" si="41"/>
        <v/>
      </c>
      <c r="M593" s="181" t="str">
        <f t="shared" si="42"/>
        <v/>
      </c>
    </row>
    <row r="594" spans="1:13" ht="12.75">
      <c r="A594" s="188" t="str">
        <f>IF(tab2!D594="","",tab2!D594)</f>
        <v/>
      </c>
      <c r="B594" s="181" t="str">
        <f>IF($A594="","",INDEX('VÝPOČET UHR'!$W:$W,MATCH($A594,'VÝPOČET UHR'!$A:$A,0),))</f>
        <v/>
      </c>
      <c r="C594" s="192" t="str">
        <f t="shared" si="39"/>
        <v/>
      </c>
      <c r="D594" s="190"/>
      <c r="E594" s="189" t="str">
        <f>IF(A594="","",HLAVIČKA!$C$4)</f>
        <v/>
      </c>
      <c r="F594" s="189" t="str">
        <f>IF($A594="","",IF(INDEX('VÝPOČET UHR'!$AA:$AA,MATCH($A594,'VÝPOČET UHR'!$A:$A,0))="","",INDEX('VÝPOČET UHR'!$AA:$AA,MATCH($A594,'VÝPOČET UHR'!$A:$A,0))))</f>
        <v/>
      </c>
      <c r="G594" s="189" t="str">
        <f>IF($A594="","",IF(INDEX('VÝPOČET UHR'!$Z:$Z,MATCH($A594,'VÝPOČET UHR'!$A:$A,0))="","",INDEX('VÝPOČET UHR'!$Z:$Z,MATCH($A594,'VÝPOČET UHR'!$A:$A,0))))</f>
        <v/>
      </c>
      <c r="H594" s="190"/>
      <c r="J594" s="181" t="str">
        <f>IF($A594="","",INDEX('VÝPOČET UHR'!$G:$G,MATCH($A594,'VÝPOČET UHR'!$A:$A,0),))</f>
        <v/>
      </c>
      <c r="K594" s="181" t="str">
        <f t="shared" si="40"/>
        <v/>
      </c>
      <c r="L594" s="181" t="str">
        <f t="shared" si="41"/>
        <v/>
      </c>
      <c r="M594" s="181" t="str">
        <f t="shared" si="42"/>
        <v/>
      </c>
    </row>
    <row r="595" spans="1:13" ht="12.75">
      <c r="A595" s="188" t="str">
        <f>IF(tab2!D595="","",tab2!D595)</f>
        <v/>
      </c>
      <c r="B595" s="181" t="str">
        <f>IF($A595="","",INDEX('VÝPOČET UHR'!$W:$W,MATCH($A595,'VÝPOČET UHR'!$A:$A,0),))</f>
        <v/>
      </c>
      <c r="C595" s="192" t="str">
        <f t="shared" si="39"/>
        <v/>
      </c>
      <c r="D595" s="190"/>
      <c r="E595" s="189" t="str">
        <f>IF(A595="","",HLAVIČKA!$C$4)</f>
        <v/>
      </c>
      <c r="F595" s="189" t="str">
        <f>IF($A595="","",IF(INDEX('VÝPOČET UHR'!$AA:$AA,MATCH($A595,'VÝPOČET UHR'!$A:$A,0))="","",INDEX('VÝPOČET UHR'!$AA:$AA,MATCH($A595,'VÝPOČET UHR'!$A:$A,0))))</f>
        <v/>
      </c>
      <c r="G595" s="189" t="str">
        <f>IF($A595="","",IF(INDEX('VÝPOČET UHR'!$Z:$Z,MATCH($A595,'VÝPOČET UHR'!$A:$A,0))="","",INDEX('VÝPOČET UHR'!$Z:$Z,MATCH($A595,'VÝPOČET UHR'!$A:$A,0))))</f>
        <v/>
      </c>
      <c r="H595" s="190"/>
      <c r="J595" s="181" t="str">
        <f>IF($A595="","",INDEX('VÝPOČET UHR'!$G:$G,MATCH($A595,'VÝPOČET UHR'!$A:$A,0),))</f>
        <v/>
      </c>
      <c r="K595" s="181" t="str">
        <f t="shared" si="40"/>
        <v/>
      </c>
      <c r="L595" s="181" t="str">
        <f t="shared" si="41"/>
        <v/>
      </c>
      <c r="M595" s="181" t="str">
        <f t="shared" si="42"/>
        <v/>
      </c>
    </row>
    <row r="596" spans="1:13" ht="12.75">
      <c r="A596" s="188" t="str">
        <f>IF(tab2!D596="","",tab2!D596)</f>
        <v/>
      </c>
      <c r="B596" s="181" t="str">
        <f>IF($A596="","",INDEX('VÝPOČET UHR'!$W:$W,MATCH($A596,'VÝPOČET UHR'!$A:$A,0),))</f>
        <v/>
      </c>
      <c r="C596" s="192" t="str">
        <f t="shared" si="39"/>
        <v/>
      </c>
      <c r="D596" s="190"/>
      <c r="E596" s="189" t="str">
        <f>IF(A596="","",HLAVIČKA!$C$4)</f>
        <v/>
      </c>
      <c r="F596" s="189" t="str">
        <f>IF($A596="","",IF(INDEX('VÝPOČET UHR'!$AA:$AA,MATCH($A596,'VÝPOČET UHR'!$A:$A,0))="","",INDEX('VÝPOČET UHR'!$AA:$AA,MATCH($A596,'VÝPOČET UHR'!$A:$A,0))))</f>
        <v/>
      </c>
      <c r="G596" s="189" t="str">
        <f>IF($A596="","",IF(INDEX('VÝPOČET UHR'!$Z:$Z,MATCH($A596,'VÝPOČET UHR'!$A:$A,0))="","",INDEX('VÝPOČET UHR'!$Z:$Z,MATCH($A596,'VÝPOČET UHR'!$A:$A,0))))</f>
        <v/>
      </c>
      <c r="H596" s="190"/>
      <c r="J596" s="181" t="str">
        <f>IF($A596="","",INDEX('VÝPOČET UHR'!$G:$G,MATCH($A596,'VÝPOČET UHR'!$A:$A,0),))</f>
        <v/>
      </c>
      <c r="K596" s="181" t="str">
        <f t="shared" si="40"/>
        <v/>
      </c>
      <c r="L596" s="181" t="str">
        <f t="shared" si="41"/>
        <v/>
      </c>
      <c r="M596" s="181" t="str">
        <f t="shared" si="42"/>
        <v/>
      </c>
    </row>
    <row r="597" spans="1:13" ht="12.75">
      <c r="A597" s="188" t="str">
        <f>IF(tab2!D597="","",tab2!D597)</f>
        <v/>
      </c>
      <c r="B597" s="181" t="str">
        <f>IF($A597="","",INDEX('VÝPOČET UHR'!$W:$W,MATCH($A597,'VÝPOČET UHR'!$A:$A,0),))</f>
        <v/>
      </c>
      <c r="C597" s="192" t="str">
        <f t="shared" si="39"/>
        <v/>
      </c>
      <c r="D597" s="190"/>
      <c r="E597" s="189" t="str">
        <f>IF(A597="","",HLAVIČKA!$C$4)</f>
        <v/>
      </c>
      <c r="F597" s="189" t="str">
        <f>IF($A597="","",IF(INDEX('VÝPOČET UHR'!$AA:$AA,MATCH($A597,'VÝPOČET UHR'!$A:$A,0))="","",INDEX('VÝPOČET UHR'!$AA:$AA,MATCH($A597,'VÝPOČET UHR'!$A:$A,0))))</f>
        <v/>
      </c>
      <c r="G597" s="189" t="str">
        <f>IF($A597="","",IF(INDEX('VÝPOČET UHR'!$Z:$Z,MATCH($A597,'VÝPOČET UHR'!$A:$A,0))="","",INDEX('VÝPOČET UHR'!$Z:$Z,MATCH($A597,'VÝPOČET UHR'!$A:$A,0))))</f>
        <v/>
      </c>
      <c r="H597" s="190"/>
      <c r="J597" s="181" t="str">
        <f>IF($A597="","",INDEX('VÝPOČET UHR'!$G:$G,MATCH($A597,'VÝPOČET UHR'!$A:$A,0),))</f>
        <v/>
      </c>
      <c r="K597" s="181" t="str">
        <f t="shared" si="40"/>
        <v/>
      </c>
      <c r="L597" s="181" t="str">
        <f t="shared" si="41"/>
        <v/>
      </c>
      <c r="M597" s="181" t="str">
        <f t="shared" si="42"/>
        <v/>
      </c>
    </row>
    <row r="598" spans="1:13" ht="12.75">
      <c r="A598" s="188" t="str">
        <f>IF(tab2!D598="","",tab2!D598)</f>
        <v/>
      </c>
      <c r="B598" s="181" t="str">
        <f>IF($A598="","",INDEX('VÝPOČET UHR'!$W:$W,MATCH($A598,'VÝPOČET UHR'!$A:$A,0),))</f>
        <v/>
      </c>
      <c r="C598" s="192" t="str">
        <f t="shared" si="39"/>
        <v/>
      </c>
      <c r="D598" s="190"/>
      <c r="E598" s="189" t="str">
        <f>IF(A598="","",HLAVIČKA!$C$4)</f>
        <v/>
      </c>
      <c r="F598" s="189" t="str">
        <f>IF($A598="","",IF(INDEX('VÝPOČET UHR'!$AA:$AA,MATCH($A598,'VÝPOČET UHR'!$A:$A,0))="","",INDEX('VÝPOČET UHR'!$AA:$AA,MATCH($A598,'VÝPOČET UHR'!$A:$A,0))))</f>
        <v/>
      </c>
      <c r="G598" s="189" t="str">
        <f>IF($A598="","",IF(INDEX('VÝPOČET UHR'!$Z:$Z,MATCH($A598,'VÝPOČET UHR'!$A:$A,0))="","",INDEX('VÝPOČET UHR'!$Z:$Z,MATCH($A598,'VÝPOČET UHR'!$A:$A,0))))</f>
        <v/>
      </c>
      <c r="H598" s="190"/>
      <c r="J598" s="181" t="str">
        <f>IF($A598="","",INDEX('VÝPOČET UHR'!$G:$G,MATCH($A598,'VÝPOČET UHR'!$A:$A,0),))</f>
        <v/>
      </c>
      <c r="K598" s="181" t="str">
        <f t="shared" si="40"/>
        <v/>
      </c>
      <c r="L598" s="181" t="str">
        <f t="shared" si="41"/>
        <v/>
      </c>
      <c r="M598" s="181" t="str">
        <f t="shared" si="42"/>
        <v/>
      </c>
    </row>
    <row r="599" spans="1:13" ht="12.75">
      <c r="A599" s="188" t="str">
        <f>IF(tab2!D599="","",tab2!D599)</f>
        <v/>
      </c>
      <c r="B599" s="181" t="str">
        <f>IF($A599="","",INDEX('VÝPOČET UHR'!$W:$W,MATCH($A599,'VÝPOČET UHR'!$A:$A,0),))</f>
        <v/>
      </c>
      <c r="C599" s="192" t="str">
        <f t="shared" si="39"/>
        <v/>
      </c>
      <c r="D599" s="190"/>
      <c r="E599" s="189" t="str">
        <f>IF(A599="","",HLAVIČKA!$C$4)</f>
        <v/>
      </c>
      <c r="F599" s="189" t="str">
        <f>IF($A599="","",IF(INDEX('VÝPOČET UHR'!$AA:$AA,MATCH($A599,'VÝPOČET UHR'!$A:$A,0))="","",INDEX('VÝPOČET UHR'!$AA:$AA,MATCH($A599,'VÝPOČET UHR'!$A:$A,0))))</f>
        <v/>
      </c>
      <c r="G599" s="189" t="str">
        <f>IF($A599="","",IF(INDEX('VÝPOČET UHR'!$Z:$Z,MATCH($A599,'VÝPOČET UHR'!$A:$A,0))="","",INDEX('VÝPOČET UHR'!$Z:$Z,MATCH($A599,'VÝPOČET UHR'!$A:$A,0))))</f>
        <v/>
      </c>
      <c r="H599" s="190"/>
      <c r="J599" s="181" t="str">
        <f>IF($A599="","",INDEX('VÝPOČET UHR'!$G:$G,MATCH($A599,'VÝPOČET UHR'!$A:$A,0),))</f>
        <v/>
      </c>
      <c r="K599" s="181" t="str">
        <f t="shared" si="40"/>
        <v/>
      </c>
      <c r="L599" s="181" t="str">
        <f t="shared" si="41"/>
        <v/>
      </c>
      <c r="M599" s="181" t="str">
        <f t="shared" si="42"/>
        <v/>
      </c>
    </row>
    <row r="600" spans="1:13" ht="12.75">
      <c r="A600" s="188" t="str">
        <f>IF(tab2!D600="","",tab2!D600)</f>
        <v/>
      </c>
      <c r="B600" s="181" t="str">
        <f>IF($A600="","",INDEX('VÝPOČET UHR'!$W:$W,MATCH($A600,'VÝPOČET UHR'!$A:$A,0),))</f>
        <v/>
      </c>
      <c r="C600" s="192" t="str">
        <f t="shared" si="39"/>
        <v/>
      </c>
      <c r="D600" s="190"/>
      <c r="E600" s="189" t="str">
        <f>IF(A600="","",HLAVIČKA!$C$4)</f>
        <v/>
      </c>
      <c r="F600" s="189" t="str">
        <f>IF($A600="","",IF(INDEX('VÝPOČET UHR'!$AA:$AA,MATCH($A600,'VÝPOČET UHR'!$A:$A,0))="","",INDEX('VÝPOČET UHR'!$AA:$AA,MATCH($A600,'VÝPOČET UHR'!$A:$A,0))))</f>
        <v/>
      </c>
      <c r="G600" s="189" t="str">
        <f>IF($A600="","",IF(INDEX('VÝPOČET UHR'!$Z:$Z,MATCH($A600,'VÝPOČET UHR'!$A:$A,0))="","",INDEX('VÝPOČET UHR'!$Z:$Z,MATCH($A600,'VÝPOČET UHR'!$A:$A,0))))</f>
        <v/>
      </c>
      <c r="H600" s="190"/>
      <c r="J600" s="181" t="str">
        <f>IF($A600="","",INDEX('VÝPOČET UHR'!$G:$G,MATCH($A600,'VÝPOČET UHR'!$A:$A,0),))</f>
        <v/>
      </c>
      <c r="K600" s="181" t="str">
        <f t="shared" si="40"/>
        <v/>
      </c>
      <c r="L600" s="181" t="str">
        <f t="shared" si="41"/>
        <v/>
      </c>
      <c r="M600" s="181" t="str">
        <f t="shared" si="42"/>
        <v/>
      </c>
    </row>
    <row r="601" spans="1:13" ht="12.75">
      <c r="A601" s="188" t="str">
        <f>IF(tab2!D601="","",tab2!D601)</f>
        <v/>
      </c>
      <c r="B601" s="181" t="str">
        <f>IF($A601="","",INDEX('VÝPOČET UHR'!$W:$W,MATCH($A601,'VÝPOČET UHR'!$A:$A,0),))</f>
        <v/>
      </c>
      <c r="C601" s="192" t="str">
        <f t="shared" si="39"/>
        <v/>
      </c>
      <c r="D601" s="190"/>
      <c r="E601" s="189" t="str">
        <f>IF(A601="","",HLAVIČKA!$C$4)</f>
        <v/>
      </c>
      <c r="F601" s="189" t="str">
        <f>IF($A601="","",IF(INDEX('VÝPOČET UHR'!$AA:$AA,MATCH($A601,'VÝPOČET UHR'!$A:$A,0))="","",INDEX('VÝPOČET UHR'!$AA:$AA,MATCH($A601,'VÝPOČET UHR'!$A:$A,0))))</f>
        <v/>
      </c>
      <c r="G601" s="189" t="str">
        <f>IF($A601="","",IF(INDEX('VÝPOČET UHR'!$Z:$Z,MATCH($A601,'VÝPOČET UHR'!$A:$A,0))="","",INDEX('VÝPOČET UHR'!$Z:$Z,MATCH($A601,'VÝPOČET UHR'!$A:$A,0))))</f>
        <v/>
      </c>
      <c r="H601" s="190"/>
      <c r="J601" s="181" t="str">
        <f>IF($A601="","",INDEX('VÝPOČET UHR'!$G:$G,MATCH($A601,'VÝPOČET UHR'!$A:$A,0),))</f>
        <v/>
      </c>
      <c r="K601" s="181" t="str">
        <f t="shared" si="40"/>
        <v/>
      </c>
      <c r="L601" s="181" t="str">
        <f t="shared" si="41"/>
        <v/>
      </c>
      <c r="M601" s="181" t="str">
        <f t="shared" si="42"/>
        <v/>
      </c>
    </row>
  </sheetData>
  <sheetProtection sheet="1" objects="1" scenarios="1" formatCells="0" formatColumns="0" formatRows="0"/>
  <conditionalFormatting sqref="A2:H601">
    <cfRule type="expression" priority="1" dxfId="0">
      <formula>IF($A2="","NEPRAVDA","PRAVDA")</formula>
    </cfRule>
  </conditionalFormatting>
  <dataValidations count="1">
    <dataValidation type="list" allowBlank="1" showInputMessage="1" showErrorMessage="1" sqref="H2:H601">
      <formula1>ROLETKY!$G$2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CH5"/>
  <sheetViews>
    <sheetView zoomScale="85" zoomScaleNormal="85" workbookViewId="0" topLeftCell="A1">
      <pane ySplit="4" topLeftCell="A5" activePane="bottomLeft" state="frozen"/>
      <selection pane="bottomLeft" activeCell="G19" sqref="G19"/>
    </sheetView>
  </sheetViews>
  <sheetFormatPr defaultColWidth="8.875" defaultRowHeight="12.75"/>
  <cols>
    <col min="1" max="1" width="9.125" style="113" customWidth="1"/>
    <col min="2" max="16384" width="8.875" style="104" customWidth="1"/>
  </cols>
  <sheetData>
    <row r="1" spans="1:38" s="75" customFormat="1" ht="34.5" customHeight="1">
      <c r="A1" s="166" t="s">
        <v>244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4"/>
      <c r="AB1" s="74"/>
      <c r="AC1" s="74"/>
      <c r="AD1" s="74"/>
      <c r="AE1" s="74"/>
      <c r="AF1" s="74"/>
      <c r="AG1" s="74"/>
      <c r="AH1" s="74"/>
      <c r="AJ1" s="76"/>
      <c r="AK1" s="76"/>
      <c r="AL1" s="76"/>
    </row>
    <row r="2" ht="12.75">
      <c r="B2" s="178" t="s">
        <v>251</v>
      </c>
    </row>
    <row r="4" spans="1:86" ht="12.75">
      <c r="A4" s="114" t="s">
        <v>2</v>
      </c>
      <c r="B4" s="114" t="s">
        <v>3</v>
      </c>
      <c r="C4" s="114" t="s">
        <v>4</v>
      </c>
      <c r="D4" s="114" t="s">
        <v>166</v>
      </c>
      <c r="E4" s="114" t="s">
        <v>167</v>
      </c>
      <c r="F4" s="114" t="s">
        <v>5</v>
      </c>
      <c r="G4" s="114" t="s">
        <v>6</v>
      </c>
      <c r="H4" s="114" t="s">
        <v>168</v>
      </c>
      <c r="I4" s="114" t="s">
        <v>7</v>
      </c>
      <c r="J4" s="114" t="s">
        <v>16</v>
      </c>
      <c r="K4" s="114" t="s">
        <v>169</v>
      </c>
      <c r="L4" s="114" t="s">
        <v>170</v>
      </c>
      <c r="M4" s="114" t="s">
        <v>171</v>
      </c>
      <c r="N4" s="114" t="s">
        <v>17</v>
      </c>
      <c r="O4" s="114" t="s">
        <v>172</v>
      </c>
      <c r="P4" s="115" t="s">
        <v>173</v>
      </c>
      <c r="Q4" s="114" t="s">
        <v>174</v>
      </c>
      <c r="R4" s="114" t="s">
        <v>175</v>
      </c>
      <c r="S4" s="115" t="s">
        <v>176</v>
      </c>
      <c r="T4" s="115" t="s">
        <v>101</v>
      </c>
      <c r="U4" s="114" t="s">
        <v>177</v>
      </c>
      <c r="V4" s="114" t="s">
        <v>178</v>
      </c>
      <c r="W4" s="114" t="s">
        <v>8</v>
      </c>
      <c r="X4" s="114" t="s">
        <v>9</v>
      </c>
      <c r="Y4" s="114" t="s">
        <v>10</v>
      </c>
      <c r="Z4" s="114" t="s">
        <v>179</v>
      </c>
      <c r="AA4" s="116" t="s">
        <v>180</v>
      </c>
      <c r="AB4" s="115" t="s">
        <v>181</v>
      </c>
      <c r="AC4" s="114" t="s">
        <v>161</v>
      </c>
      <c r="AD4" s="115" t="s">
        <v>182</v>
      </c>
      <c r="AE4" s="115" t="s">
        <v>183</v>
      </c>
      <c r="AF4" s="114" t="s">
        <v>184</v>
      </c>
      <c r="AG4" s="114" t="s">
        <v>185</v>
      </c>
      <c r="AH4" s="114" t="s">
        <v>11</v>
      </c>
      <c r="AI4" s="114" t="s">
        <v>12</v>
      </c>
      <c r="AJ4" s="114" t="s">
        <v>13</v>
      </c>
      <c r="AK4" s="114" t="s">
        <v>186</v>
      </c>
      <c r="AL4" s="116" t="s">
        <v>187</v>
      </c>
      <c r="AM4" s="115" t="s">
        <v>188</v>
      </c>
      <c r="AN4" s="115" t="s">
        <v>189</v>
      </c>
      <c r="AO4" s="114" t="s">
        <v>190</v>
      </c>
      <c r="AP4" s="114" t="s">
        <v>191</v>
      </c>
      <c r="AQ4" s="114" t="s">
        <v>192</v>
      </c>
      <c r="AR4" s="114" t="s">
        <v>193</v>
      </c>
      <c r="AS4" s="114" t="s">
        <v>194</v>
      </c>
      <c r="AT4" s="114" t="s">
        <v>195</v>
      </c>
      <c r="AU4" s="116" t="s">
        <v>196</v>
      </c>
      <c r="AV4" s="114" t="s">
        <v>197</v>
      </c>
      <c r="AW4" s="114" t="s">
        <v>198</v>
      </c>
      <c r="AX4" s="114" t="s">
        <v>199</v>
      </c>
      <c r="AY4" s="114" t="s">
        <v>14</v>
      </c>
      <c r="AZ4" s="116" t="s">
        <v>200</v>
      </c>
      <c r="BA4" s="116" t="s">
        <v>201</v>
      </c>
      <c r="BB4" s="114" t="s">
        <v>202</v>
      </c>
      <c r="BC4" s="116" t="s">
        <v>203</v>
      </c>
      <c r="BD4" s="116" t="s">
        <v>204</v>
      </c>
      <c r="BE4" s="114" t="s">
        <v>205</v>
      </c>
      <c r="BF4" s="114" t="s">
        <v>206</v>
      </c>
      <c r="BG4" s="117" t="s">
        <v>207</v>
      </c>
      <c r="BH4" s="117" t="s">
        <v>208</v>
      </c>
      <c r="BI4" s="114" t="s">
        <v>209</v>
      </c>
      <c r="BJ4" s="117" t="s">
        <v>210</v>
      </c>
      <c r="BK4" s="117" t="s">
        <v>211</v>
      </c>
      <c r="BL4" s="114" t="s">
        <v>212</v>
      </c>
      <c r="BM4" s="117" t="s">
        <v>213</v>
      </c>
      <c r="BN4" s="117" t="s">
        <v>214</v>
      </c>
      <c r="BO4" s="114" t="s">
        <v>215</v>
      </c>
      <c r="BP4" s="117" t="s">
        <v>216</v>
      </c>
      <c r="BQ4" s="117" t="s">
        <v>217</v>
      </c>
      <c r="BR4" s="114" t="s">
        <v>218</v>
      </c>
      <c r="BS4" s="117" t="s">
        <v>219</v>
      </c>
      <c r="BT4" s="114" t="s">
        <v>220</v>
      </c>
      <c r="BU4" s="117" t="s">
        <v>221</v>
      </c>
      <c r="BV4" s="114" t="s">
        <v>222</v>
      </c>
      <c r="BW4" s="116" t="s">
        <v>223</v>
      </c>
      <c r="BX4" s="116" t="s">
        <v>224</v>
      </c>
      <c r="BY4" s="115" t="s">
        <v>225</v>
      </c>
      <c r="BZ4" s="114" t="s">
        <v>226</v>
      </c>
      <c r="CA4" s="114" t="s">
        <v>227</v>
      </c>
      <c r="CB4" s="115" t="s">
        <v>228</v>
      </c>
      <c r="CC4" s="114" t="s">
        <v>229</v>
      </c>
      <c r="CD4" s="115" t="s">
        <v>230</v>
      </c>
      <c r="CE4" s="114" t="s">
        <v>231</v>
      </c>
      <c r="CF4" s="114" t="s">
        <v>232</v>
      </c>
      <c r="CG4" s="115" t="s">
        <v>233</v>
      </c>
      <c r="CH4" s="115" t="s">
        <v>234</v>
      </c>
    </row>
    <row r="5" spans="1:86" ht="12.75">
      <c r="A5" s="196" t="s">
        <v>276</v>
      </c>
      <c r="B5" s="195" t="s">
        <v>277</v>
      </c>
      <c r="C5" s="195" t="s">
        <v>278</v>
      </c>
      <c r="D5" s="195" t="s">
        <v>279</v>
      </c>
      <c r="E5" s="195" t="s">
        <v>280</v>
      </c>
      <c r="F5" s="195" t="s">
        <v>281</v>
      </c>
      <c r="G5" s="193"/>
      <c r="H5" s="195" t="s">
        <v>282</v>
      </c>
      <c r="I5" s="195" t="s">
        <v>283</v>
      </c>
      <c r="J5" s="195" t="s">
        <v>284</v>
      </c>
      <c r="K5" s="195" t="s">
        <v>285</v>
      </c>
      <c r="L5" s="193"/>
      <c r="M5" s="195" t="s">
        <v>286</v>
      </c>
      <c r="N5" s="195" t="s">
        <v>287</v>
      </c>
      <c r="O5" s="195" t="s">
        <v>288</v>
      </c>
      <c r="P5" s="195">
        <v>130.18</v>
      </c>
      <c r="Q5" s="195" t="s">
        <v>289</v>
      </c>
      <c r="R5" s="195" t="s">
        <v>290</v>
      </c>
      <c r="S5" s="195">
        <v>58.67</v>
      </c>
      <c r="T5" s="195">
        <v>37.46</v>
      </c>
      <c r="U5" s="195" t="s">
        <v>289</v>
      </c>
      <c r="V5" s="195" t="s">
        <v>291</v>
      </c>
      <c r="W5" s="195" t="s">
        <v>292</v>
      </c>
      <c r="X5" s="195" t="s">
        <v>293</v>
      </c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5" t="s">
        <v>272</v>
      </c>
      <c r="AZ5" s="193"/>
      <c r="BA5" s="195">
        <v>31122012</v>
      </c>
      <c r="BB5" s="193"/>
      <c r="BC5" s="193"/>
      <c r="BD5" s="195">
        <v>1032014</v>
      </c>
      <c r="BE5" s="193"/>
      <c r="BF5" s="193"/>
      <c r="BG5" s="193"/>
      <c r="BH5" s="195">
        <v>1</v>
      </c>
      <c r="BI5" s="195" t="s">
        <v>294</v>
      </c>
      <c r="BJ5" s="195">
        <v>1</v>
      </c>
      <c r="BK5" s="193"/>
      <c r="BL5" s="193"/>
      <c r="BM5" s="193"/>
      <c r="BN5" s="193"/>
      <c r="BO5" s="193"/>
      <c r="BP5" s="193"/>
      <c r="BQ5" s="195">
        <v>37.4559</v>
      </c>
      <c r="BR5" s="195" t="s">
        <v>291</v>
      </c>
      <c r="BS5" s="193"/>
      <c r="BT5" s="193"/>
      <c r="BU5" s="193"/>
      <c r="BV5" s="193"/>
      <c r="BW5" s="195">
        <v>1122008</v>
      </c>
      <c r="BX5" s="195">
        <v>1082010</v>
      </c>
      <c r="BY5" s="195">
        <v>0</v>
      </c>
      <c r="BZ5" s="195" t="s">
        <v>295</v>
      </c>
      <c r="CA5" s="193"/>
      <c r="CB5" s="193"/>
      <c r="CC5" s="193"/>
      <c r="CD5" s="193"/>
      <c r="CE5" s="193"/>
      <c r="CF5" s="195" t="s">
        <v>287</v>
      </c>
      <c r="CG5" s="193"/>
      <c r="CH5" s="195">
        <v>205.1</v>
      </c>
    </row>
  </sheetData>
  <autoFilter ref="A4:CH4"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tabColor indexed="43"/>
  </sheetPr>
  <dimension ref="A1:IF100"/>
  <sheetViews>
    <sheetView zoomScaleSheetLayoutView="115" workbookViewId="0" topLeftCell="A1">
      <pane ySplit="5" topLeftCell="A6" activePane="bottomLeft" state="frozen"/>
      <selection pane="topLeft" activeCell="B1" sqref="B1"/>
      <selection pane="bottomLeft" activeCell="G7" sqref="G7"/>
    </sheetView>
  </sheetViews>
  <sheetFormatPr defaultColWidth="8.875" defaultRowHeight="12.75"/>
  <cols>
    <col min="1" max="1" width="11.75390625" style="75" hidden="1" customWidth="1"/>
    <col min="2" max="2" width="10.125" style="75" customWidth="1"/>
    <col min="3" max="3" width="25.875" style="75" customWidth="1"/>
    <col min="4" max="4" width="14.00390625" style="75" bestFit="1" customWidth="1"/>
    <col min="5" max="5" width="15.25390625" style="75" customWidth="1"/>
    <col min="6" max="6" width="8.875" style="75" customWidth="1"/>
    <col min="7" max="7" width="14.75390625" style="75" customWidth="1"/>
    <col min="8" max="14" width="8.875" style="75" customWidth="1"/>
    <col min="15" max="15" width="3.125" style="75" customWidth="1"/>
    <col min="16" max="16" width="12.875" style="75" bestFit="1" customWidth="1"/>
    <col min="17" max="16384" width="8.875" style="75" customWidth="1"/>
  </cols>
  <sheetData>
    <row r="1" spans="1:33" ht="34.5" customHeight="1">
      <c r="A1" s="166"/>
      <c r="B1" s="166" t="s">
        <v>248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</row>
    <row r="2" spans="1:33" ht="15" customHeight="1">
      <c r="A2" s="81"/>
      <c r="B2" s="168"/>
      <c r="C2" s="169"/>
      <c r="D2" s="170"/>
      <c r="E2" s="171"/>
      <c r="F2" s="171"/>
      <c r="G2" s="171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1:33" s="79" customFormat="1" ht="13.5" customHeight="1">
      <c r="A3" s="81"/>
      <c r="B3" s="172" t="s">
        <v>241</v>
      </c>
      <c r="C3" s="173"/>
      <c r="D3" s="172" t="s">
        <v>242</v>
      </c>
      <c r="E3" s="174"/>
      <c r="F3" s="172" t="s">
        <v>35</v>
      </c>
      <c r="G3" s="175">
        <v>130.18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</row>
    <row r="4" spans="1:240" s="121" customFormat="1" ht="12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</row>
    <row r="5" spans="1:33" s="79" customFormat="1" ht="45">
      <c r="A5" s="118" t="s">
        <v>23</v>
      </c>
      <c r="B5" s="119" t="s">
        <v>14</v>
      </c>
      <c r="C5" s="119" t="s">
        <v>19</v>
      </c>
      <c r="D5" s="119" t="s">
        <v>20</v>
      </c>
      <c r="E5" s="119" t="s">
        <v>147</v>
      </c>
      <c r="F5" s="119" t="s">
        <v>38</v>
      </c>
      <c r="G5" s="119" t="s">
        <v>249</v>
      </c>
      <c r="H5" s="119" t="s">
        <v>58</v>
      </c>
      <c r="I5" s="120" t="s">
        <v>60</v>
      </c>
      <c r="J5" s="120" t="s">
        <v>142</v>
      </c>
      <c r="K5" s="120" t="s">
        <v>145</v>
      </c>
      <c r="L5" s="120" t="s">
        <v>143</v>
      </c>
      <c r="M5" s="120" t="s">
        <v>146</v>
      </c>
      <c r="N5" s="120" t="s">
        <v>144</v>
      </c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</row>
    <row r="6" spans="1:14" s="79" customFormat="1" ht="11.25">
      <c r="A6" s="79" t="str">
        <f aca="true" t="shared" si="0" ref="A6:A8">CONCATENATE(C6,D6," ",F6)</f>
        <v>estradiol a prasteron 1 vyplnit</v>
      </c>
      <c r="B6" s="121" t="str">
        <f>IF(tab!F2="","",tab!F2)</f>
        <v>G03EA03</v>
      </c>
      <c r="C6" s="122" t="s">
        <v>297</v>
      </c>
      <c r="D6" s="121">
        <f>IF(tab!G2="","",tab!G2)</f>
        <v>1</v>
      </c>
      <c r="E6" s="123">
        <f aca="true" t="shared" si="1" ref="E6:E8">IF(OR($G$3="",G6="",H6=""),"",IF(D6=I6,$G$3,IF(OR(OR(G6="ano",G6="a")),IF(D6=I6,$G$3,IF($D6&lt;K6,ROUND(L6*($D6/K6)^0.621488,4),IF($D6&gt;M6,ROUND(N6*($D6/M6)^0.621488,4),ROUND(ROUND($G$3/H6,4)/J6*D6,4)))),IF(D6=I6,$G$3,ROUND(ROUND($G$3/H6,4)/J6*D6,4)))))</f>
        <v>130.18</v>
      </c>
      <c r="F6" s="121" t="str">
        <f>IF(tab!H2="","",tab!H2)</f>
        <v>vyplnit</v>
      </c>
      <c r="G6" s="122" t="s">
        <v>298</v>
      </c>
      <c r="H6" s="124">
        <v>1</v>
      </c>
      <c r="I6" s="121">
        <f>IF(tab!I2="","",tab!I2)</f>
        <v>1</v>
      </c>
      <c r="J6" s="121">
        <f aca="true" t="shared" si="2" ref="J6:J8">IF(H6="","",ROUND(I6/H6,4))</f>
        <v>1</v>
      </c>
      <c r="K6" s="121">
        <f aca="true" t="shared" si="3" ref="K6:K8">IF(J6="","",ROUND(J6/2,4))</f>
        <v>0.5</v>
      </c>
      <c r="L6" s="123">
        <f aca="true" t="shared" si="4" ref="L6:L8">IF(J6="","",ROUND(ROUND($G$3/H6,4)/J6*K6,4))</f>
        <v>65.09</v>
      </c>
      <c r="M6" s="123">
        <f aca="true" t="shared" si="5" ref="M6:M8">IF(J6="","",ROUND(J6*2,4))</f>
        <v>2</v>
      </c>
      <c r="N6" s="123">
        <f aca="true" t="shared" si="6" ref="N6:N8">IF(J6="","",ROUND(ROUND($G$3/H6,4)/J6*M6,4))</f>
        <v>260.36</v>
      </c>
    </row>
    <row r="7" spans="1:14" s="79" customFormat="1" ht="11.25">
      <c r="A7" s="79" t="str">
        <f t="shared" si="0"/>
        <v xml:space="preserve"> vyplnit</v>
      </c>
      <c r="B7" s="121" t="str">
        <f>IF(tab!F3="","",tab!F3)</f>
        <v/>
      </c>
      <c r="C7" s="122"/>
      <c r="D7" s="121" t="str">
        <f>IF(tab!G3="","",tab!G3)</f>
        <v/>
      </c>
      <c r="E7" s="123" t="str">
        <f t="shared" si="1"/>
        <v/>
      </c>
      <c r="F7" s="121" t="str">
        <f>IF(tab!H3="","",tab!H3)</f>
        <v>vyplnit</v>
      </c>
      <c r="G7" s="122"/>
      <c r="H7" s="124"/>
      <c r="I7" s="121" t="str">
        <f>IF(tab!I3="","",tab!I3)</f>
        <v/>
      </c>
      <c r="J7" s="121" t="str">
        <f t="shared" si="2"/>
        <v/>
      </c>
      <c r="K7" s="121" t="str">
        <f t="shared" si="3"/>
        <v/>
      </c>
      <c r="L7" s="123" t="str">
        <f t="shared" si="4"/>
        <v/>
      </c>
      <c r="M7" s="123" t="str">
        <f t="shared" si="5"/>
        <v/>
      </c>
      <c r="N7" s="123" t="str">
        <f t="shared" si="6"/>
        <v/>
      </c>
    </row>
    <row r="8" spans="1:14" s="79" customFormat="1" ht="11.25">
      <c r="A8" s="79" t="str">
        <f t="shared" si="0"/>
        <v xml:space="preserve"> </v>
      </c>
      <c r="B8" s="121" t="str">
        <f>IF(tab!F4="","",tab!F4)</f>
        <v/>
      </c>
      <c r="C8" s="122"/>
      <c r="D8" s="121" t="str">
        <f>IF(tab!G4="","",tab!G4)</f>
        <v/>
      </c>
      <c r="E8" s="123" t="str">
        <f t="shared" si="1"/>
        <v/>
      </c>
      <c r="F8" s="121" t="str">
        <f>IF(tab!H4="","",tab!H4)</f>
        <v/>
      </c>
      <c r="G8" s="122"/>
      <c r="H8" s="124"/>
      <c r="I8" s="121" t="str">
        <f>IF(tab!I4="","",tab!I4)</f>
        <v/>
      </c>
      <c r="J8" s="121" t="str">
        <f t="shared" si="2"/>
        <v/>
      </c>
      <c r="K8" s="121" t="str">
        <f t="shared" si="3"/>
        <v/>
      </c>
      <c r="L8" s="123" t="str">
        <f t="shared" si="4"/>
        <v/>
      </c>
      <c r="M8" s="123" t="str">
        <f t="shared" si="5"/>
        <v/>
      </c>
      <c r="N8" s="123" t="str">
        <f t="shared" si="6"/>
        <v/>
      </c>
    </row>
    <row r="9" spans="1:14" s="79" customFormat="1" ht="11.25">
      <c r="A9" s="79" t="str">
        <f aca="true" t="shared" si="7" ref="A9:A51">CONCATENATE(C9,D9," ",F9)</f>
        <v xml:space="preserve"> </v>
      </c>
      <c r="B9" s="121" t="str">
        <f>IF(tab!F5="","",tab!F5)</f>
        <v/>
      </c>
      <c r="C9" s="122"/>
      <c r="D9" s="121" t="str">
        <f>IF(tab!G5="","",tab!G5)</f>
        <v/>
      </c>
      <c r="E9" s="123" t="str">
        <f aca="true" t="shared" si="8" ref="E9:E70">IF(OR($G$3="",G9="",H9=""),"",IF(D9=I9,$G$3,IF(OR(OR(G9="ano",G9="a")),IF(D9=I9,$G$3,IF($D9&lt;K9,ROUND(L9*($D9/K9)^0.621488,4),IF($D9&gt;M9,ROUND(N9*($D9/M9)^0.621488,4),ROUND(ROUND($G$3/H9,4)/J9*D9,4)))),IF(D9=I9,$G$3,ROUND(ROUND($G$3/H9,4)/J9*D9,4)))))</f>
        <v/>
      </c>
      <c r="F9" s="121" t="str">
        <f>IF(tab!H5="","",tab!H5)</f>
        <v/>
      </c>
      <c r="G9" s="122"/>
      <c r="H9" s="124"/>
      <c r="I9" s="121" t="str">
        <f>IF(tab!I5="","",tab!I5)</f>
        <v/>
      </c>
      <c r="J9" s="121" t="str">
        <f aca="true" t="shared" si="9" ref="J9:J70">IF(H9="","",ROUND(I9/H9,4))</f>
        <v/>
      </c>
      <c r="K9" s="121" t="str">
        <f aca="true" t="shared" si="10" ref="K9:K70">IF(J9="","",ROUND(J9/2,4))</f>
        <v/>
      </c>
      <c r="L9" s="123" t="str">
        <f aca="true" t="shared" si="11" ref="L9:L70">IF(J9="","",ROUND(ROUND($G$3/H9,4)/J9*K9,4))</f>
        <v/>
      </c>
      <c r="M9" s="123" t="str">
        <f aca="true" t="shared" si="12" ref="M9:M70">IF(J9="","",ROUND(J9*2,4))</f>
        <v/>
      </c>
      <c r="N9" s="123" t="str">
        <f aca="true" t="shared" si="13" ref="N9:N70">IF(J9="","",ROUND(ROUND($G$3/H9,4)/J9*M9,4))</f>
        <v/>
      </c>
    </row>
    <row r="10" spans="1:14" s="79" customFormat="1" ht="11.25">
      <c r="A10" s="79" t="str">
        <f t="shared" si="7"/>
        <v xml:space="preserve"> </v>
      </c>
      <c r="B10" s="121" t="str">
        <f>IF(tab!F6="","",tab!F6)</f>
        <v/>
      </c>
      <c r="C10" s="122"/>
      <c r="D10" s="121" t="str">
        <f>IF(tab!G6="","",tab!G6)</f>
        <v/>
      </c>
      <c r="E10" s="123" t="str">
        <f t="shared" si="8"/>
        <v/>
      </c>
      <c r="F10" s="121" t="str">
        <f>IF(tab!H6="","",tab!H6)</f>
        <v/>
      </c>
      <c r="G10" s="122"/>
      <c r="H10" s="124"/>
      <c r="I10" s="121" t="str">
        <f>IF(tab!I6="","",tab!I6)</f>
        <v/>
      </c>
      <c r="J10" s="121" t="str">
        <f t="shared" si="9"/>
        <v/>
      </c>
      <c r="K10" s="121" t="str">
        <f t="shared" si="10"/>
        <v/>
      </c>
      <c r="L10" s="123" t="str">
        <f t="shared" si="11"/>
        <v/>
      </c>
      <c r="M10" s="123" t="str">
        <f t="shared" si="12"/>
        <v/>
      </c>
      <c r="N10" s="123" t="str">
        <f t="shared" si="13"/>
        <v/>
      </c>
    </row>
    <row r="11" spans="1:14" s="79" customFormat="1" ht="11.25">
      <c r="A11" s="79" t="str">
        <f t="shared" si="7"/>
        <v xml:space="preserve"> </v>
      </c>
      <c r="B11" s="121" t="str">
        <f>IF(tab!F7="","",tab!F7)</f>
        <v/>
      </c>
      <c r="C11" s="122"/>
      <c r="D11" s="121" t="str">
        <f>IF(tab!G7="","",tab!G7)</f>
        <v/>
      </c>
      <c r="E11" s="123" t="str">
        <f t="shared" si="8"/>
        <v/>
      </c>
      <c r="F11" s="121" t="str">
        <f>IF(tab!H7="","",tab!H7)</f>
        <v/>
      </c>
      <c r="G11" s="122"/>
      <c r="H11" s="124"/>
      <c r="I11" s="121" t="str">
        <f>IF(tab!I7="","",tab!I7)</f>
        <v/>
      </c>
      <c r="J11" s="121" t="str">
        <f t="shared" si="9"/>
        <v/>
      </c>
      <c r="K11" s="121" t="str">
        <f t="shared" si="10"/>
        <v/>
      </c>
      <c r="L11" s="123" t="str">
        <f t="shared" si="11"/>
        <v/>
      </c>
      <c r="M11" s="123" t="str">
        <f t="shared" si="12"/>
        <v/>
      </c>
      <c r="N11" s="123" t="str">
        <f t="shared" si="13"/>
        <v/>
      </c>
    </row>
    <row r="12" spans="1:14" s="79" customFormat="1" ht="11.25">
      <c r="A12" s="79" t="str">
        <f t="shared" si="7"/>
        <v xml:space="preserve"> </v>
      </c>
      <c r="B12" s="121" t="str">
        <f>IF(tab!F8="","",tab!F8)</f>
        <v/>
      </c>
      <c r="C12" s="122"/>
      <c r="D12" s="121" t="str">
        <f>IF(tab!G8="","",tab!G8)</f>
        <v/>
      </c>
      <c r="E12" s="123" t="str">
        <f t="shared" si="8"/>
        <v/>
      </c>
      <c r="F12" s="121" t="str">
        <f>IF(tab!H8="","",tab!H8)</f>
        <v/>
      </c>
      <c r="G12" s="125"/>
      <c r="H12" s="124"/>
      <c r="I12" s="121" t="str">
        <f>IF(tab!I8="","",tab!I8)</f>
        <v/>
      </c>
      <c r="J12" s="121" t="str">
        <f t="shared" si="9"/>
        <v/>
      </c>
      <c r="K12" s="121" t="str">
        <f t="shared" si="10"/>
        <v/>
      </c>
      <c r="L12" s="123" t="str">
        <f t="shared" si="11"/>
        <v/>
      </c>
      <c r="M12" s="123" t="str">
        <f t="shared" si="12"/>
        <v/>
      </c>
      <c r="N12" s="123" t="str">
        <f t="shared" si="13"/>
        <v/>
      </c>
    </row>
    <row r="13" spans="1:14" s="79" customFormat="1" ht="11.25">
      <c r="A13" s="79" t="str">
        <f t="shared" si="7"/>
        <v xml:space="preserve"> </v>
      </c>
      <c r="B13" s="121" t="str">
        <f>IF(tab!F9="","",tab!F9)</f>
        <v/>
      </c>
      <c r="C13" s="122"/>
      <c r="D13" s="121" t="str">
        <f>IF(tab!G9="","",tab!G9)</f>
        <v/>
      </c>
      <c r="E13" s="123" t="str">
        <f t="shared" si="8"/>
        <v/>
      </c>
      <c r="F13" s="121" t="str">
        <f>IF(tab!H9="","",tab!H9)</f>
        <v/>
      </c>
      <c r="G13" s="125"/>
      <c r="H13" s="124"/>
      <c r="I13" s="121" t="str">
        <f>IF(tab!I9="","",tab!I9)</f>
        <v/>
      </c>
      <c r="J13" s="121" t="str">
        <f t="shared" si="9"/>
        <v/>
      </c>
      <c r="K13" s="121" t="str">
        <f t="shared" si="10"/>
        <v/>
      </c>
      <c r="L13" s="123" t="str">
        <f t="shared" si="11"/>
        <v/>
      </c>
      <c r="M13" s="123" t="str">
        <f t="shared" si="12"/>
        <v/>
      </c>
      <c r="N13" s="123" t="str">
        <f t="shared" si="13"/>
        <v/>
      </c>
    </row>
    <row r="14" spans="1:14" s="79" customFormat="1" ht="11.25">
      <c r="A14" s="79" t="str">
        <f t="shared" si="7"/>
        <v xml:space="preserve"> </v>
      </c>
      <c r="B14" s="121" t="str">
        <f>IF(tab!F10="","",tab!F10)</f>
        <v/>
      </c>
      <c r="C14" s="122"/>
      <c r="D14" s="121" t="str">
        <f>IF(tab!G10="","",tab!G10)</f>
        <v/>
      </c>
      <c r="E14" s="123" t="str">
        <f t="shared" si="8"/>
        <v/>
      </c>
      <c r="F14" s="121" t="str">
        <f>IF(tab!H10="","",tab!H10)</f>
        <v/>
      </c>
      <c r="G14" s="125"/>
      <c r="H14" s="124"/>
      <c r="I14" s="121" t="str">
        <f>IF(tab!I10="","",tab!I10)</f>
        <v/>
      </c>
      <c r="J14" s="121" t="str">
        <f t="shared" si="9"/>
        <v/>
      </c>
      <c r="K14" s="121" t="str">
        <f t="shared" si="10"/>
        <v/>
      </c>
      <c r="L14" s="123" t="str">
        <f t="shared" si="11"/>
        <v/>
      </c>
      <c r="M14" s="123" t="str">
        <f t="shared" si="12"/>
        <v/>
      </c>
      <c r="N14" s="123" t="str">
        <f t="shared" si="13"/>
        <v/>
      </c>
    </row>
    <row r="15" spans="1:14" s="79" customFormat="1" ht="11.25">
      <c r="A15" s="79" t="str">
        <f t="shared" si="7"/>
        <v xml:space="preserve"> </v>
      </c>
      <c r="B15" s="121" t="str">
        <f>IF(tab!F11="","",tab!F11)</f>
        <v/>
      </c>
      <c r="C15" s="122"/>
      <c r="D15" s="121" t="str">
        <f>IF(tab!G11="","",tab!G11)</f>
        <v/>
      </c>
      <c r="E15" s="123" t="str">
        <f t="shared" si="8"/>
        <v/>
      </c>
      <c r="F15" s="121" t="str">
        <f>IF(tab!H11="","",tab!H11)</f>
        <v/>
      </c>
      <c r="G15" s="125"/>
      <c r="H15" s="124"/>
      <c r="I15" s="121" t="str">
        <f>IF(tab!I11="","",tab!I11)</f>
        <v/>
      </c>
      <c r="J15" s="121" t="str">
        <f t="shared" si="9"/>
        <v/>
      </c>
      <c r="K15" s="121" t="str">
        <f t="shared" si="10"/>
        <v/>
      </c>
      <c r="L15" s="123" t="str">
        <f t="shared" si="11"/>
        <v/>
      </c>
      <c r="M15" s="123" t="str">
        <f t="shared" si="12"/>
        <v/>
      </c>
      <c r="N15" s="123" t="str">
        <f t="shared" si="13"/>
        <v/>
      </c>
    </row>
    <row r="16" spans="1:14" s="79" customFormat="1" ht="11.25">
      <c r="A16" s="79" t="str">
        <f t="shared" si="7"/>
        <v xml:space="preserve"> </v>
      </c>
      <c r="B16" s="121" t="str">
        <f>IF(tab!F12="","",tab!F12)</f>
        <v/>
      </c>
      <c r="C16" s="122"/>
      <c r="D16" s="121" t="str">
        <f>IF(tab!G12="","",tab!G12)</f>
        <v/>
      </c>
      <c r="E16" s="123" t="str">
        <f t="shared" si="8"/>
        <v/>
      </c>
      <c r="F16" s="121" t="str">
        <f>IF(tab!H12="","",tab!H12)</f>
        <v/>
      </c>
      <c r="G16" s="125"/>
      <c r="H16" s="124"/>
      <c r="I16" s="121" t="str">
        <f>IF(tab!I12="","",tab!I12)</f>
        <v/>
      </c>
      <c r="J16" s="121" t="str">
        <f t="shared" si="9"/>
        <v/>
      </c>
      <c r="K16" s="121" t="str">
        <f t="shared" si="10"/>
        <v/>
      </c>
      <c r="L16" s="123" t="str">
        <f t="shared" si="11"/>
        <v/>
      </c>
      <c r="M16" s="123" t="str">
        <f t="shared" si="12"/>
        <v/>
      </c>
      <c r="N16" s="123" t="str">
        <f t="shared" si="13"/>
        <v/>
      </c>
    </row>
    <row r="17" spans="1:14" s="79" customFormat="1" ht="11.25">
      <c r="A17" s="79" t="str">
        <f t="shared" si="7"/>
        <v xml:space="preserve"> </v>
      </c>
      <c r="B17" s="121" t="str">
        <f>IF(tab!F13="","",tab!F13)</f>
        <v/>
      </c>
      <c r="C17" s="122"/>
      <c r="D17" s="121" t="str">
        <f>IF(tab!G13="","",tab!G13)</f>
        <v/>
      </c>
      <c r="E17" s="123" t="str">
        <f t="shared" si="8"/>
        <v/>
      </c>
      <c r="F17" s="121" t="str">
        <f>IF(tab!H13="","",tab!H13)</f>
        <v/>
      </c>
      <c r="G17" s="125"/>
      <c r="H17" s="124"/>
      <c r="I17" s="121" t="str">
        <f>IF(tab!I13="","",tab!I13)</f>
        <v/>
      </c>
      <c r="J17" s="121" t="str">
        <f t="shared" si="9"/>
        <v/>
      </c>
      <c r="K17" s="121" t="str">
        <f t="shared" si="10"/>
        <v/>
      </c>
      <c r="L17" s="123" t="str">
        <f t="shared" si="11"/>
        <v/>
      </c>
      <c r="M17" s="123" t="str">
        <f t="shared" si="12"/>
        <v/>
      </c>
      <c r="N17" s="123" t="str">
        <f t="shared" si="13"/>
        <v/>
      </c>
    </row>
    <row r="18" spans="1:14" s="79" customFormat="1" ht="11.25">
      <c r="A18" s="79" t="str">
        <f t="shared" si="7"/>
        <v xml:space="preserve"> </v>
      </c>
      <c r="B18" s="121" t="str">
        <f>IF(tab!F14="","",tab!F14)</f>
        <v/>
      </c>
      <c r="C18" s="122"/>
      <c r="D18" s="121" t="str">
        <f>IF(tab!G14="","",tab!G14)</f>
        <v/>
      </c>
      <c r="E18" s="123" t="str">
        <f t="shared" si="8"/>
        <v/>
      </c>
      <c r="F18" s="121" t="str">
        <f>IF(tab!H14="","",tab!H14)</f>
        <v/>
      </c>
      <c r="G18" s="125"/>
      <c r="H18" s="124"/>
      <c r="I18" s="121" t="str">
        <f>IF(tab!I14="","",tab!I14)</f>
        <v/>
      </c>
      <c r="J18" s="121" t="str">
        <f t="shared" si="9"/>
        <v/>
      </c>
      <c r="K18" s="121" t="str">
        <f t="shared" si="10"/>
        <v/>
      </c>
      <c r="L18" s="123" t="str">
        <f t="shared" si="11"/>
        <v/>
      </c>
      <c r="M18" s="123" t="str">
        <f t="shared" si="12"/>
        <v/>
      </c>
      <c r="N18" s="123" t="str">
        <f t="shared" si="13"/>
        <v/>
      </c>
    </row>
    <row r="19" spans="1:14" s="79" customFormat="1" ht="11.25">
      <c r="A19" s="79" t="str">
        <f t="shared" si="7"/>
        <v xml:space="preserve"> </v>
      </c>
      <c r="B19" s="121" t="str">
        <f>IF(tab!F15="","",tab!F15)</f>
        <v/>
      </c>
      <c r="C19" s="122"/>
      <c r="D19" s="121" t="str">
        <f>IF(tab!G15="","",tab!G15)</f>
        <v/>
      </c>
      <c r="E19" s="123" t="str">
        <f t="shared" si="8"/>
        <v/>
      </c>
      <c r="F19" s="121" t="str">
        <f>IF(tab!H15="","",tab!H15)</f>
        <v/>
      </c>
      <c r="G19" s="125"/>
      <c r="H19" s="124"/>
      <c r="I19" s="121" t="str">
        <f>IF(tab!I15="","",tab!I15)</f>
        <v/>
      </c>
      <c r="J19" s="121" t="str">
        <f t="shared" si="9"/>
        <v/>
      </c>
      <c r="K19" s="121" t="str">
        <f t="shared" si="10"/>
        <v/>
      </c>
      <c r="L19" s="123" t="str">
        <f t="shared" si="11"/>
        <v/>
      </c>
      <c r="M19" s="123" t="str">
        <f t="shared" si="12"/>
        <v/>
      </c>
      <c r="N19" s="123" t="str">
        <f t="shared" si="13"/>
        <v/>
      </c>
    </row>
    <row r="20" spans="1:14" s="79" customFormat="1" ht="11.25">
      <c r="A20" s="79" t="str">
        <f t="shared" si="7"/>
        <v xml:space="preserve"> </v>
      </c>
      <c r="B20" s="121" t="str">
        <f>IF(tab!F16="","",tab!F16)</f>
        <v/>
      </c>
      <c r="C20" s="122"/>
      <c r="D20" s="121" t="str">
        <f>IF(tab!G16="","",tab!G16)</f>
        <v/>
      </c>
      <c r="E20" s="123" t="str">
        <f t="shared" si="8"/>
        <v/>
      </c>
      <c r="F20" s="121" t="str">
        <f>IF(tab!H16="","",tab!H16)</f>
        <v/>
      </c>
      <c r="G20" s="125"/>
      <c r="H20" s="124"/>
      <c r="I20" s="121" t="str">
        <f>IF(tab!I16="","",tab!I16)</f>
        <v/>
      </c>
      <c r="J20" s="121" t="str">
        <f t="shared" si="9"/>
        <v/>
      </c>
      <c r="K20" s="121" t="str">
        <f t="shared" si="10"/>
        <v/>
      </c>
      <c r="L20" s="123" t="str">
        <f t="shared" si="11"/>
        <v/>
      </c>
      <c r="M20" s="123" t="str">
        <f t="shared" si="12"/>
        <v/>
      </c>
      <c r="N20" s="123" t="str">
        <f t="shared" si="13"/>
        <v/>
      </c>
    </row>
    <row r="21" spans="1:14" s="79" customFormat="1" ht="11.25">
      <c r="A21" s="79" t="str">
        <f t="shared" si="7"/>
        <v xml:space="preserve"> </v>
      </c>
      <c r="B21" s="121" t="str">
        <f>IF(tab!F17="","",tab!F17)</f>
        <v/>
      </c>
      <c r="C21" s="122"/>
      <c r="D21" s="121" t="str">
        <f>IF(tab!G17="","",tab!G17)</f>
        <v/>
      </c>
      <c r="E21" s="123" t="str">
        <f t="shared" si="8"/>
        <v/>
      </c>
      <c r="F21" s="121" t="str">
        <f>IF(tab!H17="","",tab!H17)</f>
        <v/>
      </c>
      <c r="G21" s="125"/>
      <c r="H21" s="124"/>
      <c r="I21" s="121" t="str">
        <f>IF(tab!I17="","",tab!I17)</f>
        <v/>
      </c>
      <c r="J21" s="121" t="str">
        <f t="shared" si="9"/>
        <v/>
      </c>
      <c r="K21" s="121" t="str">
        <f t="shared" si="10"/>
        <v/>
      </c>
      <c r="L21" s="123" t="str">
        <f t="shared" si="11"/>
        <v/>
      </c>
      <c r="M21" s="123" t="str">
        <f t="shared" si="12"/>
        <v/>
      </c>
      <c r="N21" s="123" t="str">
        <f t="shared" si="13"/>
        <v/>
      </c>
    </row>
    <row r="22" spans="1:14" s="79" customFormat="1" ht="11.25">
      <c r="A22" s="79" t="str">
        <f t="shared" si="7"/>
        <v xml:space="preserve"> </v>
      </c>
      <c r="B22" s="121" t="str">
        <f>IF(tab!F18="","",tab!F18)</f>
        <v/>
      </c>
      <c r="C22" s="122"/>
      <c r="D22" s="121" t="str">
        <f>IF(tab!G18="","",tab!G18)</f>
        <v/>
      </c>
      <c r="E22" s="123" t="str">
        <f t="shared" si="8"/>
        <v/>
      </c>
      <c r="F22" s="121" t="str">
        <f>IF(tab!H18="","",tab!H18)</f>
        <v/>
      </c>
      <c r="G22" s="125"/>
      <c r="H22" s="124"/>
      <c r="I22" s="121" t="str">
        <f>IF(tab!I18="","",tab!I18)</f>
        <v/>
      </c>
      <c r="J22" s="121" t="str">
        <f t="shared" si="9"/>
        <v/>
      </c>
      <c r="K22" s="121" t="str">
        <f t="shared" si="10"/>
        <v/>
      </c>
      <c r="L22" s="123" t="str">
        <f t="shared" si="11"/>
        <v/>
      </c>
      <c r="M22" s="123" t="str">
        <f t="shared" si="12"/>
        <v/>
      </c>
      <c r="N22" s="123" t="str">
        <f t="shared" si="13"/>
        <v/>
      </c>
    </row>
    <row r="23" spans="1:14" s="79" customFormat="1" ht="11.25">
      <c r="A23" s="79" t="str">
        <f t="shared" si="7"/>
        <v xml:space="preserve"> </v>
      </c>
      <c r="B23" s="121" t="str">
        <f>IF(tab!F19="","",tab!F19)</f>
        <v/>
      </c>
      <c r="C23" s="122"/>
      <c r="D23" s="121" t="str">
        <f>IF(tab!G19="","",tab!G19)</f>
        <v/>
      </c>
      <c r="E23" s="123" t="str">
        <f t="shared" si="8"/>
        <v/>
      </c>
      <c r="F23" s="121" t="str">
        <f>IF(tab!H19="","",tab!H19)</f>
        <v/>
      </c>
      <c r="G23" s="125"/>
      <c r="H23" s="124"/>
      <c r="I23" s="121" t="str">
        <f>IF(tab!I19="","",tab!I19)</f>
        <v/>
      </c>
      <c r="J23" s="121" t="str">
        <f t="shared" si="9"/>
        <v/>
      </c>
      <c r="K23" s="121" t="str">
        <f t="shared" si="10"/>
        <v/>
      </c>
      <c r="L23" s="123" t="str">
        <f t="shared" si="11"/>
        <v/>
      </c>
      <c r="M23" s="123" t="str">
        <f t="shared" si="12"/>
        <v/>
      </c>
      <c r="N23" s="123" t="str">
        <f t="shared" si="13"/>
        <v/>
      </c>
    </row>
    <row r="24" spans="1:14" s="79" customFormat="1" ht="11.25">
      <c r="A24" s="79" t="str">
        <f t="shared" si="7"/>
        <v xml:space="preserve"> </v>
      </c>
      <c r="B24" s="121" t="str">
        <f>IF(tab!F20="","",tab!F20)</f>
        <v/>
      </c>
      <c r="C24" s="122"/>
      <c r="D24" s="121" t="str">
        <f>IF(tab!G20="","",tab!G20)</f>
        <v/>
      </c>
      <c r="E24" s="123" t="str">
        <f t="shared" si="8"/>
        <v/>
      </c>
      <c r="F24" s="121" t="str">
        <f>IF(tab!H20="","",tab!H20)</f>
        <v/>
      </c>
      <c r="G24" s="125"/>
      <c r="H24" s="124"/>
      <c r="I24" s="121" t="str">
        <f>IF(tab!I20="","",tab!I20)</f>
        <v/>
      </c>
      <c r="J24" s="121" t="str">
        <f t="shared" si="9"/>
        <v/>
      </c>
      <c r="K24" s="121" t="str">
        <f t="shared" si="10"/>
        <v/>
      </c>
      <c r="L24" s="123" t="str">
        <f t="shared" si="11"/>
        <v/>
      </c>
      <c r="M24" s="123" t="str">
        <f t="shared" si="12"/>
        <v/>
      </c>
      <c r="N24" s="123" t="str">
        <f t="shared" si="13"/>
        <v/>
      </c>
    </row>
    <row r="25" spans="1:14" s="79" customFormat="1" ht="11.25">
      <c r="A25" s="79" t="str">
        <f t="shared" si="7"/>
        <v xml:space="preserve"> </v>
      </c>
      <c r="B25" s="121" t="str">
        <f>IF(tab!F21="","",tab!F21)</f>
        <v/>
      </c>
      <c r="C25" s="122"/>
      <c r="D25" s="121" t="str">
        <f>IF(tab!G21="","",tab!G21)</f>
        <v/>
      </c>
      <c r="E25" s="123" t="str">
        <f t="shared" si="8"/>
        <v/>
      </c>
      <c r="F25" s="121" t="str">
        <f>IF(tab!H21="","",tab!H21)</f>
        <v/>
      </c>
      <c r="G25" s="125"/>
      <c r="H25" s="124"/>
      <c r="I25" s="121" t="str">
        <f>IF(tab!I21="","",tab!I21)</f>
        <v/>
      </c>
      <c r="J25" s="121" t="str">
        <f t="shared" si="9"/>
        <v/>
      </c>
      <c r="K25" s="121" t="str">
        <f t="shared" si="10"/>
        <v/>
      </c>
      <c r="L25" s="123" t="str">
        <f t="shared" si="11"/>
        <v/>
      </c>
      <c r="M25" s="123" t="str">
        <f t="shared" si="12"/>
        <v/>
      </c>
      <c r="N25" s="123" t="str">
        <f t="shared" si="13"/>
        <v/>
      </c>
    </row>
    <row r="26" spans="1:14" s="79" customFormat="1" ht="11.25">
      <c r="A26" s="79" t="str">
        <f t="shared" si="7"/>
        <v xml:space="preserve"> </v>
      </c>
      <c r="B26" s="121" t="str">
        <f>IF(tab!F22="","",tab!F22)</f>
        <v/>
      </c>
      <c r="C26" s="122"/>
      <c r="D26" s="121" t="str">
        <f>IF(tab!G22="","",tab!G22)</f>
        <v/>
      </c>
      <c r="E26" s="123" t="str">
        <f t="shared" si="8"/>
        <v/>
      </c>
      <c r="F26" s="121" t="str">
        <f>IF(tab!H22="","",tab!H22)</f>
        <v/>
      </c>
      <c r="G26" s="125"/>
      <c r="H26" s="124"/>
      <c r="I26" s="121" t="str">
        <f>IF(tab!I22="","",tab!I22)</f>
        <v/>
      </c>
      <c r="J26" s="121" t="str">
        <f t="shared" si="9"/>
        <v/>
      </c>
      <c r="K26" s="121" t="str">
        <f t="shared" si="10"/>
        <v/>
      </c>
      <c r="L26" s="123" t="str">
        <f t="shared" si="11"/>
        <v/>
      </c>
      <c r="M26" s="123" t="str">
        <f t="shared" si="12"/>
        <v/>
      </c>
      <c r="N26" s="123" t="str">
        <f t="shared" si="13"/>
        <v/>
      </c>
    </row>
    <row r="27" spans="1:14" s="79" customFormat="1" ht="11.25">
      <c r="A27" s="79" t="str">
        <f t="shared" si="7"/>
        <v xml:space="preserve"> </v>
      </c>
      <c r="B27" s="121" t="str">
        <f>IF(tab!F23="","",tab!F23)</f>
        <v/>
      </c>
      <c r="C27" s="122"/>
      <c r="D27" s="121" t="str">
        <f>IF(tab!G23="","",tab!G23)</f>
        <v/>
      </c>
      <c r="E27" s="123" t="str">
        <f t="shared" si="8"/>
        <v/>
      </c>
      <c r="F27" s="121" t="str">
        <f>IF(tab!H23="","",tab!H23)</f>
        <v/>
      </c>
      <c r="G27" s="125"/>
      <c r="H27" s="124"/>
      <c r="I27" s="121" t="str">
        <f>IF(tab!I23="","",tab!I23)</f>
        <v/>
      </c>
      <c r="J27" s="121" t="str">
        <f t="shared" si="9"/>
        <v/>
      </c>
      <c r="K27" s="121" t="str">
        <f t="shared" si="10"/>
        <v/>
      </c>
      <c r="L27" s="123" t="str">
        <f t="shared" si="11"/>
        <v/>
      </c>
      <c r="M27" s="123" t="str">
        <f t="shared" si="12"/>
        <v/>
      </c>
      <c r="N27" s="123" t="str">
        <f t="shared" si="13"/>
        <v/>
      </c>
    </row>
    <row r="28" spans="1:14" s="79" customFormat="1" ht="11.25">
      <c r="A28" s="79" t="str">
        <f t="shared" si="7"/>
        <v xml:space="preserve"> </v>
      </c>
      <c r="B28" s="121" t="str">
        <f>IF(tab!F24="","",tab!F24)</f>
        <v/>
      </c>
      <c r="C28" s="122"/>
      <c r="D28" s="121" t="str">
        <f>IF(tab!G24="","",tab!G24)</f>
        <v/>
      </c>
      <c r="E28" s="123" t="str">
        <f t="shared" si="8"/>
        <v/>
      </c>
      <c r="F28" s="121" t="str">
        <f>IF(tab!H24="","",tab!H24)</f>
        <v/>
      </c>
      <c r="G28" s="125"/>
      <c r="H28" s="124"/>
      <c r="I28" s="121" t="str">
        <f>IF(tab!I24="","",tab!I24)</f>
        <v/>
      </c>
      <c r="J28" s="121" t="str">
        <f t="shared" si="9"/>
        <v/>
      </c>
      <c r="K28" s="121" t="str">
        <f t="shared" si="10"/>
        <v/>
      </c>
      <c r="L28" s="123" t="str">
        <f t="shared" si="11"/>
        <v/>
      </c>
      <c r="M28" s="123" t="str">
        <f t="shared" si="12"/>
        <v/>
      </c>
      <c r="N28" s="123" t="str">
        <f t="shared" si="13"/>
        <v/>
      </c>
    </row>
    <row r="29" spans="1:14" s="79" customFormat="1" ht="11.25">
      <c r="A29" s="79" t="str">
        <f t="shared" si="7"/>
        <v xml:space="preserve"> </v>
      </c>
      <c r="B29" s="121" t="str">
        <f>IF(tab!F25="","",tab!F25)</f>
        <v/>
      </c>
      <c r="C29" s="122"/>
      <c r="D29" s="121" t="str">
        <f>IF(tab!G25="","",tab!G25)</f>
        <v/>
      </c>
      <c r="E29" s="123" t="str">
        <f t="shared" si="8"/>
        <v/>
      </c>
      <c r="F29" s="121" t="str">
        <f>IF(tab!H25="","",tab!H25)</f>
        <v/>
      </c>
      <c r="G29" s="125"/>
      <c r="H29" s="124"/>
      <c r="I29" s="121" t="str">
        <f>IF(tab!I25="","",tab!I25)</f>
        <v/>
      </c>
      <c r="J29" s="121" t="str">
        <f t="shared" si="9"/>
        <v/>
      </c>
      <c r="K29" s="121" t="str">
        <f t="shared" si="10"/>
        <v/>
      </c>
      <c r="L29" s="123" t="str">
        <f t="shared" si="11"/>
        <v/>
      </c>
      <c r="M29" s="123" t="str">
        <f t="shared" si="12"/>
        <v/>
      </c>
      <c r="N29" s="123" t="str">
        <f t="shared" si="13"/>
        <v/>
      </c>
    </row>
    <row r="30" spans="1:14" s="79" customFormat="1" ht="11.25">
      <c r="A30" s="79" t="str">
        <f t="shared" si="7"/>
        <v xml:space="preserve"> </v>
      </c>
      <c r="B30" s="121" t="str">
        <f>IF(tab!F26="","",tab!F26)</f>
        <v/>
      </c>
      <c r="C30" s="122"/>
      <c r="D30" s="121" t="str">
        <f>IF(tab!G26="","",tab!G26)</f>
        <v/>
      </c>
      <c r="E30" s="123" t="str">
        <f t="shared" si="8"/>
        <v/>
      </c>
      <c r="F30" s="121" t="str">
        <f>IF(tab!H26="","",tab!H26)</f>
        <v/>
      </c>
      <c r="G30" s="125"/>
      <c r="H30" s="124"/>
      <c r="I30" s="121" t="str">
        <f>IF(tab!I26="","",tab!I26)</f>
        <v/>
      </c>
      <c r="J30" s="121" t="str">
        <f t="shared" si="9"/>
        <v/>
      </c>
      <c r="K30" s="121" t="str">
        <f t="shared" si="10"/>
        <v/>
      </c>
      <c r="L30" s="123" t="str">
        <f t="shared" si="11"/>
        <v/>
      </c>
      <c r="M30" s="123" t="str">
        <f t="shared" si="12"/>
        <v/>
      </c>
      <c r="N30" s="123" t="str">
        <f t="shared" si="13"/>
        <v/>
      </c>
    </row>
    <row r="31" spans="1:14" s="79" customFormat="1" ht="11.25">
      <c r="A31" s="79" t="str">
        <f t="shared" si="7"/>
        <v xml:space="preserve"> </v>
      </c>
      <c r="B31" s="121" t="str">
        <f>IF(tab!F27="","",tab!F27)</f>
        <v/>
      </c>
      <c r="C31" s="122"/>
      <c r="D31" s="121" t="str">
        <f>IF(tab!G27="","",tab!G27)</f>
        <v/>
      </c>
      <c r="E31" s="123" t="str">
        <f t="shared" si="8"/>
        <v/>
      </c>
      <c r="F31" s="121" t="str">
        <f>IF(tab!H27="","",tab!H27)</f>
        <v/>
      </c>
      <c r="G31" s="125"/>
      <c r="H31" s="124"/>
      <c r="I31" s="121" t="str">
        <f>IF(tab!I27="","",tab!I27)</f>
        <v/>
      </c>
      <c r="J31" s="121" t="str">
        <f t="shared" si="9"/>
        <v/>
      </c>
      <c r="K31" s="121" t="str">
        <f t="shared" si="10"/>
        <v/>
      </c>
      <c r="L31" s="123" t="str">
        <f t="shared" si="11"/>
        <v/>
      </c>
      <c r="M31" s="123" t="str">
        <f t="shared" si="12"/>
        <v/>
      </c>
      <c r="N31" s="123" t="str">
        <f t="shared" si="13"/>
        <v/>
      </c>
    </row>
    <row r="32" spans="1:14" s="79" customFormat="1" ht="11.25">
      <c r="A32" s="79" t="str">
        <f t="shared" si="7"/>
        <v xml:space="preserve"> </v>
      </c>
      <c r="B32" s="121" t="str">
        <f>IF(tab!F28="","",tab!F28)</f>
        <v/>
      </c>
      <c r="C32" s="122"/>
      <c r="D32" s="121" t="str">
        <f>IF(tab!G28="","",tab!G28)</f>
        <v/>
      </c>
      <c r="E32" s="123" t="str">
        <f t="shared" si="8"/>
        <v/>
      </c>
      <c r="F32" s="121" t="str">
        <f>IF(tab!H28="","",tab!H28)</f>
        <v/>
      </c>
      <c r="G32" s="125"/>
      <c r="H32" s="124"/>
      <c r="I32" s="121" t="str">
        <f>IF(tab!I28="","",tab!I28)</f>
        <v/>
      </c>
      <c r="J32" s="121" t="str">
        <f t="shared" si="9"/>
        <v/>
      </c>
      <c r="K32" s="121" t="str">
        <f t="shared" si="10"/>
        <v/>
      </c>
      <c r="L32" s="123" t="str">
        <f t="shared" si="11"/>
        <v/>
      </c>
      <c r="M32" s="123" t="str">
        <f t="shared" si="12"/>
        <v/>
      </c>
      <c r="N32" s="123" t="str">
        <f t="shared" si="13"/>
        <v/>
      </c>
    </row>
    <row r="33" spans="1:14" s="79" customFormat="1" ht="11.25">
      <c r="A33" s="79" t="str">
        <f t="shared" si="7"/>
        <v xml:space="preserve"> </v>
      </c>
      <c r="B33" s="121" t="str">
        <f>IF(tab!F29="","",tab!F29)</f>
        <v/>
      </c>
      <c r="C33" s="122"/>
      <c r="D33" s="121" t="str">
        <f>IF(tab!G29="","",tab!G29)</f>
        <v/>
      </c>
      <c r="E33" s="123" t="str">
        <f t="shared" si="8"/>
        <v/>
      </c>
      <c r="F33" s="121" t="str">
        <f>IF(tab!H29="","",tab!H29)</f>
        <v/>
      </c>
      <c r="G33" s="125"/>
      <c r="H33" s="124"/>
      <c r="I33" s="121" t="str">
        <f>IF(tab!I29="","",tab!I29)</f>
        <v/>
      </c>
      <c r="J33" s="121" t="str">
        <f t="shared" si="9"/>
        <v/>
      </c>
      <c r="K33" s="121" t="str">
        <f t="shared" si="10"/>
        <v/>
      </c>
      <c r="L33" s="123" t="str">
        <f t="shared" si="11"/>
        <v/>
      </c>
      <c r="M33" s="123" t="str">
        <f t="shared" si="12"/>
        <v/>
      </c>
      <c r="N33" s="123" t="str">
        <f t="shared" si="13"/>
        <v/>
      </c>
    </row>
    <row r="34" spans="1:14" s="79" customFormat="1" ht="11.25">
      <c r="A34" s="79" t="str">
        <f t="shared" si="7"/>
        <v xml:space="preserve"> </v>
      </c>
      <c r="B34" s="121" t="str">
        <f>IF(tab!F30="","",tab!F30)</f>
        <v/>
      </c>
      <c r="C34" s="122"/>
      <c r="D34" s="121" t="str">
        <f>IF(tab!G30="","",tab!G30)</f>
        <v/>
      </c>
      <c r="E34" s="123" t="str">
        <f t="shared" si="8"/>
        <v/>
      </c>
      <c r="F34" s="121" t="str">
        <f>IF(tab!H30="","",tab!H30)</f>
        <v/>
      </c>
      <c r="G34" s="125"/>
      <c r="H34" s="124"/>
      <c r="I34" s="121" t="str">
        <f>IF(tab!I30="","",tab!I30)</f>
        <v/>
      </c>
      <c r="J34" s="121" t="str">
        <f t="shared" si="9"/>
        <v/>
      </c>
      <c r="K34" s="121" t="str">
        <f t="shared" si="10"/>
        <v/>
      </c>
      <c r="L34" s="123" t="str">
        <f t="shared" si="11"/>
        <v/>
      </c>
      <c r="M34" s="123" t="str">
        <f t="shared" si="12"/>
        <v/>
      </c>
      <c r="N34" s="123" t="str">
        <f t="shared" si="13"/>
        <v/>
      </c>
    </row>
    <row r="35" spans="1:14" s="79" customFormat="1" ht="11.25">
      <c r="A35" s="79" t="str">
        <f t="shared" si="7"/>
        <v xml:space="preserve"> </v>
      </c>
      <c r="B35" s="121" t="str">
        <f>IF(tab!F31="","",tab!F31)</f>
        <v/>
      </c>
      <c r="C35" s="122"/>
      <c r="D35" s="121" t="str">
        <f>IF(tab!G31="","",tab!G31)</f>
        <v/>
      </c>
      <c r="E35" s="123" t="str">
        <f t="shared" si="8"/>
        <v/>
      </c>
      <c r="F35" s="121" t="str">
        <f>IF(tab!H31="","",tab!H31)</f>
        <v/>
      </c>
      <c r="G35" s="125"/>
      <c r="H35" s="124"/>
      <c r="I35" s="121" t="str">
        <f>IF(tab!I31="","",tab!I31)</f>
        <v/>
      </c>
      <c r="J35" s="121" t="str">
        <f t="shared" si="9"/>
        <v/>
      </c>
      <c r="K35" s="121" t="str">
        <f t="shared" si="10"/>
        <v/>
      </c>
      <c r="L35" s="123" t="str">
        <f t="shared" si="11"/>
        <v/>
      </c>
      <c r="M35" s="123" t="str">
        <f t="shared" si="12"/>
        <v/>
      </c>
      <c r="N35" s="123" t="str">
        <f t="shared" si="13"/>
        <v/>
      </c>
    </row>
    <row r="36" spans="1:14" s="79" customFormat="1" ht="11.25">
      <c r="A36" s="79" t="str">
        <f t="shared" si="7"/>
        <v xml:space="preserve"> </v>
      </c>
      <c r="B36" s="121" t="str">
        <f>IF(tab!F32="","",tab!F32)</f>
        <v/>
      </c>
      <c r="C36" s="122"/>
      <c r="D36" s="121" t="str">
        <f>IF(tab!G32="","",tab!G32)</f>
        <v/>
      </c>
      <c r="E36" s="123" t="str">
        <f t="shared" si="8"/>
        <v/>
      </c>
      <c r="F36" s="121" t="str">
        <f>IF(tab!H32="","",tab!H32)</f>
        <v/>
      </c>
      <c r="G36" s="125"/>
      <c r="H36" s="124"/>
      <c r="I36" s="121" t="str">
        <f>IF(tab!I32="","",tab!I32)</f>
        <v/>
      </c>
      <c r="J36" s="121" t="str">
        <f t="shared" si="9"/>
        <v/>
      </c>
      <c r="K36" s="121" t="str">
        <f t="shared" si="10"/>
        <v/>
      </c>
      <c r="L36" s="123" t="str">
        <f t="shared" si="11"/>
        <v/>
      </c>
      <c r="M36" s="123" t="str">
        <f t="shared" si="12"/>
        <v/>
      </c>
      <c r="N36" s="123" t="str">
        <f t="shared" si="13"/>
        <v/>
      </c>
    </row>
    <row r="37" spans="1:14" s="79" customFormat="1" ht="11.25">
      <c r="A37" s="79" t="str">
        <f t="shared" si="7"/>
        <v xml:space="preserve"> </v>
      </c>
      <c r="B37" s="121" t="str">
        <f>IF(tab!F33="","",tab!F33)</f>
        <v/>
      </c>
      <c r="C37" s="122"/>
      <c r="D37" s="121" t="str">
        <f>IF(tab!G33="","",tab!G33)</f>
        <v/>
      </c>
      <c r="E37" s="123" t="str">
        <f t="shared" si="8"/>
        <v/>
      </c>
      <c r="F37" s="121" t="str">
        <f>IF(tab!H33="","",tab!H33)</f>
        <v/>
      </c>
      <c r="G37" s="125"/>
      <c r="H37" s="124"/>
      <c r="I37" s="121" t="str">
        <f>IF(tab!I33="","",tab!I33)</f>
        <v/>
      </c>
      <c r="J37" s="121" t="str">
        <f t="shared" si="9"/>
        <v/>
      </c>
      <c r="K37" s="121" t="str">
        <f t="shared" si="10"/>
        <v/>
      </c>
      <c r="L37" s="123" t="str">
        <f t="shared" si="11"/>
        <v/>
      </c>
      <c r="M37" s="123" t="str">
        <f t="shared" si="12"/>
        <v/>
      </c>
      <c r="N37" s="123" t="str">
        <f t="shared" si="13"/>
        <v/>
      </c>
    </row>
    <row r="38" spans="1:14" s="79" customFormat="1" ht="11.25">
      <c r="A38" s="79" t="str">
        <f t="shared" si="7"/>
        <v xml:space="preserve"> </v>
      </c>
      <c r="B38" s="121" t="str">
        <f>IF(tab!F34="","",tab!F34)</f>
        <v/>
      </c>
      <c r="C38" s="122"/>
      <c r="D38" s="121" t="str">
        <f>IF(tab!G34="","",tab!G34)</f>
        <v/>
      </c>
      <c r="E38" s="123" t="str">
        <f t="shared" si="8"/>
        <v/>
      </c>
      <c r="F38" s="121" t="str">
        <f>IF(tab!H34="","",tab!H34)</f>
        <v/>
      </c>
      <c r="G38" s="125"/>
      <c r="H38" s="124"/>
      <c r="I38" s="121" t="str">
        <f>IF(tab!I34="","",tab!I34)</f>
        <v/>
      </c>
      <c r="J38" s="121" t="str">
        <f t="shared" si="9"/>
        <v/>
      </c>
      <c r="K38" s="121" t="str">
        <f t="shared" si="10"/>
        <v/>
      </c>
      <c r="L38" s="123" t="str">
        <f t="shared" si="11"/>
        <v/>
      </c>
      <c r="M38" s="123" t="str">
        <f t="shared" si="12"/>
        <v/>
      </c>
      <c r="N38" s="123" t="str">
        <f t="shared" si="13"/>
        <v/>
      </c>
    </row>
    <row r="39" spans="1:14" s="79" customFormat="1" ht="11.25">
      <c r="A39" s="79" t="str">
        <f t="shared" si="7"/>
        <v xml:space="preserve"> </v>
      </c>
      <c r="B39" s="121" t="str">
        <f>IF(tab!F35="","",tab!F35)</f>
        <v/>
      </c>
      <c r="C39" s="122"/>
      <c r="D39" s="121" t="str">
        <f>IF(tab!G35="","",tab!G35)</f>
        <v/>
      </c>
      <c r="E39" s="123" t="str">
        <f t="shared" si="8"/>
        <v/>
      </c>
      <c r="F39" s="121" t="str">
        <f>IF(tab!H35="","",tab!H35)</f>
        <v/>
      </c>
      <c r="G39" s="125"/>
      <c r="H39" s="124"/>
      <c r="I39" s="121" t="str">
        <f>IF(tab!I35="","",tab!I35)</f>
        <v/>
      </c>
      <c r="J39" s="121" t="str">
        <f t="shared" si="9"/>
        <v/>
      </c>
      <c r="K39" s="121" t="str">
        <f t="shared" si="10"/>
        <v/>
      </c>
      <c r="L39" s="123" t="str">
        <f t="shared" si="11"/>
        <v/>
      </c>
      <c r="M39" s="123" t="str">
        <f t="shared" si="12"/>
        <v/>
      </c>
      <c r="N39" s="123" t="str">
        <f t="shared" si="13"/>
        <v/>
      </c>
    </row>
    <row r="40" spans="1:14" s="79" customFormat="1" ht="11.25">
      <c r="A40" s="79" t="str">
        <f t="shared" si="7"/>
        <v xml:space="preserve"> </v>
      </c>
      <c r="B40" s="121" t="str">
        <f>IF(tab!F36="","",tab!F36)</f>
        <v/>
      </c>
      <c r="C40" s="122"/>
      <c r="D40" s="121" t="str">
        <f>IF(tab!G36="","",tab!G36)</f>
        <v/>
      </c>
      <c r="E40" s="123" t="str">
        <f t="shared" si="8"/>
        <v/>
      </c>
      <c r="F40" s="121" t="str">
        <f>IF(tab!H36="","",tab!H36)</f>
        <v/>
      </c>
      <c r="G40" s="125"/>
      <c r="H40" s="124"/>
      <c r="I40" s="121" t="str">
        <f>IF(tab!I36="","",tab!I36)</f>
        <v/>
      </c>
      <c r="J40" s="121" t="str">
        <f t="shared" si="9"/>
        <v/>
      </c>
      <c r="K40" s="121" t="str">
        <f t="shared" si="10"/>
        <v/>
      </c>
      <c r="L40" s="123" t="str">
        <f t="shared" si="11"/>
        <v/>
      </c>
      <c r="M40" s="123" t="str">
        <f t="shared" si="12"/>
        <v/>
      </c>
      <c r="N40" s="123" t="str">
        <f t="shared" si="13"/>
        <v/>
      </c>
    </row>
    <row r="41" spans="1:14" s="79" customFormat="1" ht="11.25">
      <c r="A41" s="79" t="str">
        <f t="shared" si="7"/>
        <v xml:space="preserve"> </v>
      </c>
      <c r="B41" s="121" t="str">
        <f>IF(tab!F37="","",tab!F37)</f>
        <v/>
      </c>
      <c r="C41" s="122"/>
      <c r="D41" s="121" t="str">
        <f>IF(tab!G37="","",tab!G37)</f>
        <v/>
      </c>
      <c r="E41" s="123" t="str">
        <f t="shared" si="8"/>
        <v/>
      </c>
      <c r="F41" s="121" t="str">
        <f>IF(tab!H37="","",tab!H37)</f>
        <v/>
      </c>
      <c r="G41" s="125"/>
      <c r="H41" s="124"/>
      <c r="I41" s="121" t="str">
        <f>IF(tab!I37="","",tab!I37)</f>
        <v/>
      </c>
      <c r="J41" s="121" t="str">
        <f t="shared" si="9"/>
        <v/>
      </c>
      <c r="K41" s="121" t="str">
        <f t="shared" si="10"/>
        <v/>
      </c>
      <c r="L41" s="123" t="str">
        <f t="shared" si="11"/>
        <v/>
      </c>
      <c r="M41" s="123" t="str">
        <f t="shared" si="12"/>
        <v/>
      </c>
      <c r="N41" s="123" t="str">
        <f t="shared" si="13"/>
        <v/>
      </c>
    </row>
    <row r="42" spans="1:14" s="79" customFormat="1" ht="11.25">
      <c r="A42" s="79" t="str">
        <f t="shared" si="7"/>
        <v xml:space="preserve"> </v>
      </c>
      <c r="B42" s="121" t="str">
        <f>IF(tab!F38="","",tab!F38)</f>
        <v/>
      </c>
      <c r="C42" s="122"/>
      <c r="D42" s="121" t="str">
        <f>IF(tab!G38="","",tab!G38)</f>
        <v/>
      </c>
      <c r="E42" s="123" t="str">
        <f t="shared" si="8"/>
        <v/>
      </c>
      <c r="F42" s="121" t="str">
        <f>IF(tab!H38="","",tab!H38)</f>
        <v/>
      </c>
      <c r="G42" s="125"/>
      <c r="H42" s="124"/>
      <c r="I42" s="121" t="str">
        <f>IF(tab!I38="","",tab!I38)</f>
        <v/>
      </c>
      <c r="J42" s="121" t="str">
        <f t="shared" si="9"/>
        <v/>
      </c>
      <c r="K42" s="121" t="str">
        <f t="shared" si="10"/>
        <v/>
      </c>
      <c r="L42" s="123" t="str">
        <f t="shared" si="11"/>
        <v/>
      </c>
      <c r="M42" s="123" t="str">
        <f t="shared" si="12"/>
        <v/>
      </c>
      <c r="N42" s="123" t="str">
        <f t="shared" si="13"/>
        <v/>
      </c>
    </row>
    <row r="43" spans="1:14" s="79" customFormat="1" ht="11.25">
      <c r="A43" s="79" t="str">
        <f t="shared" si="7"/>
        <v xml:space="preserve"> </v>
      </c>
      <c r="B43" s="121" t="str">
        <f>IF(tab!F39="","",tab!F39)</f>
        <v/>
      </c>
      <c r="C43" s="122"/>
      <c r="D43" s="121" t="str">
        <f>IF(tab!G39="","",tab!G39)</f>
        <v/>
      </c>
      <c r="E43" s="123" t="str">
        <f t="shared" si="8"/>
        <v/>
      </c>
      <c r="F43" s="121" t="str">
        <f>IF(tab!H39="","",tab!H39)</f>
        <v/>
      </c>
      <c r="G43" s="125"/>
      <c r="H43" s="124"/>
      <c r="I43" s="121" t="str">
        <f>IF(tab!I39="","",tab!I39)</f>
        <v/>
      </c>
      <c r="J43" s="121" t="str">
        <f t="shared" si="9"/>
        <v/>
      </c>
      <c r="K43" s="121" t="str">
        <f t="shared" si="10"/>
        <v/>
      </c>
      <c r="L43" s="123" t="str">
        <f t="shared" si="11"/>
        <v/>
      </c>
      <c r="M43" s="123" t="str">
        <f t="shared" si="12"/>
        <v/>
      </c>
      <c r="N43" s="123" t="str">
        <f t="shared" si="13"/>
        <v/>
      </c>
    </row>
    <row r="44" spans="1:14" s="79" customFormat="1" ht="11.25">
      <c r="A44" s="79" t="str">
        <f t="shared" si="7"/>
        <v xml:space="preserve"> </v>
      </c>
      <c r="B44" s="121" t="str">
        <f>IF(tab!F40="","",tab!F40)</f>
        <v/>
      </c>
      <c r="C44" s="122"/>
      <c r="D44" s="121" t="str">
        <f>IF(tab!G40="","",tab!G40)</f>
        <v/>
      </c>
      <c r="E44" s="123" t="str">
        <f t="shared" si="8"/>
        <v/>
      </c>
      <c r="F44" s="121" t="str">
        <f>IF(tab!H40="","",tab!H40)</f>
        <v/>
      </c>
      <c r="G44" s="125"/>
      <c r="H44" s="124"/>
      <c r="I44" s="121" t="str">
        <f>IF(tab!I40="","",tab!I40)</f>
        <v/>
      </c>
      <c r="J44" s="121" t="str">
        <f t="shared" si="9"/>
        <v/>
      </c>
      <c r="K44" s="121" t="str">
        <f t="shared" si="10"/>
        <v/>
      </c>
      <c r="L44" s="123" t="str">
        <f t="shared" si="11"/>
        <v/>
      </c>
      <c r="M44" s="123" t="str">
        <f t="shared" si="12"/>
        <v/>
      </c>
      <c r="N44" s="123" t="str">
        <f t="shared" si="13"/>
        <v/>
      </c>
    </row>
    <row r="45" spans="1:14" s="79" customFormat="1" ht="11.25">
      <c r="A45" s="79" t="str">
        <f t="shared" si="7"/>
        <v xml:space="preserve"> </v>
      </c>
      <c r="B45" s="121" t="str">
        <f>IF(tab!F41="","",tab!F41)</f>
        <v/>
      </c>
      <c r="C45" s="122"/>
      <c r="D45" s="121" t="str">
        <f>IF(tab!G41="","",tab!G41)</f>
        <v/>
      </c>
      <c r="E45" s="123" t="str">
        <f t="shared" si="8"/>
        <v/>
      </c>
      <c r="F45" s="121" t="str">
        <f>IF(tab!H41="","",tab!H41)</f>
        <v/>
      </c>
      <c r="G45" s="125"/>
      <c r="H45" s="124"/>
      <c r="I45" s="121" t="str">
        <f>IF(tab!I41="","",tab!I41)</f>
        <v/>
      </c>
      <c r="J45" s="121" t="str">
        <f t="shared" si="9"/>
        <v/>
      </c>
      <c r="K45" s="121" t="str">
        <f t="shared" si="10"/>
        <v/>
      </c>
      <c r="L45" s="123" t="str">
        <f t="shared" si="11"/>
        <v/>
      </c>
      <c r="M45" s="123" t="str">
        <f t="shared" si="12"/>
        <v/>
      </c>
      <c r="N45" s="123" t="str">
        <f t="shared" si="13"/>
        <v/>
      </c>
    </row>
    <row r="46" spans="1:14" s="79" customFormat="1" ht="11.25">
      <c r="A46" s="79" t="str">
        <f t="shared" si="7"/>
        <v xml:space="preserve"> </v>
      </c>
      <c r="B46" s="121" t="str">
        <f>IF(tab!F42="","",tab!F42)</f>
        <v/>
      </c>
      <c r="C46" s="122"/>
      <c r="D46" s="121" t="str">
        <f>IF(tab!G42="","",tab!G42)</f>
        <v/>
      </c>
      <c r="E46" s="123" t="str">
        <f t="shared" si="8"/>
        <v/>
      </c>
      <c r="F46" s="121" t="str">
        <f>IF(tab!H42="","",tab!H42)</f>
        <v/>
      </c>
      <c r="G46" s="125"/>
      <c r="H46" s="124"/>
      <c r="I46" s="121" t="str">
        <f>IF(tab!I42="","",tab!I42)</f>
        <v/>
      </c>
      <c r="J46" s="121" t="str">
        <f t="shared" si="9"/>
        <v/>
      </c>
      <c r="K46" s="121" t="str">
        <f t="shared" si="10"/>
        <v/>
      </c>
      <c r="L46" s="123" t="str">
        <f t="shared" si="11"/>
        <v/>
      </c>
      <c r="M46" s="123" t="str">
        <f t="shared" si="12"/>
        <v/>
      </c>
      <c r="N46" s="123" t="str">
        <f t="shared" si="13"/>
        <v/>
      </c>
    </row>
    <row r="47" spans="1:14" s="79" customFormat="1" ht="11.25">
      <c r="A47" s="79" t="str">
        <f t="shared" si="7"/>
        <v xml:space="preserve"> </v>
      </c>
      <c r="B47" s="121" t="str">
        <f>IF(tab!F43="","",tab!F43)</f>
        <v/>
      </c>
      <c r="C47" s="122"/>
      <c r="D47" s="121" t="str">
        <f>IF(tab!G43="","",tab!G43)</f>
        <v/>
      </c>
      <c r="E47" s="123" t="str">
        <f t="shared" si="8"/>
        <v/>
      </c>
      <c r="F47" s="121" t="str">
        <f>IF(tab!H43="","",tab!H43)</f>
        <v/>
      </c>
      <c r="G47" s="125"/>
      <c r="H47" s="124"/>
      <c r="I47" s="121" t="str">
        <f>IF(tab!I43="","",tab!I43)</f>
        <v/>
      </c>
      <c r="J47" s="121" t="str">
        <f t="shared" si="9"/>
        <v/>
      </c>
      <c r="K47" s="121" t="str">
        <f t="shared" si="10"/>
        <v/>
      </c>
      <c r="L47" s="123" t="str">
        <f t="shared" si="11"/>
        <v/>
      </c>
      <c r="M47" s="123" t="str">
        <f t="shared" si="12"/>
        <v/>
      </c>
      <c r="N47" s="123" t="str">
        <f t="shared" si="13"/>
        <v/>
      </c>
    </row>
    <row r="48" spans="1:14" s="79" customFormat="1" ht="11.25">
      <c r="A48" s="79" t="str">
        <f t="shared" si="7"/>
        <v xml:space="preserve"> </v>
      </c>
      <c r="B48" s="121" t="str">
        <f>IF(tab!F44="","",tab!F44)</f>
        <v/>
      </c>
      <c r="C48" s="122"/>
      <c r="D48" s="121" t="str">
        <f>IF(tab!G44="","",tab!G44)</f>
        <v/>
      </c>
      <c r="E48" s="123" t="str">
        <f t="shared" si="8"/>
        <v/>
      </c>
      <c r="F48" s="121" t="str">
        <f>IF(tab!H44="","",tab!H44)</f>
        <v/>
      </c>
      <c r="G48" s="125"/>
      <c r="H48" s="124"/>
      <c r="I48" s="121" t="str">
        <f>IF(tab!I44="","",tab!I44)</f>
        <v/>
      </c>
      <c r="J48" s="121" t="str">
        <f t="shared" si="9"/>
        <v/>
      </c>
      <c r="K48" s="121" t="str">
        <f t="shared" si="10"/>
        <v/>
      </c>
      <c r="L48" s="123" t="str">
        <f t="shared" si="11"/>
        <v/>
      </c>
      <c r="M48" s="123" t="str">
        <f t="shared" si="12"/>
        <v/>
      </c>
      <c r="N48" s="123" t="str">
        <f t="shared" si="13"/>
        <v/>
      </c>
    </row>
    <row r="49" spans="1:14" s="79" customFormat="1" ht="11.25">
      <c r="A49" s="79" t="str">
        <f t="shared" si="7"/>
        <v xml:space="preserve"> </v>
      </c>
      <c r="B49" s="121" t="str">
        <f>IF(tab!F45="","",tab!F45)</f>
        <v/>
      </c>
      <c r="C49" s="122"/>
      <c r="D49" s="121" t="str">
        <f>IF(tab!G45="","",tab!G45)</f>
        <v/>
      </c>
      <c r="E49" s="123" t="str">
        <f t="shared" si="8"/>
        <v/>
      </c>
      <c r="F49" s="121" t="str">
        <f>IF(tab!H45="","",tab!H45)</f>
        <v/>
      </c>
      <c r="G49" s="125"/>
      <c r="H49" s="124"/>
      <c r="I49" s="121" t="str">
        <f>IF(tab!I45="","",tab!I45)</f>
        <v/>
      </c>
      <c r="J49" s="121" t="str">
        <f t="shared" si="9"/>
        <v/>
      </c>
      <c r="K49" s="121" t="str">
        <f t="shared" si="10"/>
        <v/>
      </c>
      <c r="L49" s="123" t="str">
        <f t="shared" si="11"/>
        <v/>
      </c>
      <c r="M49" s="123" t="str">
        <f t="shared" si="12"/>
        <v/>
      </c>
      <c r="N49" s="123" t="str">
        <f t="shared" si="13"/>
        <v/>
      </c>
    </row>
    <row r="50" spans="1:14" s="79" customFormat="1" ht="11.25">
      <c r="A50" s="79" t="str">
        <f t="shared" si="7"/>
        <v xml:space="preserve"> </v>
      </c>
      <c r="B50" s="121" t="str">
        <f>IF(tab!F46="","",tab!F46)</f>
        <v/>
      </c>
      <c r="C50" s="122"/>
      <c r="D50" s="121" t="str">
        <f>IF(tab!G46="","",tab!G46)</f>
        <v/>
      </c>
      <c r="E50" s="123" t="str">
        <f t="shared" si="8"/>
        <v/>
      </c>
      <c r="F50" s="121" t="str">
        <f>IF(tab!H46="","",tab!H46)</f>
        <v/>
      </c>
      <c r="G50" s="125"/>
      <c r="H50" s="124"/>
      <c r="I50" s="121" t="str">
        <f>IF(tab!I46="","",tab!I46)</f>
        <v/>
      </c>
      <c r="J50" s="121" t="str">
        <f t="shared" si="9"/>
        <v/>
      </c>
      <c r="K50" s="121" t="str">
        <f t="shared" si="10"/>
        <v/>
      </c>
      <c r="L50" s="123" t="str">
        <f t="shared" si="11"/>
        <v/>
      </c>
      <c r="M50" s="123" t="str">
        <f t="shared" si="12"/>
        <v/>
      </c>
      <c r="N50" s="123" t="str">
        <f t="shared" si="13"/>
        <v/>
      </c>
    </row>
    <row r="51" spans="1:14" ht="12.75">
      <c r="A51" s="126" t="str">
        <f t="shared" si="7"/>
        <v xml:space="preserve"> </v>
      </c>
      <c r="B51" s="121" t="str">
        <f>IF(tab!F47="","",tab!F47)</f>
        <v/>
      </c>
      <c r="C51" s="122"/>
      <c r="D51" s="121" t="str">
        <f>IF(tab!G47="","",tab!G47)</f>
        <v/>
      </c>
      <c r="E51" s="123" t="str">
        <f t="shared" si="8"/>
        <v/>
      </c>
      <c r="F51" s="121" t="str">
        <f>IF(tab!H47="","",tab!H47)</f>
        <v/>
      </c>
      <c r="G51" s="125"/>
      <c r="H51" s="127"/>
      <c r="I51" s="121" t="str">
        <f>IF(tab!I47="","",tab!I47)</f>
        <v/>
      </c>
      <c r="J51" s="121" t="str">
        <f t="shared" si="9"/>
        <v/>
      </c>
      <c r="K51" s="121" t="str">
        <f t="shared" si="10"/>
        <v/>
      </c>
      <c r="L51" s="123" t="str">
        <f t="shared" si="11"/>
        <v/>
      </c>
      <c r="M51" s="123" t="str">
        <f t="shared" si="12"/>
        <v/>
      </c>
      <c r="N51" s="123" t="str">
        <f t="shared" si="13"/>
        <v/>
      </c>
    </row>
    <row r="52" spans="2:14" ht="12.75">
      <c r="B52" s="121" t="str">
        <f>IF(tab!F48="","",tab!F48)</f>
        <v/>
      </c>
      <c r="C52" s="122"/>
      <c r="D52" s="121" t="str">
        <f>IF(tab!G48="","",tab!G48)</f>
        <v/>
      </c>
      <c r="E52" s="123" t="str">
        <f t="shared" si="8"/>
        <v/>
      </c>
      <c r="F52" s="121" t="str">
        <f>IF(tab!H48="","",tab!H48)</f>
        <v/>
      </c>
      <c r="G52" s="125"/>
      <c r="H52" s="127"/>
      <c r="I52" s="121" t="str">
        <f>IF(tab!I48="","",tab!I48)</f>
        <v/>
      </c>
      <c r="J52" s="121" t="str">
        <f t="shared" si="9"/>
        <v/>
      </c>
      <c r="K52" s="121" t="str">
        <f t="shared" si="10"/>
        <v/>
      </c>
      <c r="L52" s="123" t="str">
        <f t="shared" si="11"/>
        <v/>
      </c>
      <c r="M52" s="123" t="str">
        <f t="shared" si="12"/>
        <v/>
      </c>
      <c r="N52" s="123" t="str">
        <f t="shared" si="13"/>
        <v/>
      </c>
    </row>
    <row r="53" spans="2:14" ht="12.75">
      <c r="B53" s="121" t="str">
        <f>IF(tab!F49="","",tab!F49)</f>
        <v/>
      </c>
      <c r="C53" s="122"/>
      <c r="D53" s="121" t="str">
        <f>IF(tab!G49="","",tab!G49)</f>
        <v/>
      </c>
      <c r="E53" s="123" t="str">
        <f t="shared" si="8"/>
        <v/>
      </c>
      <c r="F53" s="121" t="str">
        <f>IF(tab!H49="","",tab!H49)</f>
        <v/>
      </c>
      <c r="G53" s="125"/>
      <c r="H53" s="127"/>
      <c r="I53" s="121" t="str">
        <f>IF(tab!I49="","",tab!I49)</f>
        <v/>
      </c>
      <c r="J53" s="121" t="str">
        <f t="shared" si="9"/>
        <v/>
      </c>
      <c r="K53" s="121" t="str">
        <f t="shared" si="10"/>
        <v/>
      </c>
      <c r="L53" s="123" t="str">
        <f t="shared" si="11"/>
        <v/>
      </c>
      <c r="M53" s="123" t="str">
        <f t="shared" si="12"/>
        <v/>
      </c>
      <c r="N53" s="123" t="str">
        <f t="shared" si="13"/>
        <v/>
      </c>
    </row>
    <row r="54" spans="2:14" ht="12.75">
      <c r="B54" s="121" t="str">
        <f>IF(tab!F50="","",tab!F50)</f>
        <v/>
      </c>
      <c r="C54" s="127"/>
      <c r="D54" s="121" t="str">
        <f>IF(tab!G50="","",tab!G50)</f>
        <v/>
      </c>
      <c r="E54" s="123" t="str">
        <f t="shared" si="8"/>
        <v/>
      </c>
      <c r="F54" s="121" t="str">
        <f>IF(tab!H50="","",tab!H50)</f>
        <v/>
      </c>
      <c r="G54" s="125"/>
      <c r="H54" s="127"/>
      <c r="I54" s="121" t="str">
        <f>IF(tab!I50="","",tab!I50)</f>
        <v/>
      </c>
      <c r="J54" s="121" t="str">
        <f t="shared" si="9"/>
        <v/>
      </c>
      <c r="K54" s="121" t="str">
        <f t="shared" si="10"/>
        <v/>
      </c>
      <c r="L54" s="123" t="str">
        <f t="shared" si="11"/>
        <v/>
      </c>
      <c r="M54" s="123" t="str">
        <f t="shared" si="12"/>
        <v/>
      </c>
      <c r="N54" s="123" t="str">
        <f t="shared" si="13"/>
        <v/>
      </c>
    </row>
    <row r="55" spans="2:14" ht="12.75">
      <c r="B55" s="121" t="str">
        <f>IF(tab!F51="","",tab!F51)</f>
        <v/>
      </c>
      <c r="C55" s="127"/>
      <c r="D55" s="121" t="str">
        <f>IF(tab!G51="","",tab!G51)</f>
        <v/>
      </c>
      <c r="E55" s="123" t="str">
        <f t="shared" si="8"/>
        <v/>
      </c>
      <c r="F55" s="121" t="str">
        <f>IF(tab!H51="","",tab!H51)</f>
        <v/>
      </c>
      <c r="G55" s="125"/>
      <c r="H55" s="127"/>
      <c r="I55" s="121" t="str">
        <f>IF(tab!I51="","",tab!I51)</f>
        <v/>
      </c>
      <c r="J55" s="121" t="str">
        <f t="shared" si="9"/>
        <v/>
      </c>
      <c r="K55" s="121" t="str">
        <f t="shared" si="10"/>
        <v/>
      </c>
      <c r="L55" s="123" t="str">
        <f t="shared" si="11"/>
        <v/>
      </c>
      <c r="M55" s="123" t="str">
        <f t="shared" si="12"/>
        <v/>
      </c>
      <c r="N55" s="123" t="str">
        <f t="shared" si="13"/>
        <v/>
      </c>
    </row>
    <row r="56" spans="2:14" ht="12.75">
      <c r="B56" s="121" t="str">
        <f>IF(tab!F52="","",tab!F52)</f>
        <v/>
      </c>
      <c r="C56" s="127"/>
      <c r="D56" s="121" t="str">
        <f>IF(tab!G52="","",tab!G52)</f>
        <v/>
      </c>
      <c r="E56" s="123" t="str">
        <f t="shared" si="8"/>
        <v/>
      </c>
      <c r="F56" s="121" t="str">
        <f>IF(tab!H52="","",tab!H52)</f>
        <v/>
      </c>
      <c r="G56" s="125"/>
      <c r="H56" s="127"/>
      <c r="I56" s="121" t="str">
        <f>IF(tab!I52="","",tab!I52)</f>
        <v/>
      </c>
      <c r="J56" s="121" t="str">
        <f t="shared" si="9"/>
        <v/>
      </c>
      <c r="K56" s="121" t="str">
        <f t="shared" si="10"/>
        <v/>
      </c>
      <c r="L56" s="123" t="str">
        <f t="shared" si="11"/>
        <v/>
      </c>
      <c r="M56" s="123" t="str">
        <f t="shared" si="12"/>
        <v/>
      </c>
      <c r="N56" s="123" t="str">
        <f t="shared" si="13"/>
        <v/>
      </c>
    </row>
    <row r="57" spans="2:14" ht="12.75">
      <c r="B57" s="121" t="str">
        <f>IF(tab!F53="","",tab!F53)</f>
        <v/>
      </c>
      <c r="C57" s="127"/>
      <c r="D57" s="121" t="str">
        <f>IF(tab!G53="","",tab!G53)</f>
        <v/>
      </c>
      <c r="E57" s="123" t="str">
        <f t="shared" si="8"/>
        <v/>
      </c>
      <c r="F57" s="121" t="str">
        <f>IF(tab!H53="","",tab!H53)</f>
        <v/>
      </c>
      <c r="G57" s="125"/>
      <c r="H57" s="127"/>
      <c r="I57" s="121" t="str">
        <f>IF(tab!I53="","",tab!I53)</f>
        <v/>
      </c>
      <c r="J57" s="121" t="str">
        <f t="shared" si="9"/>
        <v/>
      </c>
      <c r="K57" s="121" t="str">
        <f t="shared" si="10"/>
        <v/>
      </c>
      <c r="L57" s="123" t="str">
        <f t="shared" si="11"/>
        <v/>
      </c>
      <c r="M57" s="123" t="str">
        <f t="shared" si="12"/>
        <v/>
      </c>
      <c r="N57" s="123" t="str">
        <f t="shared" si="13"/>
        <v/>
      </c>
    </row>
    <row r="58" spans="2:14" ht="12.75">
      <c r="B58" s="121" t="str">
        <f>IF(tab!F54="","",tab!F54)</f>
        <v/>
      </c>
      <c r="C58" s="127"/>
      <c r="D58" s="121" t="str">
        <f>IF(tab!G54="","",tab!G54)</f>
        <v/>
      </c>
      <c r="E58" s="123" t="str">
        <f t="shared" si="8"/>
        <v/>
      </c>
      <c r="F58" s="121" t="str">
        <f>IF(tab!H54="","",tab!H54)</f>
        <v/>
      </c>
      <c r="G58" s="125"/>
      <c r="H58" s="127"/>
      <c r="I58" s="121" t="str">
        <f>IF(tab!I54="","",tab!I54)</f>
        <v/>
      </c>
      <c r="J58" s="121" t="str">
        <f t="shared" si="9"/>
        <v/>
      </c>
      <c r="K58" s="121" t="str">
        <f t="shared" si="10"/>
        <v/>
      </c>
      <c r="L58" s="123" t="str">
        <f t="shared" si="11"/>
        <v/>
      </c>
      <c r="M58" s="123" t="str">
        <f t="shared" si="12"/>
        <v/>
      </c>
      <c r="N58" s="123" t="str">
        <f t="shared" si="13"/>
        <v/>
      </c>
    </row>
    <row r="59" spans="2:14" ht="12.75">
      <c r="B59" s="121" t="str">
        <f>IF(tab!F55="","",tab!F55)</f>
        <v/>
      </c>
      <c r="C59" s="127"/>
      <c r="D59" s="121" t="str">
        <f>IF(tab!G55="","",tab!G55)</f>
        <v/>
      </c>
      <c r="E59" s="123" t="str">
        <f t="shared" si="8"/>
        <v/>
      </c>
      <c r="F59" s="121" t="str">
        <f>IF(tab!H55="","",tab!H55)</f>
        <v/>
      </c>
      <c r="G59" s="125"/>
      <c r="H59" s="127"/>
      <c r="I59" s="121" t="str">
        <f>IF(tab!I55="","",tab!I55)</f>
        <v/>
      </c>
      <c r="J59" s="121" t="str">
        <f t="shared" si="9"/>
        <v/>
      </c>
      <c r="K59" s="121" t="str">
        <f t="shared" si="10"/>
        <v/>
      </c>
      <c r="L59" s="123" t="str">
        <f t="shared" si="11"/>
        <v/>
      </c>
      <c r="M59" s="123" t="str">
        <f t="shared" si="12"/>
        <v/>
      </c>
      <c r="N59" s="123" t="str">
        <f t="shared" si="13"/>
        <v/>
      </c>
    </row>
    <row r="60" spans="2:14" ht="12.75">
      <c r="B60" s="121" t="str">
        <f>IF(tab!F56="","",tab!F56)</f>
        <v/>
      </c>
      <c r="C60" s="127"/>
      <c r="D60" s="121" t="str">
        <f>IF(tab!G56="","",tab!G56)</f>
        <v/>
      </c>
      <c r="E60" s="123" t="str">
        <f t="shared" si="8"/>
        <v/>
      </c>
      <c r="F60" s="121" t="str">
        <f>IF(tab!H56="","",tab!H56)</f>
        <v/>
      </c>
      <c r="G60" s="125"/>
      <c r="H60" s="127"/>
      <c r="I60" s="121" t="str">
        <f>IF(tab!I56="","",tab!I56)</f>
        <v/>
      </c>
      <c r="J60" s="121" t="str">
        <f t="shared" si="9"/>
        <v/>
      </c>
      <c r="K60" s="121" t="str">
        <f t="shared" si="10"/>
        <v/>
      </c>
      <c r="L60" s="123" t="str">
        <f t="shared" si="11"/>
        <v/>
      </c>
      <c r="M60" s="123" t="str">
        <f t="shared" si="12"/>
        <v/>
      </c>
      <c r="N60" s="123" t="str">
        <f t="shared" si="13"/>
        <v/>
      </c>
    </row>
    <row r="61" spans="2:14" ht="12.75">
      <c r="B61" s="121" t="str">
        <f>IF(tab!F57="","",tab!F57)</f>
        <v/>
      </c>
      <c r="C61" s="127"/>
      <c r="D61" s="121" t="str">
        <f>IF(tab!G57="","",tab!G57)</f>
        <v/>
      </c>
      <c r="E61" s="123" t="str">
        <f t="shared" si="8"/>
        <v/>
      </c>
      <c r="F61" s="121" t="str">
        <f>IF(tab!H57="","",tab!H57)</f>
        <v/>
      </c>
      <c r="G61" s="125"/>
      <c r="H61" s="127"/>
      <c r="I61" s="121" t="str">
        <f>IF(tab!I57="","",tab!I57)</f>
        <v/>
      </c>
      <c r="J61" s="121" t="str">
        <f t="shared" si="9"/>
        <v/>
      </c>
      <c r="K61" s="121" t="str">
        <f t="shared" si="10"/>
        <v/>
      </c>
      <c r="L61" s="123" t="str">
        <f t="shared" si="11"/>
        <v/>
      </c>
      <c r="M61" s="123" t="str">
        <f t="shared" si="12"/>
        <v/>
      </c>
      <c r="N61" s="123" t="str">
        <f t="shared" si="13"/>
        <v/>
      </c>
    </row>
    <row r="62" spans="2:14" ht="12.75">
      <c r="B62" s="121" t="str">
        <f>IF(tab!F58="","",tab!F58)</f>
        <v/>
      </c>
      <c r="C62" s="127"/>
      <c r="D62" s="121" t="str">
        <f>IF(tab!G58="","",tab!G58)</f>
        <v/>
      </c>
      <c r="E62" s="123" t="str">
        <f t="shared" si="8"/>
        <v/>
      </c>
      <c r="F62" s="121" t="str">
        <f>IF(tab!H58="","",tab!H58)</f>
        <v/>
      </c>
      <c r="G62" s="125"/>
      <c r="H62" s="127"/>
      <c r="I62" s="121" t="str">
        <f>IF(tab!I58="","",tab!I58)</f>
        <v/>
      </c>
      <c r="J62" s="121" t="str">
        <f t="shared" si="9"/>
        <v/>
      </c>
      <c r="K62" s="121" t="str">
        <f t="shared" si="10"/>
        <v/>
      </c>
      <c r="L62" s="123" t="str">
        <f t="shared" si="11"/>
        <v/>
      </c>
      <c r="M62" s="123" t="str">
        <f t="shared" si="12"/>
        <v/>
      </c>
      <c r="N62" s="123" t="str">
        <f t="shared" si="13"/>
        <v/>
      </c>
    </row>
    <row r="63" spans="2:14" ht="12.75">
      <c r="B63" s="121" t="str">
        <f>IF(tab!F59="","",tab!F59)</f>
        <v/>
      </c>
      <c r="C63" s="127"/>
      <c r="D63" s="121" t="str">
        <f>IF(tab!G59="","",tab!G59)</f>
        <v/>
      </c>
      <c r="E63" s="123" t="str">
        <f t="shared" si="8"/>
        <v/>
      </c>
      <c r="F63" s="121" t="str">
        <f>IF(tab!H59="","",tab!H59)</f>
        <v/>
      </c>
      <c r="G63" s="125"/>
      <c r="H63" s="127"/>
      <c r="I63" s="121" t="str">
        <f>IF(tab!I59="","",tab!I59)</f>
        <v/>
      </c>
      <c r="J63" s="121" t="str">
        <f t="shared" si="9"/>
        <v/>
      </c>
      <c r="K63" s="121" t="str">
        <f t="shared" si="10"/>
        <v/>
      </c>
      <c r="L63" s="123" t="str">
        <f t="shared" si="11"/>
        <v/>
      </c>
      <c r="M63" s="123" t="str">
        <f t="shared" si="12"/>
        <v/>
      </c>
      <c r="N63" s="123" t="str">
        <f t="shared" si="13"/>
        <v/>
      </c>
    </row>
    <row r="64" spans="2:14" ht="12.75">
      <c r="B64" s="121" t="str">
        <f>IF(tab!F60="","",tab!F60)</f>
        <v/>
      </c>
      <c r="C64" s="127"/>
      <c r="D64" s="121" t="str">
        <f>IF(tab!G60="","",tab!G60)</f>
        <v/>
      </c>
      <c r="E64" s="123" t="str">
        <f t="shared" si="8"/>
        <v/>
      </c>
      <c r="F64" s="121" t="str">
        <f>IF(tab!H60="","",tab!H60)</f>
        <v/>
      </c>
      <c r="G64" s="125"/>
      <c r="H64" s="127"/>
      <c r="I64" s="121" t="str">
        <f>IF(tab!I60="","",tab!I60)</f>
        <v/>
      </c>
      <c r="J64" s="121" t="str">
        <f t="shared" si="9"/>
        <v/>
      </c>
      <c r="K64" s="121" t="str">
        <f t="shared" si="10"/>
        <v/>
      </c>
      <c r="L64" s="123" t="str">
        <f t="shared" si="11"/>
        <v/>
      </c>
      <c r="M64" s="123" t="str">
        <f t="shared" si="12"/>
        <v/>
      </c>
      <c r="N64" s="123" t="str">
        <f t="shared" si="13"/>
        <v/>
      </c>
    </row>
    <row r="65" spans="2:14" ht="12.75">
      <c r="B65" s="121" t="str">
        <f>IF(tab!F61="","",tab!F61)</f>
        <v/>
      </c>
      <c r="C65" s="127"/>
      <c r="D65" s="121" t="str">
        <f>IF(tab!G61="","",tab!G61)</f>
        <v/>
      </c>
      <c r="E65" s="123" t="str">
        <f t="shared" si="8"/>
        <v/>
      </c>
      <c r="F65" s="121" t="str">
        <f>IF(tab!H61="","",tab!H61)</f>
        <v/>
      </c>
      <c r="G65" s="127"/>
      <c r="H65" s="127"/>
      <c r="I65" s="121" t="str">
        <f>IF(tab!I61="","",tab!I61)</f>
        <v/>
      </c>
      <c r="J65" s="121" t="str">
        <f t="shared" si="9"/>
        <v/>
      </c>
      <c r="K65" s="121" t="str">
        <f t="shared" si="10"/>
        <v/>
      </c>
      <c r="L65" s="123" t="str">
        <f t="shared" si="11"/>
        <v/>
      </c>
      <c r="M65" s="123" t="str">
        <f t="shared" si="12"/>
        <v/>
      </c>
      <c r="N65" s="123" t="str">
        <f t="shared" si="13"/>
        <v/>
      </c>
    </row>
    <row r="66" spans="2:14" ht="12.75">
      <c r="B66" s="121" t="str">
        <f>IF(tab!F62="","",tab!F62)</f>
        <v/>
      </c>
      <c r="C66" s="127"/>
      <c r="D66" s="121" t="str">
        <f>IF(tab!G62="","",tab!G62)</f>
        <v/>
      </c>
      <c r="E66" s="123" t="str">
        <f t="shared" si="8"/>
        <v/>
      </c>
      <c r="F66" s="121" t="str">
        <f>IF(tab!H62="","",tab!H62)</f>
        <v/>
      </c>
      <c r="G66" s="127"/>
      <c r="H66" s="127"/>
      <c r="I66" s="121" t="str">
        <f>IF(tab!I62="","",tab!I62)</f>
        <v/>
      </c>
      <c r="J66" s="121" t="str">
        <f t="shared" si="9"/>
        <v/>
      </c>
      <c r="K66" s="121" t="str">
        <f t="shared" si="10"/>
        <v/>
      </c>
      <c r="L66" s="123" t="str">
        <f t="shared" si="11"/>
        <v/>
      </c>
      <c r="M66" s="123" t="str">
        <f t="shared" si="12"/>
        <v/>
      </c>
      <c r="N66" s="123" t="str">
        <f t="shared" si="13"/>
        <v/>
      </c>
    </row>
    <row r="67" spans="2:14" ht="12.75">
      <c r="B67" s="121" t="str">
        <f>IF(tab!F63="","",tab!F63)</f>
        <v/>
      </c>
      <c r="C67" s="127"/>
      <c r="D67" s="121" t="str">
        <f>IF(tab!G63="","",tab!G63)</f>
        <v/>
      </c>
      <c r="E67" s="123" t="str">
        <f t="shared" si="8"/>
        <v/>
      </c>
      <c r="F67" s="121" t="str">
        <f>IF(tab!H63="","",tab!H63)</f>
        <v/>
      </c>
      <c r="G67" s="127"/>
      <c r="H67" s="127"/>
      <c r="I67" s="121" t="str">
        <f>IF(tab!I63="","",tab!I63)</f>
        <v/>
      </c>
      <c r="J67" s="121" t="str">
        <f t="shared" si="9"/>
        <v/>
      </c>
      <c r="K67" s="121" t="str">
        <f t="shared" si="10"/>
        <v/>
      </c>
      <c r="L67" s="123" t="str">
        <f t="shared" si="11"/>
        <v/>
      </c>
      <c r="M67" s="123" t="str">
        <f t="shared" si="12"/>
        <v/>
      </c>
      <c r="N67" s="123" t="str">
        <f t="shared" si="13"/>
        <v/>
      </c>
    </row>
    <row r="68" spans="2:14" ht="12.75">
      <c r="B68" s="121" t="str">
        <f>IF(tab!F64="","",tab!F64)</f>
        <v/>
      </c>
      <c r="C68" s="127"/>
      <c r="D68" s="121" t="str">
        <f>IF(tab!G64="","",tab!G64)</f>
        <v/>
      </c>
      <c r="E68" s="123" t="str">
        <f t="shared" si="8"/>
        <v/>
      </c>
      <c r="F68" s="121" t="str">
        <f>IF(tab!H64="","",tab!H64)</f>
        <v/>
      </c>
      <c r="G68" s="127"/>
      <c r="H68" s="127"/>
      <c r="I68" s="121" t="str">
        <f>IF(tab!I64="","",tab!I64)</f>
        <v/>
      </c>
      <c r="J68" s="121" t="str">
        <f t="shared" si="9"/>
        <v/>
      </c>
      <c r="K68" s="121" t="str">
        <f t="shared" si="10"/>
        <v/>
      </c>
      <c r="L68" s="123" t="str">
        <f t="shared" si="11"/>
        <v/>
      </c>
      <c r="M68" s="123" t="str">
        <f t="shared" si="12"/>
        <v/>
      </c>
      <c r="N68" s="123" t="str">
        <f t="shared" si="13"/>
        <v/>
      </c>
    </row>
    <row r="69" spans="2:14" ht="12.75">
      <c r="B69" s="121" t="str">
        <f>IF(tab!F65="","",tab!F65)</f>
        <v/>
      </c>
      <c r="C69" s="127"/>
      <c r="D69" s="121" t="str">
        <f>IF(tab!G65="","",tab!G65)</f>
        <v/>
      </c>
      <c r="E69" s="123" t="str">
        <f t="shared" si="8"/>
        <v/>
      </c>
      <c r="F69" s="121" t="str">
        <f>IF(tab!H65="","",tab!H65)</f>
        <v/>
      </c>
      <c r="G69" s="127"/>
      <c r="H69" s="127"/>
      <c r="I69" s="121" t="str">
        <f>IF(tab!I65="","",tab!I65)</f>
        <v/>
      </c>
      <c r="J69" s="121" t="str">
        <f t="shared" si="9"/>
        <v/>
      </c>
      <c r="K69" s="121" t="str">
        <f t="shared" si="10"/>
        <v/>
      </c>
      <c r="L69" s="123" t="str">
        <f t="shared" si="11"/>
        <v/>
      </c>
      <c r="M69" s="123" t="str">
        <f t="shared" si="12"/>
        <v/>
      </c>
      <c r="N69" s="123" t="str">
        <f t="shared" si="13"/>
        <v/>
      </c>
    </row>
    <row r="70" spans="2:14" ht="12.75">
      <c r="B70" s="121" t="str">
        <f>IF(tab!F66="","",tab!F66)</f>
        <v/>
      </c>
      <c r="C70" s="127"/>
      <c r="D70" s="121" t="str">
        <f>IF(tab!G66="","",tab!G66)</f>
        <v/>
      </c>
      <c r="E70" s="123" t="str">
        <f t="shared" si="8"/>
        <v/>
      </c>
      <c r="F70" s="121" t="str">
        <f>IF(tab!H66="","",tab!H66)</f>
        <v/>
      </c>
      <c r="G70" s="127"/>
      <c r="H70" s="127"/>
      <c r="I70" s="121" t="str">
        <f>IF(tab!I66="","",tab!I66)</f>
        <v/>
      </c>
      <c r="J70" s="121" t="str">
        <f t="shared" si="9"/>
        <v/>
      </c>
      <c r="K70" s="121" t="str">
        <f t="shared" si="10"/>
        <v/>
      </c>
      <c r="L70" s="123" t="str">
        <f t="shared" si="11"/>
        <v/>
      </c>
      <c r="M70" s="123" t="str">
        <f t="shared" si="12"/>
        <v/>
      </c>
      <c r="N70" s="123" t="str">
        <f t="shared" si="13"/>
        <v/>
      </c>
    </row>
    <row r="71" spans="2:14" ht="12.75">
      <c r="B71" s="121" t="str">
        <f>IF(tab!F67="","",tab!F67)</f>
        <v/>
      </c>
      <c r="C71" s="127"/>
      <c r="D71" s="121" t="str">
        <f>IF(tab!G67="","",tab!G67)</f>
        <v/>
      </c>
      <c r="E71" s="123" t="str">
        <f aca="true" t="shared" si="14" ref="E71:E100">IF(OR($G$3="",G71="",H71=""),"",IF(D71=I71,$G$3,IF(OR(OR(G71="ano",G71="a")),IF(D71=I71,$G$3,IF($D71&lt;K71,ROUND(L71*($D71/K71)^0.621488,4),IF($D71&gt;M71,ROUND(N71*($D71/M71)^0.621488,4),ROUND(ROUND($G$3/H71,4)/J71*D71,4)))),IF(D71=I71,$G$3,ROUND(ROUND($G$3/H71,4)/J71*D71,4)))))</f>
        <v/>
      </c>
      <c r="F71" s="121" t="str">
        <f>IF(tab!H67="","",tab!H67)</f>
        <v/>
      </c>
      <c r="G71" s="127"/>
      <c r="H71" s="127"/>
      <c r="I71" s="121" t="str">
        <f>IF(tab!I67="","",tab!I67)</f>
        <v/>
      </c>
      <c r="J71" s="121" t="str">
        <f aca="true" t="shared" si="15" ref="J71:J100">IF(H71="","",ROUND(I71/H71,4))</f>
        <v/>
      </c>
      <c r="K71" s="121" t="str">
        <f aca="true" t="shared" si="16" ref="K71:K100">IF(J71="","",ROUND(J71/2,4))</f>
        <v/>
      </c>
      <c r="L71" s="123" t="str">
        <f aca="true" t="shared" si="17" ref="L71:L100">IF(J71="","",ROUND(ROUND($G$3/H71,4)/J71*K71,4))</f>
        <v/>
      </c>
      <c r="M71" s="123" t="str">
        <f aca="true" t="shared" si="18" ref="M71:M100">IF(J71="","",ROUND(J71*2,4))</f>
        <v/>
      </c>
      <c r="N71" s="123" t="str">
        <f aca="true" t="shared" si="19" ref="N71:N100">IF(J71="","",ROUND(ROUND($G$3/H71,4)/J71*M71,4))</f>
        <v/>
      </c>
    </row>
    <row r="72" spans="2:14" ht="12.75">
      <c r="B72" s="121" t="str">
        <f>IF(tab!F68="","",tab!F68)</f>
        <v/>
      </c>
      <c r="C72" s="127"/>
      <c r="D72" s="121" t="str">
        <f>IF(tab!G68="","",tab!G68)</f>
        <v/>
      </c>
      <c r="E72" s="123" t="str">
        <f t="shared" si="14"/>
        <v/>
      </c>
      <c r="F72" s="121" t="str">
        <f>IF(tab!H68="","",tab!H68)</f>
        <v/>
      </c>
      <c r="G72" s="127"/>
      <c r="H72" s="127"/>
      <c r="I72" s="121" t="str">
        <f>IF(tab!I68="","",tab!I68)</f>
        <v/>
      </c>
      <c r="J72" s="121" t="str">
        <f t="shared" si="15"/>
        <v/>
      </c>
      <c r="K72" s="121" t="str">
        <f t="shared" si="16"/>
        <v/>
      </c>
      <c r="L72" s="123" t="str">
        <f t="shared" si="17"/>
        <v/>
      </c>
      <c r="M72" s="123" t="str">
        <f t="shared" si="18"/>
        <v/>
      </c>
      <c r="N72" s="123" t="str">
        <f t="shared" si="19"/>
        <v/>
      </c>
    </row>
    <row r="73" spans="2:14" ht="12.75">
      <c r="B73" s="121" t="str">
        <f>IF(tab!F69="","",tab!F69)</f>
        <v/>
      </c>
      <c r="C73" s="127"/>
      <c r="D73" s="121" t="str">
        <f>IF(tab!G69="","",tab!G69)</f>
        <v/>
      </c>
      <c r="E73" s="123" t="str">
        <f t="shared" si="14"/>
        <v/>
      </c>
      <c r="F73" s="121" t="str">
        <f>IF(tab!H69="","",tab!H69)</f>
        <v/>
      </c>
      <c r="G73" s="127"/>
      <c r="H73" s="127"/>
      <c r="I73" s="121" t="str">
        <f>IF(tab!I69="","",tab!I69)</f>
        <v/>
      </c>
      <c r="J73" s="121" t="str">
        <f t="shared" si="15"/>
        <v/>
      </c>
      <c r="K73" s="121" t="str">
        <f t="shared" si="16"/>
        <v/>
      </c>
      <c r="L73" s="123" t="str">
        <f t="shared" si="17"/>
        <v/>
      </c>
      <c r="M73" s="123" t="str">
        <f t="shared" si="18"/>
        <v/>
      </c>
      <c r="N73" s="123" t="str">
        <f t="shared" si="19"/>
        <v/>
      </c>
    </row>
    <row r="74" spans="2:14" ht="12.75">
      <c r="B74" s="121" t="str">
        <f>IF(tab!F70="","",tab!F70)</f>
        <v/>
      </c>
      <c r="C74" s="127"/>
      <c r="D74" s="121" t="str">
        <f>IF(tab!G70="","",tab!G70)</f>
        <v/>
      </c>
      <c r="E74" s="123" t="str">
        <f t="shared" si="14"/>
        <v/>
      </c>
      <c r="F74" s="121" t="str">
        <f>IF(tab!H70="","",tab!H70)</f>
        <v/>
      </c>
      <c r="G74" s="127"/>
      <c r="H74" s="127"/>
      <c r="I74" s="121" t="str">
        <f>IF(tab!I70="","",tab!I70)</f>
        <v/>
      </c>
      <c r="J74" s="121" t="str">
        <f t="shared" si="15"/>
        <v/>
      </c>
      <c r="K74" s="121" t="str">
        <f t="shared" si="16"/>
        <v/>
      </c>
      <c r="L74" s="123" t="str">
        <f t="shared" si="17"/>
        <v/>
      </c>
      <c r="M74" s="123" t="str">
        <f t="shared" si="18"/>
        <v/>
      </c>
      <c r="N74" s="123" t="str">
        <f t="shared" si="19"/>
        <v/>
      </c>
    </row>
    <row r="75" spans="2:14" ht="12.75">
      <c r="B75" s="121" t="str">
        <f>IF(tab!F71="","",tab!F71)</f>
        <v/>
      </c>
      <c r="C75" s="127"/>
      <c r="D75" s="121" t="str">
        <f>IF(tab!G71="","",tab!G71)</f>
        <v/>
      </c>
      <c r="E75" s="123" t="str">
        <f t="shared" si="14"/>
        <v/>
      </c>
      <c r="F75" s="121" t="str">
        <f>IF(tab!H71="","",tab!H71)</f>
        <v/>
      </c>
      <c r="G75" s="127"/>
      <c r="H75" s="127"/>
      <c r="I75" s="121" t="str">
        <f>IF(tab!I71="","",tab!I71)</f>
        <v/>
      </c>
      <c r="J75" s="121" t="str">
        <f t="shared" si="15"/>
        <v/>
      </c>
      <c r="K75" s="121" t="str">
        <f t="shared" si="16"/>
        <v/>
      </c>
      <c r="L75" s="123" t="str">
        <f t="shared" si="17"/>
        <v/>
      </c>
      <c r="M75" s="123" t="str">
        <f t="shared" si="18"/>
        <v/>
      </c>
      <c r="N75" s="123" t="str">
        <f t="shared" si="19"/>
        <v/>
      </c>
    </row>
    <row r="76" spans="2:14" ht="12.75">
      <c r="B76" s="121" t="str">
        <f>IF(tab!F72="","",tab!F72)</f>
        <v/>
      </c>
      <c r="C76" s="127"/>
      <c r="D76" s="121" t="str">
        <f>IF(tab!G72="","",tab!G72)</f>
        <v/>
      </c>
      <c r="E76" s="123" t="str">
        <f t="shared" si="14"/>
        <v/>
      </c>
      <c r="F76" s="121" t="str">
        <f>IF(tab!H72="","",tab!H72)</f>
        <v/>
      </c>
      <c r="G76" s="127"/>
      <c r="H76" s="127"/>
      <c r="I76" s="121" t="str">
        <f>IF(tab!I72="","",tab!I72)</f>
        <v/>
      </c>
      <c r="J76" s="121" t="str">
        <f t="shared" si="15"/>
        <v/>
      </c>
      <c r="K76" s="121" t="str">
        <f t="shared" si="16"/>
        <v/>
      </c>
      <c r="L76" s="123" t="str">
        <f t="shared" si="17"/>
        <v/>
      </c>
      <c r="M76" s="123" t="str">
        <f t="shared" si="18"/>
        <v/>
      </c>
      <c r="N76" s="123" t="str">
        <f t="shared" si="19"/>
        <v/>
      </c>
    </row>
    <row r="77" spans="2:14" ht="12.75">
      <c r="B77" s="121" t="str">
        <f>IF(tab!F73="","",tab!F73)</f>
        <v/>
      </c>
      <c r="C77" s="127"/>
      <c r="D77" s="121" t="str">
        <f>IF(tab!G73="","",tab!G73)</f>
        <v/>
      </c>
      <c r="E77" s="123" t="str">
        <f t="shared" si="14"/>
        <v/>
      </c>
      <c r="F77" s="121" t="str">
        <f>IF(tab!H73="","",tab!H73)</f>
        <v/>
      </c>
      <c r="G77" s="127"/>
      <c r="H77" s="127"/>
      <c r="I77" s="121" t="str">
        <f>IF(tab!I73="","",tab!I73)</f>
        <v/>
      </c>
      <c r="J77" s="121" t="str">
        <f t="shared" si="15"/>
        <v/>
      </c>
      <c r="K77" s="121" t="str">
        <f t="shared" si="16"/>
        <v/>
      </c>
      <c r="L77" s="123" t="str">
        <f t="shared" si="17"/>
        <v/>
      </c>
      <c r="M77" s="123" t="str">
        <f t="shared" si="18"/>
        <v/>
      </c>
      <c r="N77" s="123" t="str">
        <f t="shared" si="19"/>
        <v/>
      </c>
    </row>
    <row r="78" spans="2:14" ht="12.75">
      <c r="B78" s="121" t="str">
        <f>IF(tab!F74="","",tab!F74)</f>
        <v/>
      </c>
      <c r="C78" s="127"/>
      <c r="D78" s="121" t="str">
        <f>IF(tab!G74="","",tab!G74)</f>
        <v/>
      </c>
      <c r="E78" s="123" t="str">
        <f t="shared" si="14"/>
        <v/>
      </c>
      <c r="F78" s="121" t="str">
        <f>IF(tab!H74="","",tab!H74)</f>
        <v/>
      </c>
      <c r="G78" s="127"/>
      <c r="H78" s="127"/>
      <c r="I78" s="121" t="str">
        <f>IF(tab!I74="","",tab!I74)</f>
        <v/>
      </c>
      <c r="J78" s="121" t="str">
        <f t="shared" si="15"/>
        <v/>
      </c>
      <c r="K78" s="121" t="str">
        <f t="shared" si="16"/>
        <v/>
      </c>
      <c r="L78" s="123" t="str">
        <f t="shared" si="17"/>
        <v/>
      </c>
      <c r="M78" s="123" t="str">
        <f t="shared" si="18"/>
        <v/>
      </c>
      <c r="N78" s="123" t="str">
        <f t="shared" si="19"/>
        <v/>
      </c>
    </row>
    <row r="79" spans="2:14" ht="12.75">
      <c r="B79" s="121" t="str">
        <f>IF(tab!F75="","",tab!F75)</f>
        <v/>
      </c>
      <c r="C79" s="127"/>
      <c r="D79" s="121" t="str">
        <f>IF(tab!G75="","",tab!G75)</f>
        <v/>
      </c>
      <c r="E79" s="123" t="str">
        <f t="shared" si="14"/>
        <v/>
      </c>
      <c r="F79" s="121" t="str">
        <f>IF(tab!H75="","",tab!H75)</f>
        <v/>
      </c>
      <c r="G79" s="127"/>
      <c r="H79" s="127"/>
      <c r="I79" s="121" t="str">
        <f>IF(tab!I75="","",tab!I75)</f>
        <v/>
      </c>
      <c r="J79" s="121" t="str">
        <f t="shared" si="15"/>
        <v/>
      </c>
      <c r="K79" s="121" t="str">
        <f t="shared" si="16"/>
        <v/>
      </c>
      <c r="L79" s="123" t="str">
        <f t="shared" si="17"/>
        <v/>
      </c>
      <c r="M79" s="123" t="str">
        <f t="shared" si="18"/>
        <v/>
      </c>
      <c r="N79" s="123" t="str">
        <f t="shared" si="19"/>
        <v/>
      </c>
    </row>
    <row r="80" spans="2:14" ht="12.75">
      <c r="B80" s="121" t="str">
        <f>IF(tab!F76="","",tab!F76)</f>
        <v/>
      </c>
      <c r="C80" s="127"/>
      <c r="D80" s="121" t="str">
        <f>IF(tab!G76="","",tab!G76)</f>
        <v/>
      </c>
      <c r="E80" s="123" t="str">
        <f t="shared" si="14"/>
        <v/>
      </c>
      <c r="F80" s="121" t="str">
        <f>IF(tab!H76="","",tab!H76)</f>
        <v/>
      </c>
      <c r="G80" s="127"/>
      <c r="H80" s="127"/>
      <c r="I80" s="121" t="str">
        <f>IF(tab!I76="","",tab!I76)</f>
        <v/>
      </c>
      <c r="J80" s="121" t="str">
        <f t="shared" si="15"/>
        <v/>
      </c>
      <c r="K80" s="121" t="str">
        <f t="shared" si="16"/>
        <v/>
      </c>
      <c r="L80" s="123" t="str">
        <f t="shared" si="17"/>
        <v/>
      </c>
      <c r="M80" s="123" t="str">
        <f t="shared" si="18"/>
        <v/>
      </c>
      <c r="N80" s="123" t="str">
        <f t="shared" si="19"/>
        <v/>
      </c>
    </row>
    <row r="81" spans="2:14" ht="12.75">
      <c r="B81" s="121" t="str">
        <f>IF(tab!F77="","",tab!F77)</f>
        <v/>
      </c>
      <c r="C81" s="127"/>
      <c r="D81" s="121" t="str">
        <f>IF(tab!G77="","",tab!G77)</f>
        <v/>
      </c>
      <c r="E81" s="123" t="str">
        <f t="shared" si="14"/>
        <v/>
      </c>
      <c r="F81" s="121" t="str">
        <f>IF(tab!H77="","",tab!H77)</f>
        <v/>
      </c>
      <c r="G81" s="127"/>
      <c r="H81" s="127"/>
      <c r="I81" s="121" t="str">
        <f>IF(tab!I77="","",tab!I77)</f>
        <v/>
      </c>
      <c r="J81" s="121" t="str">
        <f t="shared" si="15"/>
        <v/>
      </c>
      <c r="K81" s="121" t="str">
        <f t="shared" si="16"/>
        <v/>
      </c>
      <c r="L81" s="123" t="str">
        <f t="shared" si="17"/>
        <v/>
      </c>
      <c r="M81" s="123" t="str">
        <f t="shared" si="18"/>
        <v/>
      </c>
      <c r="N81" s="123" t="str">
        <f t="shared" si="19"/>
        <v/>
      </c>
    </row>
    <row r="82" spans="2:14" ht="12.75">
      <c r="B82" s="121" t="str">
        <f>IF(tab!F78="","",tab!F78)</f>
        <v/>
      </c>
      <c r="C82" s="127"/>
      <c r="D82" s="121" t="str">
        <f>IF(tab!G78="","",tab!G78)</f>
        <v/>
      </c>
      <c r="E82" s="123" t="str">
        <f t="shared" si="14"/>
        <v/>
      </c>
      <c r="F82" s="121" t="str">
        <f>IF(tab!H78="","",tab!H78)</f>
        <v/>
      </c>
      <c r="G82" s="127"/>
      <c r="H82" s="127"/>
      <c r="I82" s="121" t="str">
        <f>IF(tab!I78="","",tab!I78)</f>
        <v/>
      </c>
      <c r="J82" s="121" t="str">
        <f t="shared" si="15"/>
        <v/>
      </c>
      <c r="K82" s="121" t="str">
        <f t="shared" si="16"/>
        <v/>
      </c>
      <c r="L82" s="123" t="str">
        <f t="shared" si="17"/>
        <v/>
      </c>
      <c r="M82" s="123" t="str">
        <f t="shared" si="18"/>
        <v/>
      </c>
      <c r="N82" s="123" t="str">
        <f t="shared" si="19"/>
        <v/>
      </c>
    </row>
    <row r="83" spans="2:14" ht="12.75">
      <c r="B83" s="121" t="str">
        <f>IF(tab!F79="","",tab!F79)</f>
        <v/>
      </c>
      <c r="C83" s="127"/>
      <c r="D83" s="121" t="str">
        <f>IF(tab!G79="","",tab!G79)</f>
        <v/>
      </c>
      <c r="E83" s="123" t="str">
        <f t="shared" si="14"/>
        <v/>
      </c>
      <c r="F83" s="121" t="str">
        <f>IF(tab!H79="","",tab!H79)</f>
        <v/>
      </c>
      <c r="G83" s="127"/>
      <c r="H83" s="127"/>
      <c r="I83" s="121" t="str">
        <f>IF(tab!I79="","",tab!I79)</f>
        <v/>
      </c>
      <c r="J83" s="121" t="str">
        <f t="shared" si="15"/>
        <v/>
      </c>
      <c r="K83" s="121" t="str">
        <f t="shared" si="16"/>
        <v/>
      </c>
      <c r="L83" s="123" t="str">
        <f t="shared" si="17"/>
        <v/>
      </c>
      <c r="M83" s="123" t="str">
        <f t="shared" si="18"/>
        <v/>
      </c>
      <c r="N83" s="123" t="str">
        <f t="shared" si="19"/>
        <v/>
      </c>
    </row>
    <row r="84" spans="2:14" ht="12.75">
      <c r="B84" s="121" t="str">
        <f>IF(tab!F80="","",tab!F80)</f>
        <v/>
      </c>
      <c r="C84" s="127"/>
      <c r="D84" s="121" t="str">
        <f>IF(tab!G80="","",tab!G80)</f>
        <v/>
      </c>
      <c r="E84" s="123" t="str">
        <f t="shared" si="14"/>
        <v/>
      </c>
      <c r="F84" s="121" t="str">
        <f>IF(tab!H80="","",tab!H80)</f>
        <v/>
      </c>
      <c r="G84" s="127"/>
      <c r="H84" s="127"/>
      <c r="I84" s="121" t="str">
        <f>IF(tab!I80="","",tab!I80)</f>
        <v/>
      </c>
      <c r="J84" s="121" t="str">
        <f t="shared" si="15"/>
        <v/>
      </c>
      <c r="K84" s="121" t="str">
        <f t="shared" si="16"/>
        <v/>
      </c>
      <c r="L84" s="123" t="str">
        <f t="shared" si="17"/>
        <v/>
      </c>
      <c r="M84" s="123" t="str">
        <f t="shared" si="18"/>
        <v/>
      </c>
      <c r="N84" s="123" t="str">
        <f t="shared" si="19"/>
        <v/>
      </c>
    </row>
    <row r="85" spans="2:14" ht="12.75">
      <c r="B85" s="121" t="str">
        <f>IF(tab!F81="","",tab!F81)</f>
        <v/>
      </c>
      <c r="C85" s="127"/>
      <c r="D85" s="121" t="str">
        <f>IF(tab!G81="","",tab!G81)</f>
        <v/>
      </c>
      <c r="E85" s="123" t="str">
        <f t="shared" si="14"/>
        <v/>
      </c>
      <c r="F85" s="121" t="str">
        <f>IF(tab!H81="","",tab!H81)</f>
        <v/>
      </c>
      <c r="G85" s="127"/>
      <c r="H85" s="127"/>
      <c r="I85" s="121" t="str">
        <f>IF(tab!I81="","",tab!I81)</f>
        <v/>
      </c>
      <c r="J85" s="121" t="str">
        <f t="shared" si="15"/>
        <v/>
      </c>
      <c r="K85" s="121" t="str">
        <f t="shared" si="16"/>
        <v/>
      </c>
      <c r="L85" s="123" t="str">
        <f t="shared" si="17"/>
        <v/>
      </c>
      <c r="M85" s="123" t="str">
        <f t="shared" si="18"/>
        <v/>
      </c>
      <c r="N85" s="123" t="str">
        <f t="shared" si="19"/>
        <v/>
      </c>
    </row>
    <row r="86" spans="2:14" ht="12.75">
      <c r="B86" s="121" t="str">
        <f>IF(tab!F82="","",tab!F82)</f>
        <v/>
      </c>
      <c r="C86" s="127"/>
      <c r="D86" s="121" t="str">
        <f>IF(tab!G82="","",tab!G82)</f>
        <v/>
      </c>
      <c r="E86" s="123" t="str">
        <f t="shared" si="14"/>
        <v/>
      </c>
      <c r="F86" s="121" t="str">
        <f>IF(tab!H82="","",tab!H82)</f>
        <v/>
      </c>
      <c r="G86" s="127"/>
      <c r="H86" s="127"/>
      <c r="I86" s="121" t="str">
        <f>IF(tab!I82="","",tab!I82)</f>
        <v/>
      </c>
      <c r="J86" s="121" t="str">
        <f t="shared" si="15"/>
        <v/>
      </c>
      <c r="K86" s="121" t="str">
        <f t="shared" si="16"/>
        <v/>
      </c>
      <c r="L86" s="123" t="str">
        <f t="shared" si="17"/>
        <v/>
      </c>
      <c r="M86" s="123" t="str">
        <f t="shared" si="18"/>
        <v/>
      </c>
      <c r="N86" s="123" t="str">
        <f t="shared" si="19"/>
        <v/>
      </c>
    </row>
    <row r="87" spans="2:14" ht="12.75">
      <c r="B87" s="121" t="str">
        <f>IF(tab!F83="","",tab!F83)</f>
        <v/>
      </c>
      <c r="C87" s="127"/>
      <c r="D87" s="121" t="str">
        <f>IF(tab!G83="","",tab!G83)</f>
        <v/>
      </c>
      <c r="E87" s="123" t="str">
        <f t="shared" si="14"/>
        <v/>
      </c>
      <c r="F87" s="121" t="str">
        <f>IF(tab!H83="","",tab!H83)</f>
        <v/>
      </c>
      <c r="G87" s="127"/>
      <c r="H87" s="127"/>
      <c r="I87" s="121" t="str">
        <f>IF(tab!I83="","",tab!I83)</f>
        <v/>
      </c>
      <c r="J87" s="121" t="str">
        <f t="shared" si="15"/>
        <v/>
      </c>
      <c r="K87" s="121" t="str">
        <f t="shared" si="16"/>
        <v/>
      </c>
      <c r="L87" s="123" t="str">
        <f t="shared" si="17"/>
        <v/>
      </c>
      <c r="M87" s="123" t="str">
        <f t="shared" si="18"/>
        <v/>
      </c>
      <c r="N87" s="123" t="str">
        <f t="shared" si="19"/>
        <v/>
      </c>
    </row>
    <row r="88" spans="2:14" ht="12.75">
      <c r="B88" s="121" t="str">
        <f>IF(tab!F84="","",tab!F84)</f>
        <v/>
      </c>
      <c r="C88" s="127"/>
      <c r="D88" s="121" t="str">
        <f>IF(tab!G84="","",tab!G84)</f>
        <v/>
      </c>
      <c r="E88" s="123" t="str">
        <f t="shared" si="14"/>
        <v/>
      </c>
      <c r="F88" s="121" t="str">
        <f>IF(tab!H84="","",tab!H84)</f>
        <v/>
      </c>
      <c r="G88" s="127"/>
      <c r="H88" s="127"/>
      <c r="I88" s="121" t="str">
        <f>IF(tab!I84="","",tab!I84)</f>
        <v/>
      </c>
      <c r="J88" s="121" t="str">
        <f t="shared" si="15"/>
        <v/>
      </c>
      <c r="K88" s="121" t="str">
        <f t="shared" si="16"/>
        <v/>
      </c>
      <c r="L88" s="123" t="str">
        <f t="shared" si="17"/>
        <v/>
      </c>
      <c r="M88" s="123" t="str">
        <f t="shared" si="18"/>
        <v/>
      </c>
      <c r="N88" s="123" t="str">
        <f t="shared" si="19"/>
        <v/>
      </c>
    </row>
    <row r="89" spans="2:14" ht="12.75">
      <c r="B89" s="121" t="str">
        <f>IF(tab!F85="","",tab!F85)</f>
        <v/>
      </c>
      <c r="C89" s="127"/>
      <c r="D89" s="121" t="str">
        <f>IF(tab!G85="","",tab!G85)</f>
        <v/>
      </c>
      <c r="E89" s="123" t="str">
        <f t="shared" si="14"/>
        <v/>
      </c>
      <c r="F89" s="121" t="str">
        <f>IF(tab!H85="","",tab!H85)</f>
        <v/>
      </c>
      <c r="G89" s="127"/>
      <c r="H89" s="127"/>
      <c r="I89" s="121" t="str">
        <f>IF(tab!I85="","",tab!I85)</f>
        <v/>
      </c>
      <c r="J89" s="121" t="str">
        <f t="shared" si="15"/>
        <v/>
      </c>
      <c r="K89" s="121" t="str">
        <f t="shared" si="16"/>
        <v/>
      </c>
      <c r="L89" s="123" t="str">
        <f t="shared" si="17"/>
        <v/>
      </c>
      <c r="M89" s="123" t="str">
        <f t="shared" si="18"/>
        <v/>
      </c>
      <c r="N89" s="123" t="str">
        <f t="shared" si="19"/>
        <v/>
      </c>
    </row>
    <row r="90" spans="2:14" ht="12.75">
      <c r="B90" s="121" t="str">
        <f>IF(tab!F86="","",tab!F86)</f>
        <v/>
      </c>
      <c r="C90" s="127"/>
      <c r="D90" s="121" t="str">
        <f>IF(tab!G86="","",tab!G86)</f>
        <v/>
      </c>
      <c r="E90" s="123" t="str">
        <f t="shared" si="14"/>
        <v/>
      </c>
      <c r="F90" s="121" t="str">
        <f>IF(tab!H86="","",tab!H86)</f>
        <v/>
      </c>
      <c r="G90" s="127"/>
      <c r="H90" s="127"/>
      <c r="I90" s="121" t="str">
        <f>IF(tab!I86="","",tab!I86)</f>
        <v/>
      </c>
      <c r="J90" s="121" t="str">
        <f t="shared" si="15"/>
        <v/>
      </c>
      <c r="K90" s="121" t="str">
        <f t="shared" si="16"/>
        <v/>
      </c>
      <c r="L90" s="123" t="str">
        <f t="shared" si="17"/>
        <v/>
      </c>
      <c r="M90" s="123" t="str">
        <f t="shared" si="18"/>
        <v/>
      </c>
      <c r="N90" s="123" t="str">
        <f t="shared" si="19"/>
        <v/>
      </c>
    </row>
    <row r="91" spans="2:14" ht="12.75">
      <c r="B91" s="121" t="str">
        <f>IF(tab!F87="","",tab!F87)</f>
        <v/>
      </c>
      <c r="C91" s="127"/>
      <c r="D91" s="121" t="str">
        <f>IF(tab!G87="","",tab!G87)</f>
        <v/>
      </c>
      <c r="E91" s="123" t="str">
        <f t="shared" si="14"/>
        <v/>
      </c>
      <c r="F91" s="121" t="str">
        <f>IF(tab!H87="","",tab!H87)</f>
        <v/>
      </c>
      <c r="G91" s="127"/>
      <c r="H91" s="127"/>
      <c r="I91" s="121" t="str">
        <f>IF(tab!I87="","",tab!I87)</f>
        <v/>
      </c>
      <c r="J91" s="121" t="str">
        <f t="shared" si="15"/>
        <v/>
      </c>
      <c r="K91" s="121" t="str">
        <f t="shared" si="16"/>
        <v/>
      </c>
      <c r="L91" s="123" t="str">
        <f t="shared" si="17"/>
        <v/>
      </c>
      <c r="M91" s="123" t="str">
        <f t="shared" si="18"/>
        <v/>
      </c>
      <c r="N91" s="123" t="str">
        <f t="shared" si="19"/>
        <v/>
      </c>
    </row>
    <row r="92" spans="2:14" ht="12.75">
      <c r="B92" s="121" t="str">
        <f>IF(tab!F88="","",tab!F88)</f>
        <v/>
      </c>
      <c r="C92" s="127"/>
      <c r="D92" s="121" t="str">
        <f>IF(tab!G88="","",tab!G88)</f>
        <v/>
      </c>
      <c r="E92" s="123" t="str">
        <f t="shared" si="14"/>
        <v/>
      </c>
      <c r="F92" s="121" t="str">
        <f>IF(tab!H88="","",tab!H88)</f>
        <v/>
      </c>
      <c r="G92" s="127"/>
      <c r="H92" s="127"/>
      <c r="I92" s="121" t="str">
        <f>IF(tab!I88="","",tab!I88)</f>
        <v/>
      </c>
      <c r="J92" s="121" t="str">
        <f t="shared" si="15"/>
        <v/>
      </c>
      <c r="K92" s="121" t="str">
        <f t="shared" si="16"/>
        <v/>
      </c>
      <c r="L92" s="123" t="str">
        <f t="shared" si="17"/>
        <v/>
      </c>
      <c r="M92" s="123" t="str">
        <f t="shared" si="18"/>
        <v/>
      </c>
      <c r="N92" s="123" t="str">
        <f t="shared" si="19"/>
        <v/>
      </c>
    </row>
    <row r="93" spans="2:14" ht="12.75">
      <c r="B93" s="121" t="str">
        <f>IF(tab!F89="","",tab!F89)</f>
        <v/>
      </c>
      <c r="C93" s="127"/>
      <c r="D93" s="121" t="str">
        <f>IF(tab!G89="","",tab!G89)</f>
        <v/>
      </c>
      <c r="E93" s="123" t="str">
        <f t="shared" si="14"/>
        <v/>
      </c>
      <c r="F93" s="121" t="str">
        <f>IF(tab!H89="","",tab!H89)</f>
        <v/>
      </c>
      <c r="G93" s="127"/>
      <c r="H93" s="127"/>
      <c r="I93" s="121" t="str">
        <f>IF(tab!I89="","",tab!I89)</f>
        <v/>
      </c>
      <c r="J93" s="121" t="str">
        <f t="shared" si="15"/>
        <v/>
      </c>
      <c r="K93" s="121" t="str">
        <f t="shared" si="16"/>
        <v/>
      </c>
      <c r="L93" s="123" t="str">
        <f t="shared" si="17"/>
        <v/>
      </c>
      <c r="M93" s="123" t="str">
        <f t="shared" si="18"/>
        <v/>
      </c>
      <c r="N93" s="123" t="str">
        <f t="shared" si="19"/>
        <v/>
      </c>
    </row>
    <row r="94" spans="2:14" ht="12.75">
      <c r="B94" s="121" t="str">
        <f>IF(tab!F90="","",tab!F90)</f>
        <v/>
      </c>
      <c r="C94" s="127"/>
      <c r="D94" s="121" t="str">
        <f>IF(tab!G90="","",tab!G90)</f>
        <v/>
      </c>
      <c r="E94" s="123" t="str">
        <f t="shared" si="14"/>
        <v/>
      </c>
      <c r="F94" s="121" t="str">
        <f>IF(tab!H90="","",tab!H90)</f>
        <v/>
      </c>
      <c r="G94" s="127"/>
      <c r="H94" s="127"/>
      <c r="I94" s="121" t="str">
        <f>IF(tab!I90="","",tab!I90)</f>
        <v/>
      </c>
      <c r="J94" s="121" t="str">
        <f t="shared" si="15"/>
        <v/>
      </c>
      <c r="K94" s="121" t="str">
        <f t="shared" si="16"/>
        <v/>
      </c>
      <c r="L94" s="123" t="str">
        <f t="shared" si="17"/>
        <v/>
      </c>
      <c r="M94" s="123" t="str">
        <f t="shared" si="18"/>
        <v/>
      </c>
      <c r="N94" s="123" t="str">
        <f t="shared" si="19"/>
        <v/>
      </c>
    </row>
    <row r="95" spans="2:14" ht="12.75">
      <c r="B95" s="121" t="str">
        <f>IF(tab!F91="","",tab!F91)</f>
        <v/>
      </c>
      <c r="C95" s="127"/>
      <c r="D95" s="121" t="str">
        <f>IF(tab!G91="","",tab!G91)</f>
        <v/>
      </c>
      <c r="E95" s="123" t="str">
        <f t="shared" si="14"/>
        <v/>
      </c>
      <c r="F95" s="121" t="str">
        <f>IF(tab!H91="","",tab!H91)</f>
        <v/>
      </c>
      <c r="G95" s="127"/>
      <c r="H95" s="127"/>
      <c r="I95" s="121" t="str">
        <f>IF(tab!I91="","",tab!I91)</f>
        <v/>
      </c>
      <c r="J95" s="121" t="str">
        <f t="shared" si="15"/>
        <v/>
      </c>
      <c r="K95" s="121" t="str">
        <f t="shared" si="16"/>
        <v/>
      </c>
      <c r="L95" s="123" t="str">
        <f t="shared" si="17"/>
        <v/>
      </c>
      <c r="M95" s="123" t="str">
        <f t="shared" si="18"/>
        <v/>
      </c>
      <c r="N95" s="123" t="str">
        <f t="shared" si="19"/>
        <v/>
      </c>
    </row>
    <row r="96" spans="2:14" ht="12.75">
      <c r="B96" s="121" t="str">
        <f>IF(tab!F92="","",tab!F92)</f>
        <v/>
      </c>
      <c r="C96" s="127"/>
      <c r="D96" s="121" t="str">
        <f>IF(tab!G92="","",tab!G92)</f>
        <v/>
      </c>
      <c r="E96" s="123" t="str">
        <f t="shared" si="14"/>
        <v/>
      </c>
      <c r="F96" s="121" t="str">
        <f>IF(tab!H92="","",tab!H92)</f>
        <v/>
      </c>
      <c r="G96" s="127"/>
      <c r="H96" s="127"/>
      <c r="I96" s="121" t="str">
        <f>IF(tab!I92="","",tab!I92)</f>
        <v/>
      </c>
      <c r="J96" s="121" t="str">
        <f t="shared" si="15"/>
        <v/>
      </c>
      <c r="K96" s="121" t="str">
        <f t="shared" si="16"/>
        <v/>
      </c>
      <c r="L96" s="123" t="str">
        <f t="shared" si="17"/>
        <v/>
      </c>
      <c r="M96" s="123" t="str">
        <f t="shared" si="18"/>
        <v/>
      </c>
      <c r="N96" s="123" t="str">
        <f t="shared" si="19"/>
        <v/>
      </c>
    </row>
    <row r="97" spans="2:14" ht="12.75">
      <c r="B97" s="121" t="str">
        <f>IF(tab!F93="","",tab!F93)</f>
        <v/>
      </c>
      <c r="C97" s="127"/>
      <c r="D97" s="121" t="str">
        <f>IF(tab!G93="","",tab!G93)</f>
        <v/>
      </c>
      <c r="E97" s="123" t="str">
        <f t="shared" si="14"/>
        <v/>
      </c>
      <c r="F97" s="121" t="str">
        <f>IF(tab!H93="","",tab!H93)</f>
        <v/>
      </c>
      <c r="G97" s="127"/>
      <c r="H97" s="127"/>
      <c r="I97" s="121" t="str">
        <f>IF(tab!I93="","",tab!I93)</f>
        <v/>
      </c>
      <c r="J97" s="121" t="str">
        <f t="shared" si="15"/>
        <v/>
      </c>
      <c r="K97" s="121" t="str">
        <f t="shared" si="16"/>
        <v/>
      </c>
      <c r="L97" s="123" t="str">
        <f t="shared" si="17"/>
        <v/>
      </c>
      <c r="M97" s="123" t="str">
        <f t="shared" si="18"/>
        <v/>
      </c>
      <c r="N97" s="123" t="str">
        <f t="shared" si="19"/>
        <v/>
      </c>
    </row>
    <row r="98" spans="2:14" ht="12.75">
      <c r="B98" s="121" t="str">
        <f>IF(tab!F94="","",tab!F94)</f>
        <v/>
      </c>
      <c r="C98" s="127"/>
      <c r="D98" s="121" t="str">
        <f>IF(tab!G94="","",tab!G94)</f>
        <v/>
      </c>
      <c r="E98" s="123" t="str">
        <f t="shared" si="14"/>
        <v/>
      </c>
      <c r="F98" s="121" t="str">
        <f>IF(tab!H94="","",tab!H94)</f>
        <v/>
      </c>
      <c r="G98" s="127"/>
      <c r="H98" s="127"/>
      <c r="I98" s="121" t="str">
        <f>IF(tab!I94="","",tab!I94)</f>
        <v/>
      </c>
      <c r="J98" s="121" t="str">
        <f t="shared" si="15"/>
        <v/>
      </c>
      <c r="K98" s="121" t="str">
        <f t="shared" si="16"/>
        <v/>
      </c>
      <c r="L98" s="123" t="str">
        <f t="shared" si="17"/>
        <v/>
      </c>
      <c r="M98" s="123" t="str">
        <f t="shared" si="18"/>
        <v/>
      </c>
      <c r="N98" s="123" t="str">
        <f t="shared" si="19"/>
        <v/>
      </c>
    </row>
    <row r="99" spans="2:14" ht="12.75">
      <c r="B99" s="121" t="str">
        <f>IF(tab!F95="","",tab!F95)</f>
        <v/>
      </c>
      <c r="C99" s="127"/>
      <c r="D99" s="121" t="str">
        <f>IF(tab!G95="","",tab!G95)</f>
        <v/>
      </c>
      <c r="E99" s="123" t="str">
        <f t="shared" si="14"/>
        <v/>
      </c>
      <c r="F99" s="121" t="str">
        <f>IF(tab!H95="","",tab!H95)</f>
        <v/>
      </c>
      <c r="G99" s="127"/>
      <c r="H99" s="127"/>
      <c r="I99" s="121" t="str">
        <f>IF(tab!I95="","",tab!I95)</f>
        <v/>
      </c>
      <c r="J99" s="121" t="str">
        <f t="shared" si="15"/>
        <v/>
      </c>
      <c r="K99" s="121" t="str">
        <f t="shared" si="16"/>
        <v/>
      </c>
      <c r="L99" s="123" t="str">
        <f t="shared" si="17"/>
        <v/>
      </c>
      <c r="M99" s="123" t="str">
        <f t="shared" si="18"/>
        <v/>
      </c>
      <c r="N99" s="123" t="str">
        <f t="shared" si="19"/>
        <v/>
      </c>
    </row>
    <row r="100" spans="2:14" ht="12.75">
      <c r="B100" s="121" t="str">
        <f>IF(tab!F96="","",tab!F96)</f>
        <v/>
      </c>
      <c r="C100" s="127"/>
      <c r="D100" s="121" t="str">
        <f>IF(tab!G96="","",tab!G96)</f>
        <v/>
      </c>
      <c r="E100" s="123" t="str">
        <f t="shared" si="14"/>
        <v/>
      </c>
      <c r="F100" s="121" t="str">
        <f>IF(tab!H96="","",tab!H96)</f>
        <v/>
      </c>
      <c r="G100" s="127"/>
      <c r="H100" s="127"/>
      <c r="I100" s="121" t="str">
        <f>IF(tab!I96="","",tab!I96)</f>
        <v/>
      </c>
      <c r="J100" s="121" t="str">
        <f t="shared" si="15"/>
        <v/>
      </c>
      <c r="K100" s="121" t="str">
        <f t="shared" si="16"/>
        <v/>
      </c>
      <c r="L100" s="123" t="str">
        <f t="shared" si="17"/>
        <v/>
      </c>
      <c r="M100" s="123" t="str">
        <f t="shared" si="18"/>
        <v/>
      </c>
      <c r="N100" s="123" t="str">
        <f t="shared" si="19"/>
        <v/>
      </c>
    </row>
  </sheetData>
  <sheetProtection sheet="1" objects="1" scenarios="1" formatCells="0" formatColumns="0" formatRows="0" selectLockedCells="1"/>
  <conditionalFormatting sqref="G3 C3 E3 C6:C11 B6:B100 G6:G11 D6:F100">
    <cfRule type="cellIs" priority="6" dxfId="16" operator="equal" stopIfTrue="1">
      <formula>"vyplnit"</formula>
    </cfRule>
  </conditionalFormatting>
  <conditionalFormatting sqref="I6:I100">
    <cfRule type="cellIs" priority="5" dxfId="19" operator="equal" stopIfTrue="1">
      <formula>"vyplnit"</formula>
    </cfRule>
  </conditionalFormatting>
  <conditionalFormatting sqref="K6:K100">
    <cfRule type="expression" priority="4" dxfId="24" stopIfTrue="1">
      <formula>IF(OR($G6="n",$G6="ne"),"PRAVDA","NEPRAVDA")</formula>
    </cfRule>
  </conditionalFormatting>
  <conditionalFormatting sqref="L6:L100">
    <cfRule type="expression" priority="3" dxfId="24" stopIfTrue="1">
      <formula>IF(OR($G6="n",$G6="ne"),"PRAVDA","NEPRAVDA")</formula>
    </cfRule>
  </conditionalFormatting>
  <conditionalFormatting sqref="M6:M100">
    <cfRule type="expression" priority="2" dxfId="24" stopIfTrue="1">
      <formula>IF(OR($G6="n",$G6="ne"),"PRAVDA","NEPRAVDA")</formula>
    </cfRule>
  </conditionalFormatting>
  <conditionalFormatting sqref="N6:N100">
    <cfRule type="expression" priority="1" dxfId="24" stopIfTrue="1">
      <formula>IF(OR($G6="n",$G6="ne"),"PRAVDA","NEPRAVDA")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scale="85" r:id="rId5"/>
  <headerFooter alignWithMargins="0">
    <oddFooter>&amp;LF-CAU-002-12/&amp;P z &amp;N/24.06.2010</oddFooter>
  </headerFooter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2309" r:id="rId4" name="Button 261">
              <controlPr defaultSize="0" print="0" autoFill="0" autoPict="0" macro="[0]!CommandButton1_Click">
                <anchor moveWithCells="1" sizeWithCells="1">
                  <from>
                    <xdr:col>4</xdr:col>
                    <xdr:colOff>914400</xdr:colOff>
                    <xdr:row>0</xdr:row>
                    <xdr:rowOff>104775</xdr:rowOff>
                  </from>
                  <to>
                    <xdr:col>6</xdr:col>
                    <xdr:colOff>276225</xdr:colOff>
                    <xdr:row>0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indexed="22"/>
  </sheetPr>
  <dimension ref="A1:T3"/>
  <sheetViews>
    <sheetView workbookViewId="0" topLeftCell="A1">
      <selection activeCell="E13" sqref="E13"/>
    </sheetView>
  </sheetViews>
  <sheetFormatPr defaultColWidth="9.125" defaultRowHeight="12.75"/>
  <cols>
    <col min="1" max="2" width="7.875" style="1" customWidth="1"/>
    <col min="3" max="3" width="15.875" style="1" customWidth="1"/>
    <col min="4" max="6" width="9.125" style="1" customWidth="1"/>
    <col min="7" max="7" width="4.625" style="1" bestFit="1" customWidth="1"/>
    <col min="8" max="8" width="7.75390625" style="1" bestFit="1" customWidth="1"/>
    <col min="9" max="9" width="6.375" style="1" bestFit="1" customWidth="1"/>
    <col min="10" max="10" width="9.125" style="1" customWidth="1"/>
    <col min="11" max="11" width="4.75390625" style="1" bestFit="1" customWidth="1"/>
    <col min="12" max="12" width="5.25390625" style="1" bestFit="1" customWidth="1"/>
    <col min="13" max="13" width="4.875" style="1" bestFit="1" customWidth="1"/>
    <col min="14" max="14" width="9.125" style="1" customWidth="1"/>
    <col min="15" max="15" width="9.375" style="1" customWidth="1"/>
    <col min="16" max="16" width="4.75390625" style="1" bestFit="1" customWidth="1"/>
    <col min="17" max="17" width="5.25390625" style="1" bestFit="1" customWidth="1"/>
    <col min="18" max="18" width="4.875" style="1" bestFit="1" customWidth="1"/>
    <col min="19" max="19" width="9.625" style="1" bestFit="1" customWidth="1"/>
    <col min="20" max="16384" width="9.125" style="1" customWidth="1"/>
  </cols>
  <sheetData>
    <row r="1" spans="1:7" ht="15.75" customHeight="1">
      <c r="A1" s="4" t="s">
        <v>34</v>
      </c>
      <c r="D1" s="3"/>
      <c r="E1" s="5" t="s">
        <v>36</v>
      </c>
      <c r="F1" s="5"/>
      <c r="G1" s="5"/>
    </row>
    <row r="2" ht="15" customHeight="1"/>
    <row r="3" spans="1:20" s="2" customFormat="1" ht="33.75">
      <c r="A3" s="6" t="s">
        <v>14</v>
      </c>
      <c r="B3" s="7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16</v>
      </c>
      <c r="I3" s="6" t="s">
        <v>17</v>
      </c>
      <c r="J3" s="6" t="s">
        <v>21</v>
      </c>
      <c r="K3" s="6" t="s">
        <v>8</v>
      </c>
      <c r="L3" s="6" t="s">
        <v>9</v>
      </c>
      <c r="M3" s="6" t="s">
        <v>10</v>
      </c>
      <c r="N3" s="6" t="s">
        <v>0</v>
      </c>
      <c r="O3" s="6" t="s">
        <v>22</v>
      </c>
      <c r="P3" s="6" t="s">
        <v>11</v>
      </c>
      <c r="Q3" s="6" t="s">
        <v>12</v>
      </c>
      <c r="R3" s="6" t="s">
        <v>13</v>
      </c>
      <c r="S3" s="6" t="s">
        <v>1</v>
      </c>
      <c r="T3" s="6" t="s">
        <v>18</v>
      </c>
    </row>
  </sheetData>
  <printOptions/>
  <pageMargins left="0.787401575" right="0.787401575" top="0.984251969" bottom="0.984251969" header="0.4921259845" footer="0.4921259845"/>
  <pageSetup horizontalDpi="300" verticalDpi="300" orientation="landscape" paperSize="9" scale="85" r:id="rId4"/>
  <headerFooter alignWithMargins="0">
    <oddFooter>&amp;LF-CAU-002-12/&amp;Rstrana &amp;P z 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J1001"/>
  <sheetViews>
    <sheetView showFormulas="1" workbookViewId="0" topLeftCell="A1">
      <selection activeCell="D2" sqref="D2"/>
    </sheetView>
  </sheetViews>
  <sheetFormatPr defaultColWidth="9.125" defaultRowHeight="12.75"/>
  <cols>
    <col min="1" max="1" width="10.875" style="13" customWidth="1"/>
    <col min="2" max="2" width="7.00390625" style="13" customWidth="1"/>
    <col min="3" max="16384" width="9.125" style="13" customWidth="1"/>
  </cols>
  <sheetData>
    <row r="1" spans="1:10" ht="12.75">
      <c r="A1" s="9" t="s">
        <v>14</v>
      </c>
      <c r="B1" s="10" t="s">
        <v>26</v>
      </c>
      <c r="C1" s="11" t="s">
        <v>27</v>
      </c>
      <c r="D1" s="39" t="s">
        <v>59</v>
      </c>
      <c r="E1" s="12"/>
      <c r="F1" s="9" t="s">
        <v>14</v>
      </c>
      <c r="G1" s="10" t="s">
        <v>26</v>
      </c>
      <c r="H1" s="11" t="s">
        <v>27</v>
      </c>
      <c r="I1" s="39" t="s">
        <v>59</v>
      </c>
      <c r="J1" s="12"/>
    </row>
    <row r="2" spans="1:10" ht="12.75">
      <c r="A2" s="8" t="str">
        <f>IF('VÝPOČET JUHR'!A5="","",'VÝPOČET JUHR'!A5)</f>
        <v>G03EA03</v>
      </c>
      <c r="B2" s="8">
        <f>IF('VÝPOČET JUHR'!G5="","",'VÝPOČET JUHR'!G5)</f>
        <v>1</v>
      </c>
      <c r="C2" s="8" t="str">
        <f>IF('VÝPOČET JUHR'!Z5="","",'VÝPOČET JUHR'!Z5)</f>
        <v>vyplnit</v>
      </c>
      <c r="D2" s="8">
        <f>IF('VÝPOČET JUHR'!V5="","",'VÝPOČET JUHR'!V5)</f>
        <v>1</v>
      </c>
      <c r="E2" s="12"/>
      <c r="F2" s="194" t="s">
        <v>272</v>
      </c>
      <c r="G2" s="194">
        <v>1</v>
      </c>
      <c r="H2" s="194" t="s">
        <v>28</v>
      </c>
      <c r="I2" s="194">
        <v>1</v>
      </c>
      <c r="J2" s="12"/>
    </row>
    <row r="3" spans="1:10" ht="12.75">
      <c r="A3" s="8" t="str">
        <f>IF('VÝPOČET JUHR'!A6="","",'VÝPOČET JUHR'!A6)</f>
        <v/>
      </c>
      <c r="B3" s="8" t="str">
        <f>IF('VÝPOČET JUHR'!G6="","",'VÝPOČET JUHR'!G6)</f>
        <v/>
      </c>
      <c r="C3" s="8" t="str">
        <f>IF('VÝPOČET JUHR'!Z6="","",'VÝPOČET JUHR'!Z6)</f>
        <v>vyplnit</v>
      </c>
      <c r="D3" s="8" t="str">
        <f>IF('VÝPOČET JUHR'!V6="","",'VÝPOČET JUHR'!V6)</f>
        <v/>
      </c>
      <c r="E3" s="12"/>
      <c r="F3" s="194" t="s">
        <v>62</v>
      </c>
      <c r="G3" s="194" t="s">
        <v>62</v>
      </c>
      <c r="H3" s="194" t="s">
        <v>28</v>
      </c>
      <c r="I3" s="194" t="s">
        <v>62</v>
      </c>
      <c r="J3" s="12"/>
    </row>
    <row r="4" spans="1:10" ht="12.75">
      <c r="A4" s="8" t="str">
        <f>IF('VÝPOČET JUHR'!A7="","",'VÝPOČET JUHR'!A7)</f>
        <v/>
      </c>
      <c r="B4" s="8" t="str">
        <f>IF('VÝPOČET JUHR'!G7="","",'VÝPOČET JUHR'!G7)</f>
        <v/>
      </c>
      <c r="C4" s="8" t="str">
        <f>IF('VÝPOČET JUHR'!Z7="","",'VÝPOČET JUHR'!Z7)</f>
        <v>vyplnit</v>
      </c>
      <c r="D4" s="8" t="str">
        <f>IF('VÝPOČET JUHR'!V7="","",'VÝPOČET JUHR'!V7)</f>
        <v/>
      </c>
      <c r="E4" s="12"/>
      <c r="F4" s="8"/>
      <c r="G4" s="8"/>
      <c r="H4" s="8"/>
      <c r="I4" s="8"/>
      <c r="J4" s="12"/>
    </row>
    <row r="5" spans="1:10" ht="12.75">
      <c r="A5" s="8" t="str">
        <f>IF('VÝPOČET JUHR'!A8="","",'VÝPOČET JUHR'!A8)</f>
        <v/>
      </c>
      <c r="B5" s="8" t="str">
        <f>IF('VÝPOČET JUHR'!G8="","",'VÝPOČET JUHR'!G8)</f>
        <v/>
      </c>
      <c r="C5" s="8" t="str">
        <f>IF('VÝPOČET JUHR'!Z8="","",'VÝPOČET JUHR'!Z8)</f>
        <v>vyplnit</v>
      </c>
      <c r="D5" s="8" t="str">
        <f>IF('VÝPOČET JUHR'!V8="","",'VÝPOČET JUHR'!V8)</f>
        <v/>
      </c>
      <c r="E5" s="12"/>
      <c r="F5" s="8"/>
      <c r="G5" s="8"/>
      <c r="H5" s="8"/>
      <c r="I5" s="8"/>
      <c r="J5" s="12"/>
    </row>
    <row r="6" spans="1:9" ht="12.75">
      <c r="A6" s="8" t="str">
        <f>IF('VÝPOČET JUHR'!A9="","",'VÝPOČET JUHR'!A9)</f>
        <v/>
      </c>
      <c r="B6" s="8" t="str">
        <f>IF('VÝPOČET JUHR'!G9="","",'VÝPOČET JUHR'!G9)</f>
        <v/>
      </c>
      <c r="C6" s="8" t="str">
        <f>IF('VÝPOČET JUHR'!Z9="","",'VÝPOČET JUHR'!Z9)</f>
        <v>vyplnit</v>
      </c>
      <c r="D6" s="8" t="str">
        <f>IF('VÝPOČET JUHR'!V9="","",'VÝPOČET JUHR'!V9)</f>
        <v/>
      </c>
      <c r="F6" s="8"/>
      <c r="G6" s="8"/>
      <c r="H6" s="8"/>
      <c r="I6" s="8"/>
    </row>
    <row r="7" spans="1:9" ht="12.75">
      <c r="A7" s="8" t="str">
        <f>IF('VÝPOČET JUHR'!A10="","",'VÝPOČET JUHR'!A10)</f>
        <v/>
      </c>
      <c r="B7" s="8" t="str">
        <f>IF('VÝPOČET JUHR'!G10="","",'VÝPOČET JUHR'!G10)</f>
        <v/>
      </c>
      <c r="C7" s="8" t="str">
        <f>IF('VÝPOČET JUHR'!Z10="","",'VÝPOČET JUHR'!Z10)</f>
        <v>vyplnit</v>
      </c>
      <c r="D7" s="8" t="str">
        <f>IF('VÝPOČET JUHR'!V10="","",'VÝPOČET JUHR'!V10)</f>
        <v/>
      </c>
      <c r="F7" s="8"/>
      <c r="G7" s="8"/>
      <c r="H7" s="8"/>
      <c r="I7" s="8"/>
    </row>
    <row r="8" spans="1:9" ht="12.75">
      <c r="A8" s="8" t="str">
        <f>IF('VÝPOČET JUHR'!A11="","",'VÝPOČET JUHR'!A11)</f>
        <v/>
      </c>
      <c r="B8" s="8" t="str">
        <f>IF('VÝPOČET JUHR'!G11="","",'VÝPOČET JUHR'!G11)</f>
        <v/>
      </c>
      <c r="C8" s="8" t="str">
        <f>IF('VÝPOČET JUHR'!Z11="","",'VÝPOČET JUHR'!Z11)</f>
        <v>vyplnit</v>
      </c>
      <c r="D8" s="8" t="str">
        <f>IF('VÝPOČET JUHR'!V11="","",'VÝPOČET JUHR'!V11)</f>
        <v/>
      </c>
      <c r="F8" s="8"/>
      <c r="G8" s="8"/>
      <c r="H8" s="8"/>
      <c r="I8" s="8"/>
    </row>
    <row r="9" spans="1:9" ht="12.75">
      <c r="A9" s="8" t="str">
        <f>IF('VÝPOČET JUHR'!A12="","",'VÝPOČET JUHR'!A12)</f>
        <v/>
      </c>
      <c r="B9" s="8" t="str">
        <f>IF('VÝPOČET JUHR'!G12="","",'VÝPOČET JUHR'!G12)</f>
        <v/>
      </c>
      <c r="C9" s="8" t="str">
        <f>IF('VÝPOČET JUHR'!Z12="","",'VÝPOČET JUHR'!Z12)</f>
        <v>vyplnit</v>
      </c>
      <c r="D9" s="8" t="str">
        <f>IF('VÝPOČET JUHR'!V12="","",'VÝPOČET JUHR'!V12)</f>
        <v/>
      </c>
      <c r="F9" s="8"/>
      <c r="G9" s="8"/>
      <c r="H9" s="8"/>
      <c r="I9" s="8"/>
    </row>
    <row r="10" spans="1:9" ht="12.75">
      <c r="A10" s="8" t="str">
        <f>IF('VÝPOČET JUHR'!A13="","",'VÝPOČET JUHR'!A13)</f>
        <v/>
      </c>
      <c r="B10" s="8" t="str">
        <f>IF('VÝPOČET JUHR'!G13="","",'VÝPOČET JUHR'!G13)</f>
        <v/>
      </c>
      <c r="C10" s="8" t="str">
        <f>IF('VÝPOČET JUHR'!Z13="","",'VÝPOČET JUHR'!Z13)</f>
        <v>vyplnit</v>
      </c>
      <c r="D10" s="8" t="str">
        <f>IF('VÝPOČET JUHR'!V13="","",'VÝPOČET JUHR'!V13)</f>
        <v/>
      </c>
      <c r="F10" s="8"/>
      <c r="G10" s="8"/>
      <c r="H10" s="8"/>
      <c r="I10" s="8"/>
    </row>
    <row r="11" spans="1:9" ht="12.75">
      <c r="A11" s="8" t="str">
        <f>IF('VÝPOČET JUHR'!A14="","",'VÝPOČET JUHR'!A14)</f>
        <v/>
      </c>
      <c r="B11" s="8" t="str">
        <f>IF('VÝPOČET JUHR'!G14="","",'VÝPOČET JUHR'!G14)</f>
        <v/>
      </c>
      <c r="C11" s="8" t="str">
        <f>IF('VÝPOČET JUHR'!Z14="","",'VÝPOČET JUHR'!Z14)</f>
        <v>vyplnit</v>
      </c>
      <c r="D11" s="8" t="str">
        <f>IF('VÝPOČET JUHR'!V14="","",'VÝPOČET JUHR'!V14)</f>
        <v/>
      </c>
      <c r="F11" s="8"/>
      <c r="G11" s="8"/>
      <c r="H11" s="8"/>
      <c r="I11" s="8"/>
    </row>
    <row r="12" spans="1:9" ht="12.75">
      <c r="A12" s="8" t="str">
        <f>IF('VÝPOČET JUHR'!A15="","",'VÝPOČET JUHR'!A15)</f>
        <v/>
      </c>
      <c r="B12" s="8" t="str">
        <f>IF('VÝPOČET JUHR'!G15="","",'VÝPOČET JUHR'!G15)</f>
        <v/>
      </c>
      <c r="C12" s="8" t="str">
        <f>IF('VÝPOČET JUHR'!Z15="","",'VÝPOČET JUHR'!Z15)</f>
        <v>vyplnit</v>
      </c>
      <c r="D12" s="8" t="str">
        <f>IF('VÝPOČET JUHR'!V15="","",'VÝPOČET JUHR'!V15)</f>
        <v/>
      </c>
      <c r="F12" s="8"/>
      <c r="G12" s="8"/>
      <c r="H12" s="8"/>
      <c r="I12" s="8"/>
    </row>
    <row r="13" spans="1:9" ht="12.75">
      <c r="A13" s="8" t="str">
        <f>IF('VÝPOČET JUHR'!A16="","",'VÝPOČET JUHR'!A16)</f>
        <v/>
      </c>
      <c r="B13" s="8" t="str">
        <f>IF('VÝPOČET JUHR'!G16="","",'VÝPOČET JUHR'!G16)</f>
        <v/>
      </c>
      <c r="C13" s="8" t="str">
        <f>IF('VÝPOČET JUHR'!Z16="","",'VÝPOČET JUHR'!Z16)</f>
        <v>vyplnit</v>
      </c>
      <c r="D13" s="8" t="str">
        <f>IF('VÝPOČET JUHR'!V16="","",'VÝPOČET JUHR'!V16)</f>
        <v/>
      </c>
      <c r="F13" s="8"/>
      <c r="G13" s="8"/>
      <c r="H13" s="8"/>
      <c r="I13" s="8"/>
    </row>
    <row r="14" spans="1:9" ht="12.75">
      <c r="A14" s="8" t="str">
        <f>IF('VÝPOČET JUHR'!A17="","",'VÝPOČET JUHR'!A17)</f>
        <v/>
      </c>
      <c r="B14" s="8" t="str">
        <f>IF('VÝPOČET JUHR'!G17="","",'VÝPOČET JUHR'!G17)</f>
        <v/>
      </c>
      <c r="C14" s="8" t="str">
        <f>IF('VÝPOČET JUHR'!Z17="","",'VÝPOČET JUHR'!Z17)</f>
        <v>vyplnit</v>
      </c>
      <c r="D14" s="8" t="str">
        <f>IF('VÝPOČET JUHR'!V17="","",'VÝPOČET JUHR'!V17)</f>
        <v/>
      </c>
      <c r="F14" s="8"/>
      <c r="G14" s="8"/>
      <c r="H14" s="8"/>
      <c r="I14" s="8"/>
    </row>
    <row r="15" spans="1:9" ht="12.75">
      <c r="A15" s="8" t="str">
        <f>IF('VÝPOČET JUHR'!A18="","",'VÝPOČET JUHR'!A18)</f>
        <v/>
      </c>
      <c r="B15" s="8" t="str">
        <f>IF('VÝPOČET JUHR'!G18="","",'VÝPOČET JUHR'!G18)</f>
        <v/>
      </c>
      <c r="C15" s="8" t="str">
        <f>IF('VÝPOČET JUHR'!Z18="","",'VÝPOČET JUHR'!Z18)</f>
        <v>vyplnit</v>
      </c>
      <c r="D15" s="8" t="str">
        <f>IF('VÝPOČET JUHR'!V18="","",'VÝPOČET JUHR'!V18)</f>
        <v/>
      </c>
      <c r="F15" s="8"/>
      <c r="G15" s="8"/>
      <c r="H15" s="8"/>
      <c r="I15" s="8"/>
    </row>
    <row r="16" spans="1:9" ht="12.75">
      <c r="A16" s="8" t="str">
        <f>IF('VÝPOČET JUHR'!A19="","",'VÝPOČET JUHR'!A19)</f>
        <v/>
      </c>
      <c r="B16" s="8" t="str">
        <f>IF('VÝPOČET JUHR'!G19="","",'VÝPOČET JUHR'!G19)</f>
        <v/>
      </c>
      <c r="C16" s="8" t="str">
        <f>IF('VÝPOČET JUHR'!Z19="","",'VÝPOČET JUHR'!Z19)</f>
        <v>vyplnit</v>
      </c>
      <c r="D16" s="8" t="str">
        <f>IF('VÝPOČET JUHR'!V19="","",'VÝPOČET JUHR'!V19)</f>
        <v/>
      </c>
      <c r="F16" s="8"/>
      <c r="G16" s="8"/>
      <c r="H16" s="8"/>
      <c r="I16" s="8"/>
    </row>
    <row r="17" spans="1:9" ht="12.75">
      <c r="A17" s="8" t="str">
        <f>IF('VÝPOČET JUHR'!A20="","",'VÝPOČET JUHR'!A20)</f>
        <v/>
      </c>
      <c r="B17" s="8" t="str">
        <f>IF('VÝPOČET JUHR'!G20="","",'VÝPOČET JUHR'!G20)</f>
        <v/>
      </c>
      <c r="C17" s="8" t="str">
        <f>IF('VÝPOČET JUHR'!Z20="","",'VÝPOČET JUHR'!Z20)</f>
        <v>vyplnit</v>
      </c>
      <c r="D17" s="8" t="str">
        <f>IF('VÝPOČET JUHR'!V20="","",'VÝPOČET JUHR'!V20)</f>
        <v/>
      </c>
      <c r="F17" s="8"/>
      <c r="G17" s="8"/>
      <c r="H17" s="8"/>
      <c r="I17" s="8"/>
    </row>
    <row r="18" spans="1:9" ht="12.75">
      <c r="A18" s="8" t="str">
        <f>IF('VÝPOČET JUHR'!A21="","",'VÝPOČET JUHR'!A21)</f>
        <v/>
      </c>
      <c r="B18" s="8" t="str">
        <f>IF('VÝPOČET JUHR'!G21="","",'VÝPOČET JUHR'!G21)</f>
        <v/>
      </c>
      <c r="C18" s="8" t="str">
        <f>IF('VÝPOČET JUHR'!Z21="","",'VÝPOČET JUHR'!Z21)</f>
        <v>vyplnit</v>
      </c>
      <c r="D18" s="8" t="str">
        <f>IF('VÝPOČET JUHR'!V21="","",'VÝPOČET JUHR'!V21)</f>
        <v/>
      </c>
      <c r="F18" s="8"/>
      <c r="G18" s="8"/>
      <c r="H18" s="8"/>
      <c r="I18" s="8"/>
    </row>
    <row r="19" spans="1:9" ht="12.75">
      <c r="A19" s="8" t="str">
        <f>IF('VÝPOČET JUHR'!A22="","",'VÝPOČET JUHR'!A22)</f>
        <v/>
      </c>
      <c r="B19" s="8" t="str">
        <f>IF('VÝPOČET JUHR'!G22="","",'VÝPOČET JUHR'!G22)</f>
        <v/>
      </c>
      <c r="C19" s="8" t="str">
        <f>IF('VÝPOČET JUHR'!Z22="","",'VÝPOČET JUHR'!Z22)</f>
        <v>vyplnit</v>
      </c>
      <c r="D19" s="8" t="str">
        <f>IF('VÝPOČET JUHR'!V22="","",'VÝPOČET JUHR'!V22)</f>
        <v/>
      </c>
      <c r="F19" s="8"/>
      <c r="G19" s="8"/>
      <c r="H19" s="8"/>
      <c r="I19" s="8"/>
    </row>
    <row r="20" spans="1:9" ht="12.75">
      <c r="A20" s="8" t="str">
        <f>IF('VÝPOČET JUHR'!A23="","",'VÝPOČET JUHR'!A23)</f>
        <v/>
      </c>
      <c r="B20" s="8" t="str">
        <f>IF('VÝPOČET JUHR'!G23="","",'VÝPOČET JUHR'!G23)</f>
        <v/>
      </c>
      <c r="C20" s="8" t="str">
        <f>IF('VÝPOČET JUHR'!Z23="","",'VÝPOČET JUHR'!Z23)</f>
        <v>vyplnit</v>
      </c>
      <c r="D20" s="8" t="str">
        <f>IF('VÝPOČET JUHR'!V23="","",'VÝPOČET JUHR'!V23)</f>
        <v/>
      </c>
      <c r="F20" s="8"/>
      <c r="G20" s="8"/>
      <c r="H20" s="8"/>
      <c r="I20" s="8"/>
    </row>
    <row r="21" spans="1:9" ht="12.75">
      <c r="A21" s="8" t="str">
        <f>IF('VÝPOČET JUHR'!A24="","",'VÝPOČET JUHR'!A24)</f>
        <v/>
      </c>
      <c r="B21" s="8" t="str">
        <f>IF('VÝPOČET JUHR'!G24="","",'VÝPOČET JUHR'!G24)</f>
        <v/>
      </c>
      <c r="C21" s="8" t="str">
        <f>IF('VÝPOČET JUHR'!Z24="","",'VÝPOČET JUHR'!Z24)</f>
        <v>vyplnit</v>
      </c>
      <c r="D21" s="8" t="str">
        <f>IF('VÝPOČET JUHR'!V24="","",'VÝPOČET JUHR'!V24)</f>
        <v/>
      </c>
      <c r="F21" s="8"/>
      <c r="G21" s="8"/>
      <c r="H21" s="8"/>
      <c r="I21" s="8"/>
    </row>
    <row r="22" spans="1:9" ht="12.75">
      <c r="A22" s="8" t="str">
        <f>IF('VÝPOČET JUHR'!A25="","",'VÝPOČET JUHR'!A25)</f>
        <v/>
      </c>
      <c r="B22" s="8" t="str">
        <f>IF('VÝPOČET JUHR'!G25="","",'VÝPOČET JUHR'!G25)</f>
        <v/>
      </c>
      <c r="C22" s="8" t="str">
        <f>IF('VÝPOČET JUHR'!Z25="","",'VÝPOČET JUHR'!Z25)</f>
        <v>vyplnit</v>
      </c>
      <c r="D22" s="8" t="str">
        <f>IF('VÝPOČET JUHR'!V25="","",'VÝPOČET JUHR'!V25)</f>
        <v/>
      </c>
      <c r="F22" s="8"/>
      <c r="G22" s="8"/>
      <c r="H22" s="8"/>
      <c r="I22" s="8"/>
    </row>
    <row r="23" spans="1:9" ht="12.75">
      <c r="A23" s="8" t="str">
        <f>IF('VÝPOČET JUHR'!A26="","",'VÝPOČET JUHR'!A26)</f>
        <v/>
      </c>
      <c r="B23" s="8" t="str">
        <f>IF('VÝPOČET JUHR'!G26="","",'VÝPOČET JUHR'!G26)</f>
        <v/>
      </c>
      <c r="C23" s="8" t="str">
        <f>IF('VÝPOČET JUHR'!Z26="","",'VÝPOČET JUHR'!Z26)</f>
        <v>vyplnit</v>
      </c>
      <c r="D23" s="8" t="str">
        <f>IF('VÝPOČET JUHR'!V26="","",'VÝPOČET JUHR'!V26)</f>
        <v/>
      </c>
      <c r="F23" s="8"/>
      <c r="G23" s="8"/>
      <c r="H23" s="8"/>
      <c r="I23" s="8"/>
    </row>
    <row r="24" spans="1:9" ht="12.75">
      <c r="A24" s="8" t="str">
        <f>IF('VÝPOČET JUHR'!A27="","",'VÝPOČET JUHR'!A27)</f>
        <v/>
      </c>
      <c r="B24" s="8" t="str">
        <f>IF('VÝPOČET JUHR'!G27="","",'VÝPOČET JUHR'!G27)</f>
        <v/>
      </c>
      <c r="C24" s="8" t="str">
        <f>IF('VÝPOČET JUHR'!Z27="","",'VÝPOČET JUHR'!Z27)</f>
        <v>vyplnit</v>
      </c>
      <c r="D24" s="8" t="str">
        <f>IF('VÝPOČET JUHR'!V27="","",'VÝPOČET JUHR'!V27)</f>
        <v/>
      </c>
      <c r="F24" s="8"/>
      <c r="G24" s="8"/>
      <c r="H24" s="8"/>
      <c r="I24" s="8"/>
    </row>
    <row r="25" spans="1:9" ht="12.75">
      <c r="A25" s="8" t="str">
        <f>IF('VÝPOČET JUHR'!A28="","",'VÝPOČET JUHR'!A28)</f>
        <v/>
      </c>
      <c r="B25" s="8" t="str">
        <f>IF('VÝPOČET JUHR'!G28="","",'VÝPOČET JUHR'!G28)</f>
        <v/>
      </c>
      <c r="C25" s="8" t="str">
        <f>IF('VÝPOČET JUHR'!Z28="","",'VÝPOČET JUHR'!Z28)</f>
        <v>vyplnit</v>
      </c>
      <c r="D25" s="8" t="str">
        <f>IF('VÝPOČET JUHR'!V28="","",'VÝPOČET JUHR'!V28)</f>
        <v/>
      </c>
      <c r="F25" s="8"/>
      <c r="G25" s="8"/>
      <c r="H25" s="8"/>
      <c r="I25" s="8"/>
    </row>
    <row r="26" spans="1:9" ht="12.75">
      <c r="A26" s="8" t="str">
        <f>IF('VÝPOČET JUHR'!A29="","",'VÝPOČET JUHR'!A29)</f>
        <v/>
      </c>
      <c r="B26" s="8" t="str">
        <f>IF('VÝPOČET JUHR'!G29="","",'VÝPOČET JUHR'!G29)</f>
        <v/>
      </c>
      <c r="C26" s="8" t="str">
        <f>IF('VÝPOČET JUHR'!Z29="","",'VÝPOČET JUHR'!Z29)</f>
        <v>vyplnit</v>
      </c>
      <c r="D26" s="8" t="str">
        <f>IF('VÝPOČET JUHR'!V29="","",'VÝPOČET JUHR'!V29)</f>
        <v/>
      </c>
      <c r="F26" s="8"/>
      <c r="G26" s="8"/>
      <c r="H26" s="8"/>
      <c r="I26" s="8"/>
    </row>
    <row r="27" spans="1:9" ht="12.75">
      <c r="A27" s="8" t="str">
        <f>IF('VÝPOČET JUHR'!A30="","",'VÝPOČET JUHR'!A30)</f>
        <v/>
      </c>
      <c r="B27" s="8" t="str">
        <f>IF('VÝPOČET JUHR'!G30="","",'VÝPOČET JUHR'!G30)</f>
        <v/>
      </c>
      <c r="C27" s="8" t="str">
        <f>IF('VÝPOČET JUHR'!Z30="","",'VÝPOČET JUHR'!Z30)</f>
        <v>vyplnit</v>
      </c>
      <c r="D27" s="8" t="str">
        <f>IF('VÝPOČET JUHR'!V30="","",'VÝPOČET JUHR'!V30)</f>
        <v/>
      </c>
      <c r="F27" s="8"/>
      <c r="G27" s="8"/>
      <c r="H27" s="8"/>
      <c r="I27" s="8"/>
    </row>
    <row r="28" spans="1:9" ht="12.75">
      <c r="A28" s="8" t="str">
        <f>IF('VÝPOČET JUHR'!A31="","",'VÝPOČET JUHR'!A31)</f>
        <v/>
      </c>
      <c r="B28" s="8" t="str">
        <f>IF('VÝPOČET JUHR'!G31="","",'VÝPOČET JUHR'!G31)</f>
        <v/>
      </c>
      <c r="C28" s="8" t="str">
        <f>IF('VÝPOČET JUHR'!Z31="","",'VÝPOČET JUHR'!Z31)</f>
        <v>vyplnit</v>
      </c>
      <c r="D28" s="8" t="str">
        <f>IF('VÝPOČET JUHR'!V31="","",'VÝPOČET JUHR'!V31)</f>
        <v/>
      </c>
      <c r="F28" s="8"/>
      <c r="G28" s="8"/>
      <c r="H28" s="8"/>
      <c r="I28" s="8"/>
    </row>
    <row r="29" spans="1:9" ht="12.75">
      <c r="A29" s="8" t="str">
        <f>IF('VÝPOČET JUHR'!A32="","",'VÝPOČET JUHR'!A32)</f>
        <v/>
      </c>
      <c r="B29" s="8" t="str">
        <f>IF('VÝPOČET JUHR'!G32="","",'VÝPOČET JUHR'!G32)</f>
        <v/>
      </c>
      <c r="C29" s="8" t="str">
        <f>IF('VÝPOČET JUHR'!Z32="","",'VÝPOČET JUHR'!Z32)</f>
        <v>vyplnit</v>
      </c>
      <c r="D29" s="8" t="str">
        <f>IF('VÝPOČET JUHR'!V32="","",'VÝPOČET JUHR'!V32)</f>
        <v/>
      </c>
      <c r="F29" s="8"/>
      <c r="G29" s="8"/>
      <c r="H29" s="8"/>
      <c r="I29" s="8"/>
    </row>
    <row r="30" spans="1:9" ht="12.75">
      <c r="A30" s="8" t="str">
        <f>IF('VÝPOČET JUHR'!A33="","",'VÝPOČET JUHR'!A33)</f>
        <v/>
      </c>
      <c r="B30" s="8" t="str">
        <f>IF('VÝPOČET JUHR'!G33="","",'VÝPOČET JUHR'!G33)</f>
        <v/>
      </c>
      <c r="C30" s="8" t="str">
        <f>IF('VÝPOČET JUHR'!Z33="","",'VÝPOČET JUHR'!Z33)</f>
        <v>vyplnit</v>
      </c>
      <c r="D30" s="8" t="str">
        <f>IF('VÝPOČET JUHR'!V33="","",'VÝPOČET JUHR'!V33)</f>
        <v/>
      </c>
      <c r="F30" s="8"/>
      <c r="G30" s="8"/>
      <c r="H30" s="8"/>
      <c r="I30" s="8"/>
    </row>
    <row r="31" spans="1:9" ht="12.75">
      <c r="A31" s="8" t="str">
        <f>IF('VÝPOČET JUHR'!A34="","",'VÝPOČET JUHR'!A34)</f>
        <v/>
      </c>
      <c r="B31" s="8" t="str">
        <f>IF('VÝPOČET JUHR'!G34="","",'VÝPOČET JUHR'!G34)</f>
        <v/>
      </c>
      <c r="C31" s="8" t="str">
        <f>IF('VÝPOČET JUHR'!Z34="","",'VÝPOČET JUHR'!Z34)</f>
        <v>vyplnit</v>
      </c>
      <c r="D31" s="8" t="str">
        <f>IF('VÝPOČET JUHR'!V34="","",'VÝPOČET JUHR'!V34)</f>
        <v/>
      </c>
      <c r="F31" s="8"/>
      <c r="G31" s="8"/>
      <c r="H31" s="8"/>
      <c r="I31" s="8"/>
    </row>
    <row r="32" spans="1:9" ht="12.75">
      <c r="A32" s="8" t="str">
        <f>IF('VÝPOČET JUHR'!A35="","",'VÝPOČET JUHR'!A35)</f>
        <v/>
      </c>
      <c r="B32" s="8" t="str">
        <f>IF('VÝPOČET JUHR'!G35="","",'VÝPOČET JUHR'!G35)</f>
        <v/>
      </c>
      <c r="C32" s="8" t="str">
        <f>IF('VÝPOČET JUHR'!Z35="","",'VÝPOČET JUHR'!Z35)</f>
        <v>vyplnit</v>
      </c>
      <c r="D32" s="8" t="str">
        <f>IF('VÝPOČET JUHR'!V35="","",'VÝPOČET JUHR'!V35)</f>
        <v/>
      </c>
      <c r="F32" s="8"/>
      <c r="G32" s="8"/>
      <c r="H32" s="8"/>
      <c r="I32" s="8"/>
    </row>
    <row r="33" spans="1:9" ht="12.75">
      <c r="A33" s="8" t="str">
        <f>IF('VÝPOČET JUHR'!A36="","",'VÝPOČET JUHR'!A36)</f>
        <v/>
      </c>
      <c r="B33" s="8" t="str">
        <f>IF('VÝPOČET JUHR'!G36="","",'VÝPOČET JUHR'!G36)</f>
        <v/>
      </c>
      <c r="C33" s="8" t="str">
        <f>IF('VÝPOČET JUHR'!Z36="","",'VÝPOČET JUHR'!Z36)</f>
        <v>vyplnit</v>
      </c>
      <c r="D33" s="8" t="str">
        <f>IF('VÝPOČET JUHR'!V36="","",'VÝPOČET JUHR'!V36)</f>
        <v/>
      </c>
      <c r="F33" s="8"/>
      <c r="G33" s="8"/>
      <c r="H33" s="8"/>
      <c r="I33" s="8"/>
    </row>
    <row r="34" spans="1:9" ht="12.75">
      <c r="A34" s="8" t="str">
        <f>IF('VÝPOČET JUHR'!A37="","",'VÝPOČET JUHR'!A37)</f>
        <v/>
      </c>
      <c r="B34" s="8" t="str">
        <f>IF('VÝPOČET JUHR'!G37="","",'VÝPOČET JUHR'!G37)</f>
        <v/>
      </c>
      <c r="C34" s="8" t="str">
        <f>IF('VÝPOČET JUHR'!Z37="","",'VÝPOČET JUHR'!Z37)</f>
        <v>vyplnit</v>
      </c>
      <c r="D34" s="8" t="str">
        <f>IF('VÝPOČET JUHR'!V37="","",'VÝPOČET JUHR'!V37)</f>
        <v/>
      </c>
      <c r="F34" s="8"/>
      <c r="G34" s="8"/>
      <c r="H34" s="8"/>
      <c r="I34" s="8"/>
    </row>
    <row r="35" spans="1:9" ht="12.75">
      <c r="A35" s="8" t="str">
        <f>IF('VÝPOČET JUHR'!A38="","",'VÝPOČET JUHR'!A38)</f>
        <v/>
      </c>
      <c r="B35" s="8" t="str">
        <f>IF('VÝPOČET JUHR'!G38="","",'VÝPOČET JUHR'!G38)</f>
        <v/>
      </c>
      <c r="C35" s="8" t="str">
        <f>IF('VÝPOČET JUHR'!Z38="","",'VÝPOČET JUHR'!Z38)</f>
        <v>vyplnit</v>
      </c>
      <c r="D35" s="8" t="str">
        <f>IF('VÝPOČET JUHR'!V38="","",'VÝPOČET JUHR'!V38)</f>
        <v/>
      </c>
      <c r="F35" s="8"/>
      <c r="G35" s="8"/>
      <c r="H35" s="8"/>
      <c r="I35" s="8"/>
    </row>
    <row r="36" spans="1:9" ht="12.75">
      <c r="A36" s="8" t="str">
        <f>IF('VÝPOČET JUHR'!A39="","",'VÝPOČET JUHR'!A39)</f>
        <v/>
      </c>
      <c r="B36" s="8" t="str">
        <f>IF('VÝPOČET JUHR'!G39="","",'VÝPOČET JUHR'!G39)</f>
        <v/>
      </c>
      <c r="C36" s="8" t="str">
        <f>IF('VÝPOČET JUHR'!Z39="","",'VÝPOČET JUHR'!Z39)</f>
        <v>vyplnit</v>
      </c>
      <c r="D36" s="8" t="str">
        <f>IF('VÝPOČET JUHR'!V39="","",'VÝPOČET JUHR'!V39)</f>
        <v/>
      </c>
      <c r="F36" s="8"/>
      <c r="G36" s="8"/>
      <c r="H36" s="8"/>
      <c r="I36" s="8"/>
    </row>
    <row r="37" spans="1:9" ht="12.75">
      <c r="A37" s="8" t="str">
        <f>IF('VÝPOČET JUHR'!A40="","",'VÝPOČET JUHR'!A40)</f>
        <v/>
      </c>
      <c r="B37" s="8" t="str">
        <f>IF('VÝPOČET JUHR'!G40="","",'VÝPOČET JUHR'!G40)</f>
        <v/>
      </c>
      <c r="C37" s="8" t="str">
        <f>IF('VÝPOČET JUHR'!Z40="","",'VÝPOČET JUHR'!Z40)</f>
        <v>vyplnit</v>
      </c>
      <c r="D37" s="8" t="str">
        <f>IF('VÝPOČET JUHR'!V40="","",'VÝPOČET JUHR'!V40)</f>
        <v/>
      </c>
      <c r="F37" s="8"/>
      <c r="G37" s="8"/>
      <c r="H37" s="8"/>
      <c r="I37" s="8"/>
    </row>
    <row r="38" spans="1:9" ht="12.75">
      <c r="A38" s="8" t="str">
        <f>IF('VÝPOČET JUHR'!A41="","",'VÝPOČET JUHR'!A41)</f>
        <v/>
      </c>
      <c r="B38" s="8" t="str">
        <f>IF('VÝPOČET JUHR'!G41="","",'VÝPOČET JUHR'!G41)</f>
        <v/>
      </c>
      <c r="C38" s="8" t="str">
        <f>IF('VÝPOČET JUHR'!Z41="","",'VÝPOČET JUHR'!Z41)</f>
        <v>vyplnit</v>
      </c>
      <c r="D38" s="8" t="str">
        <f>IF('VÝPOČET JUHR'!V41="","",'VÝPOČET JUHR'!V41)</f>
        <v/>
      </c>
      <c r="F38" s="8"/>
      <c r="G38" s="8"/>
      <c r="H38" s="8"/>
      <c r="I38" s="8"/>
    </row>
    <row r="39" spans="1:9" ht="12.75">
      <c r="A39" s="8" t="str">
        <f>IF('VÝPOČET JUHR'!A42="","",'VÝPOČET JUHR'!A42)</f>
        <v/>
      </c>
      <c r="B39" s="8" t="str">
        <f>IF('VÝPOČET JUHR'!G42="","",'VÝPOČET JUHR'!G42)</f>
        <v/>
      </c>
      <c r="C39" s="8" t="str">
        <f>IF('VÝPOČET JUHR'!Z42="","",'VÝPOČET JUHR'!Z42)</f>
        <v>vyplnit</v>
      </c>
      <c r="D39" s="8" t="str">
        <f>IF('VÝPOČET JUHR'!V42="","",'VÝPOČET JUHR'!V42)</f>
        <v/>
      </c>
      <c r="F39" s="8"/>
      <c r="G39" s="8"/>
      <c r="H39" s="8"/>
      <c r="I39" s="8"/>
    </row>
    <row r="40" spans="1:9" ht="12.75">
      <c r="A40" s="8" t="str">
        <f>IF('VÝPOČET JUHR'!A43="","",'VÝPOČET JUHR'!A43)</f>
        <v/>
      </c>
      <c r="B40" s="8" t="str">
        <f>IF('VÝPOČET JUHR'!G43="","",'VÝPOČET JUHR'!G43)</f>
        <v/>
      </c>
      <c r="C40" s="8" t="str">
        <f>IF('VÝPOČET JUHR'!Z43="","",'VÝPOČET JUHR'!Z43)</f>
        <v>vyplnit</v>
      </c>
      <c r="D40" s="8" t="str">
        <f>IF('VÝPOČET JUHR'!V43="","",'VÝPOČET JUHR'!V43)</f>
        <v/>
      </c>
      <c r="F40" s="8"/>
      <c r="G40" s="8"/>
      <c r="H40" s="8"/>
      <c r="I40" s="8"/>
    </row>
    <row r="41" spans="1:9" ht="12.75">
      <c r="A41" s="8" t="str">
        <f>IF('VÝPOČET JUHR'!A44="","",'VÝPOČET JUHR'!A44)</f>
        <v/>
      </c>
      <c r="B41" s="8" t="str">
        <f>IF('VÝPOČET JUHR'!G44="","",'VÝPOČET JUHR'!G44)</f>
        <v/>
      </c>
      <c r="C41" s="8" t="str">
        <f>IF('VÝPOČET JUHR'!Z44="","",'VÝPOČET JUHR'!Z44)</f>
        <v>vyplnit</v>
      </c>
      <c r="D41" s="8" t="str">
        <f>IF('VÝPOČET JUHR'!V44="","",'VÝPOČET JUHR'!V44)</f>
        <v/>
      </c>
      <c r="F41" s="8"/>
      <c r="G41" s="8"/>
      <c r="H41" s="8"/>
      <c r="I41" s="8"/>
    </row>
    <row r="42" spans="1:9" ht="12.75">
      <c r="A42" s="8" t="str">
        <f>IF('VÝPOČET JUHR'!A45="","",'VÝPOČET JUHR'!A45)</f>
        <v/>
      </c>
      <c r="B42" s="8" t="str">
        <f>IF('VÝPOČET JUHR'!G45="","",'VÝPOČET JUHR'!G45)</f>
        <v/>
      </c>
      <c r="C42" s="8" t="str">
        <f>IF('VÝPOČET JUHR'!Z45="","",'VÝPOČET JUHR'!Z45)</f>
        <v>vyplnit</v>
      </c>
      <c r="D42" s="8" t="str">
        <f>IF('VÝPOČET JUHR'!V45="","",'VÝPOČET JUHR'!V45)</f>
        <v/>
      </c>
      <c r="F42" s="8"/>
      <c r="G42" s="8"/>
      <c r="H42" s="8"/>
      <c r="I42" s="8"/>
    </row>
    <row r="43" spans="1:9" ht="12.75">
      <c r="A43" s="8" t="str">
        <f>IF('VÝPOČET JUHR'!A46="","",'VÝPOČET JUHR'!A46)</f>
        <v/>
      </c>
      <c r="B43" s="8" t="str">
        <f>IF('VÝPOČET JUHR'!G46="","",'VÝPOČET JUHR'!G46)</f>
        <v/>
      </c>
      <c r="C43" s="8" t="str">
        <f>IF('VÝPOČET JUHR'!Z46="","",'VÝPOČET JUHR'!Z46)</f>
        <v>vyplnit</v>
      </c>
      <c r="D43" s="8" t="str">
        <f>IF('VÝPOČET JUHR'!V46="","",'VÝPOČET JUHR'!V46)</f>
        <v/>
      </c>
      <c r="F43" s="8"/>
      <c r="G43" s="8"/>
      <c r="H43" s="8"/>
      <c r="I43" s="8"/>
    </row>
    <row r="44" spans="1:9" ht="12.75">
      <c r="A44" s="8" t="str">
        <f>IF('VÝPOČET JUHR'!A47="","",'VÝPOČET JUHR'!A47)</f>
        <v/>
      </c>
      <c r="B44" s="8" t="str">
        <f>IF('VÝPOČET JUHR'!G47="","",'VÝPOČET JUHR'!G47)</f>
        <v/>
      </c>
      <c r="C44" s="8" t="str">
        <f>IF('VÝPOČET JUHR'!Z47="","",'VÝPOČET JUHR'!Z47)</f>
        <v>vyplnit</v>
      </c>
      <c r="D44" s="8" t="str">
        <f>IF('VÝPOČET JUHR'!V47="","",'VÝPOČET JUHR'!V47)</f>
        <v/>
      </c>
      <c r="F44" s="8"/>
      <c r="G44" s="8"/>
      <c r="H44" s="8"/>
      <c r="I44" s="8"/>
    </row>
    <row r="45" spans="1:9" ht="12.75">
      <c r="A45" s="8" t="str">
        <f>IF('VÝPOČET JUHR'!A48="","",'VÝPOČET JUHR'!A48)</f>
        <v/>
      </c>
      <c r="B45" s="8" t="str">
        <f>IF('VÝPOČET JUHR'!G48="","",'VÝPOČET JUHR'!G48)</f>
        <v/>
      </c>
      <c r="C45" s="8" t="str">
        <f>IF('VÝPOČET JUHR'!Z48="","",'VÝPOČET JUHR'!Z48)</f>
        <v>vyplnit</v>
      </c>
      <c r="D45" s="8" t="str">
        <f>IF('VÝPOČET JUHR'!V48="","",'VÝPOČET JUHR'!V48)</f>
        <v/>
      </c>
      <c r="F45" s="8"/>
      <c r="G45" s="8"/>
      <c r="H45" s="8"/>
      <c r="I45" s="8"/>
    </row>
    <row r="46" spans="1:9" ht="12.75">
      <c r="A46" s="8" t="str">
        <f>IF('VÝPOČET JUHR'!A49="","",'VÝPOČET JUHR'!A49)</f>
        <v/>
      </c>
      <c r="B46" s="8" t="str">
        <f>IF('VÝPOČET JUHR'!G49="","",'VÝPOČET JUHR'!G49)</f>
        <v/>
      </c>
      <c r="C46" s="8" t="str">
        <f>IF('VÝPOČET JUHR'!Z49="","",'VÝPOČET JUHR'!Z49)</f>
        <v>vyplnit</v>
      </c>
      <c r="D46" s="8" t="str">
        <f>IF('VÝPOČET JUHR'!V49="","",'VÝPOČET JUHR'!V49)</f>
        <v/>
      </c>
      <c r="F46" s="8"/>
      <c r="G46" s="8"/>
      <c r="H46" s="8"/>
      <c r="I46" s="8"/>
    </row>
    <row r="47" spans="1:9" ht="12.75">
      <c r="A47" s="8" t="str">
        <f>IF('VÝPOČET JUHR'!A50="","",'VÝPOČET JUHR'!A50)</f>
        <v/>
      </c>
      <c r="B47" s="8" t="str">
        <f>IF('VÝPOČET JUHR'!G50="","",'VÝPOČET JUHR'!G50)</f>
        <v/>
      </c>
      <c r="C47" s="8" t="str">
        <f>IF('VÝPOČET JUHR'!Z50="","",'VÝPOČET JUHR'!Z50)</f>
        <v>vyplnit</v>
      </c>
      <c r="D47" s="8" t="str">
        <f>IF('VÝPOČET JUHR'!V50="","",'VÝPOČET JUHR'!V50)</f>
        <v/>
      </c>
      <c r="F47" s="8"/>
      <c r="G47" s="8"/>
      <c r="H47" s="8"/>
      <c r="I47" s="8"/>
    </row>
    <row r="48" spans="1:9" ht="12.75">
      <c r="A48" s="8" t="str">
        <f>IF('VÝPOČET JUHR'!A51="","",'VÝPOČET JUHR'!A51)</f>
        <v/>
      </c>
      <c r="B48" s="8" t="str">
        <f>IF('VÝPOČET JUHR'!G51="","",'VÝPOČET JUHR'!G51)</f>
        <v/>
      </c>
      <c r="C48" s="8" t="str">
        <f>IF('VÝPOČET JUHR'!Z51="","",'VÝPOČET JUHR'!Z51)</f>
        <v>vyplnit</v>
      </c>
      <c r="D48" s="8" t="str">
        <f>IF('VÝPOČET JUHR'!V51="","",'VÝPOČET JUHR'!V51)</f>
        <v/>
      </c>
      <c r="F48" s="8"/>
      <c r="G48" s="8"/>
      <c r="H48" s="8"/>
      <c r="I48" s="8"/>
    </row>
    <row r="49" spans="1:9" ht="12.75">
      <c r="A49" s="8" t="str">
        <f>IF('VÝPOČET JUHR'!A52="","",'VÝPOČET JUHR'!A52)</f>
        <v/>
      </c>
      <c r="B49" s="8" t="str">
        <f>IF('VÝPOČET JUHR'!G52="","",'VÝPOČET JUHR'!G52)</f>
        <v/>
      </c>
      <c r="C49" s="8" t="str">
        <f>IF('VÝPOČET JUHR'!Z52="","",'VÝPOČET JUHR'!Z52)</f>
        <v>vyplnit</v>
      </c>
      <c r="D49" s="8" t="str">
        <f>IF('VÝPOČET JUHR'!V52="","",'VÝPOČET JUHR'!V52)</f>
        <v/>
      </c>
      <c r="F49" s="8"/>
      <c r="G49" s="8"/>
      <c r="H49" s="8"/>
      <c r="I49" s="8"/>
    </row>
    <row r="50" spans="1:9" ht="12.75">
      <c r="A50" s="8" t="str">
        <f>IF('VÝPOČET JUHR'!A53="","",'VÝPOČET JUHR'!A53)</f>
        <v/>
      </c>
      <c r="B50" s="8" t="str">
        <f>IF('VÝPOČET JUHR'!G53="","",'VÝPOČET JUHR'!G53)</f>
        <v/>
      </c>
      <c r="C50" s="8" t="str">
        <f>IF('VÝPOČET JUHR'!Z53="","",'VÝPOČET JUHR'!Z53)</f>
        <v>vyplnit</v>
      </c>
      <c r="D50" s="8" t="str">
        <f>IF('VÝPOČET JUHR'!V53="","",'VÝPOČET JUHR'!V53)</f>
        <v/>
      </c>
      <c r="F50" s="8"/>
      <c r="G50" s="8"/>
      <c r="H50" s="8"/>
      <c r="I50" s="8"/>
    </row>
    <row r="51" spans="1:9" ht="12.75">
      <c r="A51" s="8" t="str">
        <f>IF('VÝPOČET JUHR'!A54="","",'VÝPOČET JUHR'!A54)</f>
        <v/>
      </c>
      <c r="B51" s="8" t="str">
        <f>IF('VÝPOČET JUHR'!G54="","",'VÝPOČET JUHR'!G54)</f>
        <v/>
      </c>
      <c r="C51" s="8" t="str">
        <f>IF('VÝPOČET JUHR'!Z54="","",'VÝPOČET JUHR'!Z54)</f>
        <v>vyplnit</v>
      </c>
      <c r="D51" s="8" t="str">
        <f>IF('VÝPOČET JUHR'!V54="","",'VÝPOČET JUHR'!V54)</f>
        <v/>
      </c>
      <c r="F51" s="8"/>
      <c r="G51" s="8"/>
      <c r="H51" s="8"/>
      <c r="I51" s="8"/>
    </row>
    <row r="52" spans="1:9" ht="12.75">
      <c r="A52" s="8" t="str">
        <f>IF('VÝPOČET JUHR'!A55="","",'VÝPOČET JUHR'!A55)</f>
        <v/>
      </c>
      <c r="B52" s="8" t="str">
        <f>IF('VÝPOČET JUHR'!G55="","",'VÝPOČET JUHR'!G55)</f>
        <v/>
      </c>
      <c r="C52" s="8" t="str">
        <f>IF('VÝPOČET JUHR'!Z55="","",'VÝPOČET JUHR'!Z55)</f>
        <v>vyplnit</v>
      </c>
      <c r="D52" s="8" t="str">
        <f>IF('VÝPOČET JUHR'!V55="","",'VÝPOČET JUHR'!V55)</f>
        <v/>
      </c>
      <c r="F52" s="8"/>
      <c r="G52" s="8"/>
      <c r="H52" s="8"/>
      <c r="I52" s="8"/>
    </row>
    <row r="53" spans="1:9" ht="12.75">
      <c r="A53" s="8" t="str">
        <f>IF('VÝPOČET JUHR'!A56="","",'VÝPOČET JUHR'!A56)</f>
        <v/>
      </c>
      <c r="B53" s="8" t="str">
        <f>IF('VÝPOČET JUHR'!G56="","",'VÝPOČET JUHR'!G56)</f>
        <v/>
      </c>
      <c r="C53" s="8" t="str">
        <f>IF('VÝPOČET JUHR'!Z56="","",'VÝPOČET JUHR'!Z56)</f>
        <v>vyplnit</v>
      </c>
      <c r="D53" s="8" t="str">
        <f>IF('VÝPOČET JUHR'!V56="","",'VÝPOČET JUHR'!V56)</f>
        <v/>
      </c>
      <c r="F53" s="8"/>
      <c r="G53" s="8"/>
      <c r="H53" s="8"/>
      <c r="I53" s="8"/>
    </row>
    <row r="54" spans="1:9" ht="12.75">
      <c r="A54" s="8" t="str">
        <f>IF('VÝPOČET JUHR'!A57="","",'VÝPOČET JUHR'!A57)</f>
        <v/>
      </c>
      <c r="B54" s="8" t="str">
        <f>IF('VÝPOČET JUHR'!G57="","",'VÝPOČET JUHR'!G57)</f>
        <v/>
      </c>
      <c r="C54" s="8" t="str">
        <f>IF('VÝPOČET JUHR'!Z57="","",'VÝPOČET JUHR'!Z57)</f>
        <v>vyplnit</v>
      </c>
      <c r="D54" s="8" t="str">
        <f>IF('VÝPOČET JUHR'!V57="","",'VÝPOČET JUHR'!V57)</f>
        <v/>
      </c>
      <c r="F54" s="8"/>
      <c r="G54" s="8"/>
      <c r="H54" s="8"/>
      <c r="I54" s="8"/>
    </row>
    <row r="55" spans="1:9" ht="12.75">
      <c r="A55" s="8" t="str">
        <f>IF('VÝPOČET JUHR'!A58="","",'VÝPOČET JUHR'!A58)</f>
        <v/>
      </c>
      <c r="B55" s="8" t="str">
        <f>IF('VÝPOČET JUHR'!G58="","",'VÝPOČET JUHR'!G58)</f>
        <v/>
      </c>
      <c r="C55" s="8" t="str">
        <f>IF('VÝPOČET JUHR'!Z58="","",'VÝPOČET JUHR'!Z58)</f>
        <v>vyplnit</v>
      </c>
      <c r="D55" s="8" t="str">
        <f>IF('VÝPOČET JUHR'!V58="","",'VÝPOČET JUHR'!V58)</f>
        <v/>
      </c>
      <c r="F55" s="8"/>
      <c r="G55" s="8"/>
      <c r="H55" s="8"/>
      <c r="I55" s="8"/>
    </row>
    <row r="56" spans="1:9" ht="12.75">
      <c r="A56" s="8" t="str">
        <f>IF('VÝPOČET JUHR'!A59="","",'VÝPOČET JUHR'!A59)</f>
        <v/>
      </c>
      <c r="B56" s="8" t="str">
        <f>IF('VÝPOČET JUHR'!G59="","",'VÝPOČET JUHR'!G59)</f>
        <v/>
      </c>
      <c r="C56" s="8" t="str">
        <f>IF('VÝPOČET JUHR'!Z59="","",'VÝPOČET JUHR'!Z59)</f>
        <v>vyplnit</v>
      </c>
      <c r="D56" s="8" t="str">
        <f>IF('VÝPOČET JUHR'!V59="","",'VÝPOČET JUHR'!V59)</f>
        <v/>
      </c>
      <c r="F56" s="8"/>
      <c r="G56" s="8"/>
      <c r="H56" s="8"/>
      <c r="I56" s="8"/>
    </row>
    <row r="57" spans="1:9" ht="12.75">
      <c r="A57" s="8" t="str">
        <f>IF('VÝPOČET JUHR'!A60="","",'VÝPOČET JUHR'!A60)</f>
        <v/>
      </c>
      <c r="B57" s="8" t="str">
        <f>IF('VÝPOČET JUHR'!G60="","",'VÝPOČET JUHR'!G60)</f>
        <v/>
      </c>
      <c r="C57" s="8" t="str">
        <f>IF('VÝPOČET JUHR'!Z60="","",'VÝPOČET JUHR'!Z60)</f>
        <v>vyplnit</v>
      </c>
      <c r="D57" s="8" t="str">
        <f>IF('VÝPOČET JUHR'!V60="","",'VÝPOČET JUHR'!V60)</f>
        <v/>
      </c>
      <c r="F57" s="8"/>
      <c r="G57" s="8"/>
      <c r="H57" s="8"/>
      <c r="I57" s="8"/>
    </row>
    <row r="58" spans="1:9" ht="12.75">
      <c r="A58" s="8" t="str">
        <f>IF('VÝPOČET JUHR'!A61="","",'VÝPOČET JUHR'!A61)</f>
        <v/>
      </c>
      <c r="B58" s="8" t="str">
        <f>IF('VÝPOČET JUHR'!G61="","",'VÝPOČET JUHR'!G61)</f>
        <v/>
      </c>
      <c r="C58" s="8" t="str">
        <f>IF('VÝPOČET JUHR'!Z61="","",'VÝPOČET JUHR'!Z61)</f>
        <v>vyplnit</v>
      </c>
      <c r="D58" s="8" t="str">
        <f>IF('VÝPOČET JUHR'!V61="","",'VÝPOČET JUHR'!V61)</f>
        <v/>
      </c>
      <c r="F58" s="8"/>
      <c r="G58" s="8"/>
      <c r="H58" s="8"/>
      <c r="I58" s="8"/>
    </row>
    <row r="59" spans="1:9" ht="12.75">
      <c r="A59" s="8" t="str">
        <f>IF('VÝPOČET JUHR'!A62="","",'VÝPOČET JUHR'!A62)</f>
        <v/>
      </c>
      <c r="B59" s="8" t="str">
        <f>IF('VÝPOČET JUHR'!G62="","",'VÝPOČET JUHR'!G62)</f>
        <v/>
      </c>
      <c r="C59" s="8" t="str">
        <f>IF('VÝPOČET JUHR'!Z62="","",'VÝPOČET JUHR'!Z62)</f>
        <v>vyplnit</v>
      </c>
      <c r="D59" s="8" t="str">
        <f>IF('VÝPOČET JUHR'!V62="","",'VÝPOČET JUHR'!V62)</f>
        <v/>
      </c>
      <c r="F59" s="8"/>
      <c r="G59" s="8"/>
      <c r="H59" s="8"/>
      <c r="I59" s="8"/>
    </row>
    <row r="60" spans="1:9" ht="12.75">
      <c r="A60" s="8" t="str">
        <f>IF('VÝPOČET JUHR'!A63="","",'VÝPOČET JUHR'!A63)</f>
        <v/>
      </c>
      <c r="B60" s="8" t="str">
        <f>IF('VÝPOČET JUHR'!G63="","",'VÝPOČET JUHR'!G63)</f>
        <v/>
      </c>
      <c r="C60" s="8" t="str">
        <f>IF('VÝPOČET JUHR'!Z63="","",'VÝPOČET JUHR'!Z63)</f>
        <v>vyplnit</v>
      </c>
      <c r="D60" s="8" t="str">
        <f>IF('VÝPOČET JUHR'!V63="","",'VÝPOČET JUHR'!V63)</f>
        <v/>
      </c>
      <c r="F60" s="8"/>
      <c r="G60" s="8"/>
      <c r="H60" s="8"/>
      <c r="I60" s="8"/>
    </row>
    <row r="61" spans="1:9" ht="12.75">
      <c r="A61" s="8" t="str">
        <f>IF('VÝPOČET JUHR'!A64="","",'VÝPOČET JUHR'!A64)</f>
        <v/>
      </c>
      <c r="B61" s="8" t="str">
        <f>IF('VÝPOČET JUHR'!G64="","",'VÝPOČET JUHR'!G64)</f>
        <v/>
      </c>
      <c r="C61" s="8" t="str">
        <f>IF('VÝPOČET JUHR'!Z64="","",'VÝPOČET JUHR'!Z64)</f>
        <v>vyplnit</v>
      </c>
      <c r="D61" s="8" t="str">
        <f>IF('VÝPOČET JUHR'!V64="","",'VÝPOČET JUHR'!V64)</f>
        <v/>
      </c>
      <c r="F61" s="8"/>
      <c r="G61" s="8"/>
      <c r="H61" s="8"/>
      <c r="I61" s="8"/>
    </row>
    <row r="62" spans="1:9" ht="12.75">
      <c r="A62" s="8" t="str">
        <f>IF('VÝPOČET JUHR'!A65="","",'VÝPOČET JUHR'!A65)</f>
        <v/>
      </c>
      <c r="B62" s="8" t="str">
        <f>IF('VÝPOČET JUHR'!G65="","",'VÝPOČET JUHR'!G65)</f>
        <v/>
      </c>
      <c r="C62" s="8" t="str">
        <f>IF('VÝPOČET JUHR'!Z65="","",'VÝPOČET JUHR'!Z65)</f>
        <v>vyplnit</v>
      </c>
      <c r="D62" s="8" t="str">
        <f>IF('VÝPOČET JUHR'!V65="","",'VÝPOČET JUHR'!V65)</f>
        <v/>
      </c>
      <c r="F62" s="8"/>
      <c r="G62" s="8"/>
      <c r="H62" s="8"/>
      <c r="I62" s="8"/>
    </row>
    <row r="63" spans="1:9" ht="12.75">
      <c r="A63" s="8" t="str">
        <f>IF('VÝPOČET JUHR'!A66="","",'VÝPOČET JUHR'!A66)</f>
        <v/>
      </c>
      <c r="B63" s="8" t="str">
        <f>IF('VÝPOČET JUHR'!G66="","",'VÝPOČET JUHR'!G66)</f>
        <v/>
      </c>
      <c r="C63" s="8" t="str">
        <f>IF('VÝPOČET JUHR'!Z66="","",'VÝPOČET JUHR'!Z66)</f>
        <v>vyplnit</v>
      </c>
      <c r="D63" s="8" t="str">
        <f>IF('VÝPOČET JUHR'!V66="","",'VÝPOČET JUHR'!V66)</f>
        <v/>
      </c>
      <c r="F63" s="8"/>
      <c r="G63" s="8"/>
      <c r="H63" s="8"/>
      <c r="I63" s="8"/>
    </row>
    <row r="64" spans="1:9" ht="12.75">
      <c r="A64" s="8" t="str">
        <f>IF('VÝPOČET JUHR'!A67="","",'VÝPOČET JUHR'!A67)</f>
        <v/>
      </c>
      <c r="B64" s="8" t="str">
        <f>IF('VÝPOČET JUHR'!G67="","",'VÝPOČET JUHR'!G67)</f>
        <v/>
      </c>
      <c r="C64" s="8" t="str">
        <f>IF('VÝPOČET JUHR'!Z67="","",'VÝPOČET JUHR'!Z67)</f>
        <v>vyplnit</v>
      </c>
      <c r="D64" s="8" t="str">
        <f>IF('VÝPOČET JUHR'!V67="","",'VÝPOČET JUHR'!V67)</f>
        <v/>
      </c>
      <c r="F64" s="8"/>
      <c r="G64" s="8"/>
      <c r="H64" s="8"/>
      <c r="I64" s="8"/>
    </row>
    <row r="65" spans="1:9" ht="12.75">
      <c r="A65" s="8" t="str">
        <f>IF('VÝPOČET JUHR'!A68="","",'VÝPOČET JUHR'!A68)</f>
        <v/>
      </c>
      <c r="B65" s="8" t="str">
        <f>IF('VÝPOČET JUHR'!G68="","",'VÝPOČET JUHR'!G68)</f>
        <v/>
      </c>
      <c r="C65" s="8" t="str">
        <f>IF('VÝPOČET JUHR'!Z68="","",'VÝPOČET JUHR'!Z68)</f>
        <v>vyplnit</v>
      </c>
      <c r="D65" s="8" t="str">
        <f>IF('VÝPOČET JUHR'!V68="","",'VÝPOČET JUHR'!V68)</f>
        <v/>
      </c>
      <c r="F65" s="8"/>
      <c r="G65" s="8"/>
      <c r="H65" s="8"/>
      <c r="I65" s="8"/>
    </row>
    <row r="66" spans="1:9" ht="12.75">
      <c r="A66" s="8" t="str">
        <f>IF('VÝPOČET JUHR'!A69="","",'VÝPOČET JUHR'!A69)</f>
        <v/>
      </c>
      <c r="B66" s="8" t="str">
        <f>IF('VÝPOČET JUHR'!G69="","",'VÝPOČET JUHR'!G69)</f>
        <v/>
      </c>
      <c r="C66" s="8" t="str">
        <f>IF('VÝPOČET JUHR'!Z69="","",'VÝPOČET JUHR'!Z69)</f>
        <v>vyplnit</v>
      </c>
      <c r="D66" s="8" t="str">
        <f>IF('VÝPOČET JUHR'!V69="","",'VÝPOČET JUHR'!V69)</f>
        <v/>
      </c>
      <c r="F66" s="8"/>
      <c r="G66" s="8"/>
      <c r="H66" s="8"/>
      <c r="I66" s="8"/>
    </row>
    <row r="67" spans="1:9" ht="12.75">
      <c r="A67" s="8" t="str">
        <f>IF('VÝPOČET JUHR'!A70="","",'VÝPOČET JUHR'!A70)</f>
        <v/>
      </c>
      <c r="B67" s="8" t="str">
        <f>IF('VÝPOČET JUHR'!G70="","",'VÝPOČET JUHR'!G70)</f>
        <v/>
      </c>
      <c r="C67" s="8" t="str">
        <f>IF('VÝPOČET JUHR'!Z70="","",'VÝPOČET JUHR'!Z70)</f>
        <v>vyplnit</v>
      </c>
      <c r="D67" s="8" t="str">
        <f>IF('VÝPOČET JUHR'!V70="","",'VÝPOČET JUHR'!V70)</f>
        <v/>
      </c>
      <c r="F67" s="8"/>
      <c r="G67" s="8"/>
      <c r="H67" s="8"/>
      <c r="I67" s="8"/>
    </row>
    <row r="68" spans="1:9" ht="12.75">
      <c r="A68" s="8" t="str">
        <f>IF('VÝPOČET JUHR'!A71="","",'VÝPOČET JUHR'!A71)</f>
        <v/>
      </c>
      <c r="B68" s="8" t="str">
        <f>IF('VÝPOČET JUHR'!G71="","",'VÝPOČET JUHR'!G71)</f>
        <v/>
      </c>
      <c r="C68" s="8" t="str">
        <f>IF('VÝPOČET JUHR'!Z71="","",'VÝPOČET JUHR'!Z71)</f>
        <v>vyplnit</v>
      </c>
      <c r="D68" s="8" t="str">
        <f>IF('VÝPOČET JUHR'!V71="","",'VÝPOČET JUHR'!V71)</f>
        <v/>
      </c>
      <c r="F68" s="8"/>
      <c r="G68" s="8"/>
      <c r="H68" s="8"/>
      <c r="I68" s="8"/>
    </row>
    <row r="69" spans="1:9" ht="12.75">
      <c r="A69" s="8" t="str">
        <f>IF('VÝPOČET JUHR'!A72="","",'VÝPOČET JUHR'!A72)</f>
        <v/>
      </c>
      <c r="B69" s="8" t="str">
        <f>IF('VÝPOČET JUHR'!G72="","",'VÝPOČET JUHR'!G72)</f>
        <v/>
      </c>
      <c r="C69" s="8" t="str">
        <f>IF('VÝPOČET JUHR'!Z72="","",'VÝPOČET JUHR'!Z72)</f>
        <v>vyplnit</v>
      </c>
      <c r="D69" s="8" t="str">
        <f>IF('VÝPOČET JUHR'!V72="","",'VÝPOČET JUHR'!V72)</f>
        <v/>
      </c>
      <c r="F69" s="8"/>
      <c r="G69" s="8"/>
      <c r="H69" s="8"/>
      <c r="I69" s="8"/>
    </row>
    <row r="70" spans="1:9" ht="12.75">
      <c r="A70" s="8" t="str">
        <f>IF('VÝPOČET JUHR'!A73="","",'VÝPOČET JUHR'!A73)</f>
        <v/>
      </c>
      <c r="B70" s="8" t="str">
        <f>IF('VÝPOČET JUHR'!G73="","",'VÝPOČET JUHR'!G73)</f>
        <v/>
      </c>
      <c r="C70" s="8" t="str">
        <f>IF('VÝPOČET JUHR'!Z73="","",'VÝPOČET JUHR'!Z73)</f>
        <v>vyplnit</v>
      </c>
      <c r="D70" s="8" t="str">
        <f>IF('VÝPOČET JUHR'!V73="","",'VÝPOČET JUHR'!V73)</f>
        <v/>
      </c>
      <c r="F70" s="8"/>
      <c r="G70" s="8"/>
      <c r="H70" s="8"/>
      <c r="I70" s="8"/>
    </row>
    <row r="71" spans="1:9" ht="12.75">
      <c r="A71" s="8" t="str">
        <f>IF('VÝPOČET JUHR'!A74="","",'VÝPOČET JUHR'!A74)</f>
        <v/>
      </c>
      <c r="B71" s="8" t="str">
        <f>IF('VÝPOČET JUHR'!G74="","",'VÝPOČET JUHR'!G74)</f>
        <v/>
      </c>
      <c r="C71" s="8" t="str">
        <f>IF('VÝPOČET JUHR'!Z74="","",'VÝPOČET JUHR'!Z74)</f>
        <v>vyplnit</v>
      </c>
      <c r="D71" s="8" t="str">
        <f>IF('VÝPOČET JUHR'!V74="","",'VÝPOČET JUHR'!V74)</f>
        <v/>
      </c>
      <c r="F71" s="8"/>
      <c r="G71" s="8"/>
      <c r="H71" s="8"/>
      <c r="I71" s="8"/>
    </row>
    <row r="72" spans="1:9" ht="12.75">
      <c r="A72" s="8" t="str">
        <f>IF('VÝPOČET JUHR'!A75="","",'VÝPOČET JUHR'!A75)</f>
        <v/>
      </c>
      <c r="B72" s="8" t="str">
        <f>IF('VÝPOČET JUHR'!G75="","",'VÝPOČET JUHR'!G75)</f>
        <v/>
      </c>
      <c r="C72" s="8" t="str">
        <f>IF('VÝPOČET JUHR'!Z75="","",'VÝPOČET JUHR'!Z75)</f>
        <v>vyplnit</v>
      </c>
      <c r="D72" s="8" t="str">
        <f>IF('VÝPOČET JUHR'!V75="","",'VÝPOČET JUHR'!V75)</f>
        <v/>
      </c>
      <c r="F72" s="8"/>
      <c r="G72" s="8"/>
      <c r="H72" s="8"/>
      <c r="I72" s="8"/>
    </row>
    <row r="73" spans="1:9" ht="12.75">
      <c r="A73" s="8" t="str">
        <f>IF('VÝPOČET JUHR'!A76="","",'VÝPOČET JUHR'!A76)</f>
        <v/>
      </c>
      <c r="B73" s="8" t="str">
        <f>IF('VÝPOČET JUHR'!G76="","",'VÝPOČET JUHR'!G76)</f>
        <v/>
      </c>
      <c r="C73" s="8" t="str">
        <f>IF('VÝPOČET JUHR'!Z76="","",'VÝPOČET JUHR'!Z76)</f>
        <v>vyplnit</v>
      </c>
      <c r="D73" s="8" t="str">
        <f>IF('VÝPOČET JUHR'!V76="","",'VÝPOČET JUHR'!V76)</f>
        <v/>
      </c>
      <c r="F73" s="8"/>
      <c r="G73" s="8"/>
      <c r="H73" s="8"/>
      <c r="I73" s="8"/>
    </row>
    <row r="74" spans="1:9" ht="12.75">
      <c r="A74" s="8" t="str">
        <f>IF('VÝPOČET JUHR'!A77="","",'VÝPOČET JUHR'!A77)</f>
        <v/>
      </c>
      <c r="B74" s="8" t="str">
        <f>IF('VÝPOČET JUHR'!G77="","",'VÝPOČET JUHR'!G77)</f>
        <v/>
      </c>
      <c r="C74" s="8" t="str">
        <f>IF('VÝPOČET JUHR'!Z77="","",'VÝPOČET JUHR'!Z77)</f>
        <v>vyplnit</v>
      </c>
      <c r="D74" s="8" t="str">
        <f>IF('VÝPOČET JUHR'!V77="","",'VÝPOČET JUHR'!V77)</f>
        <v/>
      </c>
      <c r="F74" s="8"/>
      <c r="G74" s="8"/>
      <c r="H74" s="8"/>
      <c r="I74" s="8"/>
    </row>
    <row r="75" spans="1:9" ht="12.75">
      <c r="A75" s="8" t="str">
        <f>IF('VÝPOČET JUHR'!A78="","",'VÝPOČET JUHR'!A78)</f>
        <v/>
      </c>
      <c r="B75" s="8" t="str">
        <f>IF('VÝPOČET JUHR'!G78="","",'VÝPOČET JUHR'!G78)</f>
        <v/>
      </c>
      <c r="C75" s="8" t="str">
        <f>IF('VÝPOČET JUHR'!Z78="","",'VÝPOČET JUHR'!Z78)</f>
        <v>vyplnit</v>
      </c>
      <c r="D75" s="8" t="str">
        <f>IF('VÝPOČET JUHR'!V78="","",'VÝPOČET JUHR'!V78)</f>
        <v/>
      </c>
      <c r="F75" s="8"/>
      <c r="G75" s="8"/>
      <c r="H75" s="8"/>
      <c r="I75" s="8"/>
    </row>
    <row r="76" spans="1:9" ht="12.75">
      <c r="A76" s="8" t="str">
        <f>IF('VÝPOČET JUHR'!A79="","",'VÝPOČET JUHR'!A79)</f>
        <v/>
      </c>
      <c r="B76" s="8" t="str">
        <f>IF('VÝPOČET JUHR'!G79="","",'VÝPOČET JUHR'!G79)</f>
        <v/>
      </c>
      <c r="C76" s="8" t="str">
        <f>IF('VÝPOČET JUHR'!Z79="","",'VÝPOČET JUHR'!Z79)</f>
        <v>vyplnit</v>
      </c>
      <c r="D76" s="8" t="str">
        <f>IF('VÝPOČET JUHR'!V79="","",'VÝPOČET JUHR'!V79)</f>
        <v/>
      </c>
      <c r="F76" s="8"/>
      <c r="G76" s="8"/>
      <c r="H76" s="8"/>
      <c r="I76" s="8"/>
    </row>
    <row r="77" spans="1:9" ht="12.75">
      <c r="A77" s="8" t="str">
        <f>IF('VÝPOČET JUHR'!A80="","",'VÝPOČET JUHR'!A80)</f>
        <v/>
      </c>
      <c r="B77" s="8" t="str">
        <f>IF('VÝPOČET JUHR'!G80="","",'VÝPOČET JUHR'!G80)</f>
        <v/>
      </c>
      <c r="C77" s="8" t="str">
        <f>IF('VÝPOČET JUHR'!Z80="","",'VÝPOČET JUHR'!Z80)</f>
        <v>vyplnit</v>
      </c>
      <c r="D77" s="8" t="str">
        <f>IF('VÝPOČET JUHR'!V80="","",'VÝPOČET JUHR'!V80)</f>
        <v/>
      </c>
      <c r="F77" s="8"/>
      <c r="G77" s="8"/>
      <c r="H77" s="8"/>
      <c r="I77" s="8"/>
    </row>
    <row r="78" spans="1:9" ht="12.75">
      <c r="A78" s="8" t="str">
        <f>IF('VÝPOČET JUHR'!A81="","",'VÝPOČET JUHR'!A81)</f>
        <v/>
      </c>
      <c r="B78" s="8" t="str">
        <f>IF('VÝPOČET JUHR'!G81="","",'VÝPOČET JUHR'!G81)</f>
        <v/>
      </c>
      <c r="C78" s="8" t="str">
        <f>IF('VÝPOČET JUHR'!Z81="","",'VÝPOČET JUHR'!Z81)</f>
        <v>vyplnit</v>
      </c>
      <c r="D78" s="8" t="str">
        <f>IF('VÝPOČET JUHR'!V81="","",'VÝPOČET JUHR'!V81)</f>
        <v/>
      </c>
      <c r="F78" s="8"/>
      <c r="G78" s="8"/>
      <c r="H78" s="8"/>
      <c r="I78" s="8"/>
    </row>
    <row r="79" spans="1:9" ht="12.75">
      <c r="A79" s="8" t="str">
        <f>IF('VÝPOČET JUHR'!A82="","",'VÝPOČET JUHR'!A82)</f>
        <v/>
      </c>
      <c r="B79" s="8" t="str">
        <f>IF('VÝPOČET JUHR'!G82="","",'VÝPOČET JUHR'!G82)</f>
        <v/>
      </c>
      <c r="C79" s="8" t="str">
        <f>IF('VÝPOČET JUHR'!Z82="","",'VÝPOČET JUHR'!Z82)</f>
        <v>vyplnit</v>
      </c>
      <c r="D79" s="8" t="str">
        <f>IF('VÝPOČET JUHR'!V82="","",'VÝPOČET JUHR'!V82)</f>
        <v/>
      </c>
      <c r="F79" s="8"/>
      <c r="G79" s="8"/>
      <c r="H79" s="8"/>
      <c r="I79" s="8"/>
    </row>
    <row r="80" spans="1:9" ht="12.75">
      <c r="A80" s="8" t="str">
        <f>IF('VÝPOČET JUHR'!A83="","",'VÝPOČET JUHR'!A83)</f>
        <v/>
      </c>
      <c r="B80" s="8" t="str">
        <f>IF('VÝPOČET JUHR'!G83="","",'VÝPOČET JUHR'!G83)</f>
        <v/>
      </c>
      <c r="C80" s="8" t="str">
        <f>IF('VÝPOČET JUHR'!Z83="","",'VÝPOČET JUHR'!Z83)</f>
        <v>vyplnit</v>
      </c>
      <c r="D80" s="8" t="str">
        <f>IF('VÝPOČET JUHR'!V83="","",'VÝPOČET JUHR'!V83)</f>
        <v/>
      </c>
      <c r="F80" s="8"/>
      <c r="G80" s="8"/>
      <c r="H80" s="8"/>
      <c r="I80" s="8"/>
    </row>
    <row r="81" spans="1:9" ht="12.75">
      <c r="A81" s="8" t="str">
        <f>IF('VÝPOČET JUHR'!A84="","",'VÝPOČET JUHR'!A84)</f>
        <v/>
      </c>
      <c r="B81" s="8" t="str">
        <f>IF('VÝPOČET JUHR'!G84="","",'VÝPOČET JUHR'!G84)</f>
        <v/>
      </c>
      <c r="C81" s="8" t="str">
        <f>IF('VÝPOČET JUHR'!Z84="","",'VÝPOČET JUHR'!Z84)</f>
        <v>vyplnit</v>
      </c>
      <c r="D81" s="8" t="str">
        <f>IF('VÝPOČET JUHR'!V84="","",'VÝPOČET JUHR'!V84)</f>
        <v/>
      </c>
      <c r="F81" s="8"/>
      <c r="G81" s="8"/>
      <c r="H81" s="8"/>
      <c r="I81" s="8"/>
    </row>
    <row r="82" spans="1:9" ht="12.75">
      <c r="A82" s="8" t="str">
        <f>IF('VÝPOČET JUHR'!A85="","",'VÝPOČET JUHR'!A85)</f>
        <v/>
      </c>
      <c r="B82" s="8" t="str">
        <f>IF('VÝPOČET JUHR'!G85="","",'VÝPOČET JUHR'!G85)</f>
        <v/>
      </c>
      <c r="C82" s="8" t="str">
        <f>IF('VÝPOČET JUHR'!Z85="","",'VÝPOČET JUHR'!Z85)</f>
        <v>vyplnit</v>
      </c>
      <c r="D82" s="8" t="str">
        <f>IF('VÝPOČET JUHR'!V85="","",'VÝPOČET JUHR'!V85)</f>
        <v/>
      </c>
      <c r="F82" s="8"/>
      <c r="G82" s="8"/>
      <c r="H82" s="8"/>
      <c r="I82" s="8"/>
    </row>
    <row r="83" spans="1:9" ht="12.75">
      <c r="A83" s="8" t="str">
        <f>IF('VÝPOČET JUHR'!A86="","",'VÝPOČET JUHR'!A86)</f>
        <v/>
      </c>
      <c r="B83" s="8" t="str">
        <f>IF('VÝPOČET JUHR'!G86="","",'VÝPOČET JUHR'!G86)</f>
        <v/>
      </c>
      <c r="C83" s="8" t="str">
        <f>IF('VÝPOČET JUHR'!Z86="","",'VÝPOČET JUHR'!Z86)</f>
        <v>vyplnit</v>
      </c>
      <c r="D83" s="8" t="str">
        <f>IF('VÝPOČET JUHR'!V86="","",'VÝPOČET JUHR'!V86)</f>
        <v/>
      </c>
      <c r="F83" s="8"/>
      <c r="G83" s="8"/>
      <c r="H83" s="8"/>
      <c r="I83" s="8"/>
    </row>
    <row r="84" spans="1:9" ht="12.75">
      <c r="A84" s="8" t="str">
        <f>IF('VÝPOČET JUHR'!A87="","",'VÝPOČET JUHR'!A87)</f>
        <v/>
      </c>
      <c r="B84" s="8" t="str">
        <f>IF('VÝPOČET JUHR'!G87="","",'VÝPOČET JUHR'!G87)</f>
        <v/>
      </c>
      <c r="C84" s="8" t="str">
        <f>IF('VÝPOČET JUHR'!Z87="","",'VÝPOČET JUHR'!Z87)</f>
        <v>vyplnit</v>
      </c>
      <c r="D84" s="8" t="str">
        <f>IF('VÝPOČET JUHR'!V87="","",'VÝPOČET JUHR'!V87)</f>
        <v/>
      </c>
      <c r="F84" s="8"/>
      <c r="G84" s="8"/>
      <c r="H84" s="8"/>
      <c r="I84" s="8"/>
    </row>
    <row r="85" spans="1:9" ht="12.75">
      <c r="A85" s="8" t="str">
        <f>IF('VÝPOČET JUHR'!A88="","",'VÝPOČET JUHR'!A88)</f>
        <v/>
      </c>
      <c r="B85" s="8" t="str">
        <f>IF('VÝPOČET JUHR'!G88="","",'VÝPOČET JUHR'!G88)</f>
        <v/>
      </c>
      <c r="C85" s="8" t="str">
        <f>IF('VÝPOČET JUHR'!Z88="","",'VÝPOČET JUHR'!Z88)</f>
        <v>vyplnit</v>
      </c>
      <c r="D85" s="8" t="str">
        <f>IF('VÝPOČET JUHR'!V88="","",'VÝPOČET JUHR'!V88)</f>
        <v/>
      </c>
      <c r="F85" s="8"/>
      <c r="G85" s="8"/>
      <c r="H85" s="8"/>
      <c r="I85" s="8"/>
    </row>
    <row r="86" spans="1:9" ht="12.75">
      <c r="A86" s="8" t="str">
        <f>IF('VÝPOČET JUHR'!A89="","",'VÝPOČET JUHR'!A89)</f>
        <v/>
      </c>
      <c r="B86" s="8" t="str">
        <f>IF('VÝPOČET JUHR'!G89="","",'VÝPOČET JUHR'!G89)</f>
        <v/>
      </c>
      <c r="C86" s="8" t="str">
        <f>IF('VÝPOČET JUHR'!Z89="","",'VÝPOČET JUHR'!Z89)</f>
        <v>vyplnit</v>
      </c>
      <c r="D86" s="8" t="str">
        <f>IF('VÝPOČET JUHR'!V89="","",'VÝPOČET JUHR'!V89)</f>
        <v/>
      </c>
      <c r="F86" s="8"/>
      <c r="G86" s="8"/>
      <c r="H86" s="8"/>
      <c r="I86" s="8"/>
    </row>
    <row r="87" spans="1:9" ht="12.75">
      <c r="A87" s="8" t="str">
        <f>IF('VÝPOČET JUHR'!A90="","",'VÝPOČET JUHR'!A90)</f>
        <v/>
      </c>
      <c r="B87" s="8" t="str">
        <f>IF('VÝPOČET JUHR'!G90="","",'VÝPOČET JUHR'!G90)</f>
        <v/>
      </c>
      <c r="C87" s="8" t="str">
        <f>IF('VÝPOČET JUHR'!Z90="","",'VÝPOČET JUHR'!Z90)</f>
        <v>vyplnit</v>
      </c>
      <c r="D87" s="8" t="str">
        <f>IF('VÝPOČET JUHR'!V90="","",'VÝPOČET JUHR'!V90)</f>
        <v/>
      </c>
      <c r="F87" s="8"/>
      <c r="G87" s="8"/>
      <c r="H87" s="8"/>
      <c r="I87" s="8"/>
    </row>
    <row r="88" spans="1:9" ht="12.75">
      <c r="A88" s="8" t="str">
        <f>IF('VÝPOČET JUHR'!A91="","",'VÝPOČET JUHR'!A91)</f>
        <v/>
      </c>
      <c r="B88" s="8" t="str">
        <f>IF('VÝPOČET JUHR'!G91="","",'VÝPOČET JUHR'!G91)</f>
        <v/>
      </c>
      <c r="C88" s="8" t="str">
        <f>IF('VÝPOČET JUHR'!Z91="","",'VÝPOČET JUHR'!Z91)</f>
        <v>vyplnit</v>
      </c>
      <c r="D88" s="8" t="str">
        <f>IF('VÝPOČET JUHR'!V91="","",'VÝPOČET JUHR'!V91)</f>
        <v/>
      </c>
      <c r="F88" s="8"/>
      <c r="G88" s="8"/>
      <c r="H88" s="8"/>
      <c r="I88" s="8"/>
    </row>
    <row r="89" spans="1:9" ht="12.75">
      <c r="A89" s="8" t="str">
        <f>IF('VÝPOČET JUHR'!A92="","",'VÝPOČET JUHR'!A92)</f>
        <v/>
      </c>
      <c r="B89" s="8" t="str">
        <f>IF('VÝPOČET JUHR'!G92="","",'VÝPOČET JUHR'!G92)</f>
        <v/>
      </c>
      <c r="C89" s="8" t="str">
        <f>IF('VÝPOČET JUHR'!Z92="","",'VÝPOČET JUHR'!Z92)</f>
        <v>vyplnit</v>
      </c>
      <c r="D89" s="8" t="str">
        <f>IF('VÝPOČET JUHR'!V92="","",'VÝPOČET JUHR'!V92)</f>
        <v/>
      </c>
      <c r="F89" s="8"/>
      <c r="G89" s="8"/>
      <c r="H89" s="8"/>
      <c r="I89" s="8"/>
    </row>
    <row r="90" spans="1:9" ht="12.75">
      <c r="A90" s="8" t="str">
        <f>IF('VÝPOČET JUHR'!A93="","",'VÝPOČET JUHR'!A93)</f>
        <v/>
      </c>
      <c r="B90" s="8" t="str">
        <f>IF('VÝPOČET JUHR'!G93="","",'VÝPOČET JUHR'!G93)</f>
        <v/>
      </c>
      <c r="C90" s="8" t="str">
        <f>IF('VÝPOČET JUHR'!Z93="","",'VÝPOČET JUHR'!Z93)</f>
        <v>vyplnit</v>
      </c>
      <c r="D90" s="8" t="str">
        <f>IF('VÝPOČET JUHR'!V93="","",'VÝPOČET JUHR'!V93)</f>
        <v/>
      </c>
      <c r="F90" s="8"/>
      <c r="G90" s="8"/>
      <c r="H90" s="8"/>
      <c r="I90" s="8"/>
    </row>
    <row r="91" spans="1:9" ht="12.75">
      <c r="A91" s="8" t="str">
        <f>IF('VÝPOČET JUHR'!A94="","",'VÝPOČET JUHR'!A94)</f>
        <v/>
      </c>
      <c r="B91" s="8" t="str">
        <f>IF('VÝPOČET JUHR'!G94="","",'VÝPOČET JUHR'!G94)</f>
        <v/>
      </c>
      <c r="C91" s="8" t="str">
        <f>IF('VÝPOČET JUHR'!Z94="","",'VÝPOČET JUHR'!Z94)</f>
        <v>vyplnit</v>
      </c>
      <c r="D91" s="8" t="str">
        <f>IF('VÝPOČET JUHR'!V94="","",'VÝPOČET JUHR'!V94)</f>
        <v/>
      </c>
      <c r="F91" s="8"/>
      <c r="G91" s="8"/>
      <c r="H91" s="8"/>
      <c r="I91" s="8"/>
    </row>
    <row r="92" spans="1:9" ht="12.75">
      <c r="A92" s="8" t="str">
        <f>IF('VÝPOČET JUHR'!A95="","",'VÝPOČET JUHR'!A95)</f>
        <v/>
      </c>
      <c r="B92" s="8" t="str">
        <f>IF('VÝPOČET JUHR'!G95="","",'VÝPOČET JUHR'!G95)</f>
        <v/>
      </c>
      <c r="C92" s="8" t="str">
        <f>IF('VÝPOČET JUHR'!Z95="","",'VÝPOČET JUHR'!Z95)</f>
        <v>vyplnit</v>
      </c>
      <c r="D92" s="8" t="str">
        <f>IF('VÝPOČET JUHR'!V95="","",'VÝPOČET JUHR'!V95)</f>
        <v/>
      </c>
      <c r="F92" s="8"/>
      <c r="G92" s="8"/>
      <c r="H92" s="8"/>
      <c r="I92" s="8"/>
    </row>
    <row r="93" spans="1:9" ht="12.75">
      <c r="A93" s="8" t="str">
        <f>IF('VÝPOČET JUHR'!A96="","",'VÝPOČET JUHR'!A96)</f>
        <v/>
      </c>
      <c r="B93" s="8" t="str">
        <f>IF('VÝPOČET JUHR'!G96="","",'VÝPOČET JUHR'!G96)</f>
        <v/>
      </c>
      <c r="C93" s="8" t="str">
        <f>IF('VÝPOČET JUHR'!Z96="","",'VÝPOČET JUHR'!Z96)</f>
        <v>vyplnit</v>
      </c>
      <c r="D93" s="8" t="str">
        <f>IF('VÝPOČET JUHR'!V96="","",'VÝPOČET JUHR'!V96)</f>
        <v/>
      </c>
      <c r="F93" s="8"/>
      <c r="G93" s="8"/>
      <c r="H93" s="8"/>
      <c r="I93" s="8"/>
    </row>
    <row r="94" spans="1:9" ht="12.75">
      <c r="A94" s="8" t="str">
        <f>IF('VÝPOČET JUHR'!A97="","",'VÝPOČET JUHR'!A97)</f>
        <v/>
      </c>
      <c r="B94" s="8" t="str">
        <f>IF('VÝPOČET JUHR'!G97="","",'VÝPOČET JUHR'!G97)</f>
        <v/>
      </c>
      <c r="C94" s="8" t="str">
        <f>IF('VÝPOČET JUHR'!Z97="","",'VÝPOČET JUHR'!Z97)</f>
        <v>vyplnit</v>
      </c>
      <c r="D94" s="8" t="str">
        <f>IF('VÝPOČET JUHR'!V97="","",'VÝPOČET JUHR'!V97)</f>
        <v/>
      </c>
      <c r="F94" s="8"/>
      <c r="G94" s="8"/>
      <c r="H94" s="8"/>
      <c r="I94" s="8"/>
    </row>
    <row r="95" spans="1:9" ht="12.75">
      <c r="A95" s="8" t="str">
        <f>IF('VÝPOČET JUHR'!A98="","",'VÝPOČET JUHR'!A98)</f>
        <v/>
      </c>
      <c r="B95" s="8" t="str">
        <f>IF('VÝPOČET JUHR'!G98="","",'VÝPOČET JUHR'!G98)</f>
        <v/>
      </c>
      <c r="C95" s="8" t="str">
        <f>IF('VÝPOČET JUHR'!Z98="","",'VÝPOČET JUHR'!Z98)</f>
        <v>vyplnit</v>
      </c>
      <c r="D95" s="8" t="str">
        <f>IF('VÝPOČET JUHR'!V98="","",'VÝPOČET JUHR'!V98)</f>
        <v/>
      </c>
      <c r="F95" s="8"/>
      <c r="G95" s="8"/>
      <c r="H95" s="8"/>
      <c r="I95" s="8"/>
    </row>
    <row r="96" spans="1:9" ht="12.75">
      <c r="A96" s="8" t="str">
        <f>IF('VÝPOČET JUHR'!A99="","",'VÝPOČET JUHR'!A99)</f>
        <v/>
      </c>
      <c r="B96" s="8" t="str">
        <f>IF('VÝPOČET JUHR'!G99="","",'VÝPOČET JUHR'!G99)</f>
        <v/>
      </c>
      <c r="C96" s="8" t="str">
        <f>IF('VÝPOČET JUHR'!Z99="","",'VÝPOČET JUHR'!Z99)</f>
        <v>vyplnit</v>
      </c>
      <c r="D96" s="8" t="str">
        <f>IF('VÝPOČET JUHR'!V99="","",'VÝPOČET JUHR'!V99)</f>
        <v/>
      </c>
      <c r="F96" s="8"/>
      <c r="G96" s="8"/>
      <c r="H96" s="8"/>
      <c r="I96" s="8"/>
    </row>
    <row r="97" spans="1:9" ht="12.75">
      <c r="A97" s="8" t="str">
        <f>IF('VÝPOČET JUHR'!A100="","",'VÝPOČET JUHR'!A100)</f>
        <v/>
      </c>
      <c r="B97" s="8" t="str">
        <f>IF('VÝPOČET JUHR'!G100="","",'VÝPOČET JUHR'!G100)</f>
        <v/>
      </c>
      <c r="C97" s="8" t="str">
        <f>IF('VÝPOČET JUHR'!Z100="","",'VÝPOČET JUHR'!Z100)</f>
        <v>vyplnit</v>
      </c>
      <c r="D97" s="8" t="str">
        <f>IF('VÝPOČET JUHR'!V100="","",'VÝPOČET JUHR'!V100)</f>
        <v/>
      </c>
      <c r="F97" s="8"/>
      <c r="G97" s="8"/>
      <c r="H97" s="8"/>
      <c r="I97" s="8"/>
    </row>
    <row r="98" spans="1:9" ht="12.75">
      <c r="A98" s="8" t="str">
        <f>IF('VÝPOČET JUHR'!A101="","",'VÝPOČET JUHR'!A101)</f>
        <v/>
      </c>
      <c r="B98" s="8" t="str">
        <f>IF('VÝPOČET JUHR'!G101="","",'VÝPOČET JUHR'!G101)</f>
        <v/>
      </c>
      <c r="C98" s="8" t="str">
        <f>IF('VÝPOČET JUHR'!Z101="","",'VÝPOČET JUHR'!Z101)</f>
        <v>vyplnit</v>
      </c>
      <c r="D98" s="8" t="str">
        <f>IF('VÝPOČET JUHR'!V101="","",'VÝPOČET JUHR'!V101)</f>
        <v/>
      </c>
      <c r="F98" s="8"/>
      <c r="G98" s="8"/>
      <c r="H98" s="8"/>
      <c r="I98" s="8"/>
    </row>
    <row r="99" spans="1:9" ht="12.75">
      <c r="A99" s="8" t="str">
        <f>IF('VÝPOČET JUHR'!A102="","",'VÝPOČET JUHR'!A102)</f>
        <v/>
      </c>
      <c r="B99" s="8" t="str">
        <f>IF('VÝPOČET JUHR'!G102="","",'VÝPOČET JUHR'!G102)</f>
        <v/>
      </c>
      <c r="C99" s="8" t="str">
        <f>IF('VÝPOČET JUHR'!Z102="","",'VÝPOČET JUHR'!Z102)</f>
        <v>vyplnit</v>
      </c>
      <c r="D99" s="8" t="str">
        <f>IF('VÝPOČET JUHR'!V102="","",'VÝPOČET JUHR'!V102)</f>
        <v/>
      </c>
      <c r="F99" s="8"/>
      <c r="G99" s="8"/>
      <c r="H99" s="8"/>
      <c r="I99" s="8"/>
    </row>
    <row r="100" spans="1:9" ht="12.75">
      <c r="A100" s="8" t="str">
        <f>IF('VÝPOČET JUHR'!A103="","",'VÝPOČET JUHR'!A103)</f>
        <v/>
      </c>
      <c r="B100" s="8" t="str">
        <f>IF('VÝPOČET JUHR'!G103="","",'VÝPOČET JUHR'!G103)</f>
        <v/>
      </c>
      <c r="C100" s="8" t="str">
        <f>IF('VÝPOČET JUHR'!Z103="","",'VÝPOČET JUHR'!Z103)</f>
        <v>vyplnit</v>
      </c>
      <c r="D100" s="8" t="str">
        <f>IF('VÝPOČET JUHR'!V103="","",'VÝPOČET JUHR'!V103)</f>
        <v/>
      </c>
      <c r="F100" s="8"/>
      <c r="G100" s="8"/>
      <c r="H100" s="8"/>
      <c r="I100" s="8"/>
    </row>
    <row r="101" spans="1:9" ht="12.75">
      <c r="A101" s="8" t="str">
        <f>IF('VÝPOČET JUHR'!A104="","",'VÝPOČET JUHR'!A104)</f>
        <v/>
      </c>
      <c r="B101" s="8" t="str">
        <f>IF('VÝPOČET JUHR'!G104="","",'VÝPOČET JUHR'!G104)</f>
        <v/>
      </c>
      <c r="C101" s="8" t="str">
        <f>IF('VÝPOČET JUHR'!Z104="","",'VÝPOČET JUHR'!Z104)</f>
        <v>vyplnit</v>
      </c>
      <c r="D101" s="8" t="str">
        <f>IF('VÝPOČET JUHR'!V104="","",'VÝPOČET JUHR'!V104)</f>
        <v/>
      </c>
      <c r="F101" s="8"/>
      <c r="G101" s="8"/>
      <c r="H101" s="8"/>
      <c r="I101" s="8"/>
    </row>
    <row r="102" spans="1:9" ht="12.75">
      <c r="A102" s="8" t="str">
        <f>IF('VÝPOČET JUHR'!A105="","",'VÝPOČET JUHR'!A105)</f>
        <v/>
      </c>
      <c r="B102" s="8" t="str">
        <f>IF('VÝPOČET JUHR'!G105="","",'VÝPOČET JUHR'!G105)</f>
        <v/>
      </c>
      <c r="C102" s="8" t="str">
        <f>IF('VÝPOČET JUHR'!Z105="","",'VÝPOČET JUHR'!Z105)</f>
        <v>vyplnit</v>
      </c>
      <c r="D102" s="8" t="str">
        <f>IF('VÝPOČET JUHR'!V105="","",'VÝPOČET JUHR'!V105)</f>
        <v/>
      </c>
      <c r="F102" s="8"/>
      <c r="G102" s="8"/>
      <c r="H102" s="8"/>
      <c r="I102" s="8"/>
    </row>
    <row r="103" spans="1:9" ht="12.75">
      <c r="A103" s="8" t="str">
        <f>IF('VÝPOČET JUHR'!A106="","",'VÝPOČET JUHR'!A106)</f>
        <v/>
      </c>
      <c r="B103" s="8" t="str">
        <f>IF('VÝPOČET JUHR'!G106="","",'VÝPOČET JUHR'!G106)</f>
        <v/>
      </c>
      <c r="C103" s="8" t="str">
        <f>IF('VÝPOČET JUHR'!Z106="","",'VÝPOČET JUHR'!Z106)</f>
        <v>vyplnit</v>
      </c>
      <c r="D103" s="8" t="str">
        <f>IF('VÝPOČET JUHR'!V106="","",'VÝPOČET JUHR'!V106)</f>
        <v/>
      </c>
      <c r="F103" s="8"/>
      <c r="G103" s="8"/>
      <c r="H103" s="8"/>
      <c r="I103" s="8"/>
    </row>
    <row r="104" spans="1:9" ht="12.75">
      <c r="A104" s="8" t="str">
        <f>IF('VÝPOČET JUHR'!A107="","",'VÝPOČET JUHR'!A107)</f>
        <v/>
      </c>
      <c r="B104" s="8" t="str">
        <f>IF('VÝPOČET JUHR'!G107="","",'VÝPOČET JUHR'!G107)</f>
        <v/>
      </c>
      <c r="C104" s="8" t="str">
        <f>IF('VÝPOČET JUHR'!Z107="","",'VÝPOČET JUHR'!Z107)</f>
        <v>vyplnit</v>
      </c>
      <c r="D104" s="8" t="str">
        <f>IF('VÝPOČET JUHR'!V107="","",'VÝPOČET JUHR'!V107)</f>
        <v/>
      </c>
      <c r="F104" s="8"/>
      <c r="G104" s="8"/>
      <c r="H104" s="8"/>
      <c r="I104" s="8"/>
    </row>
    <row r="105" spans="1:9" ht="12.75">
      <c r="A105" s="8" t="str">
        <f>IF('VÝPOČET JUHR'!A108="","",'VÝPOČET JUHR'!A108)</f>
        <v/>
      </c>
      <c r="B105" s="8" t="str">
        <f>IF('VÝPOČET JUHR'!G108="","",'VÝPOČET JUHR'!G108)</f>
        <v/>
      </c>
      <c r="C105" s="8" t="str">
        <f>IF('VÝPOČET JUHR'!Z108="","",'VÝPOČET JUHR'!Z108)</f>
        <v>vyplnit</v>
      </c>
      <c r="D105" s="8" t="str">
        <f>IF('VÝPOČET JUHR'!V108="","",'VÝPOČET JUHR'!V108)</f>
        <v/>
      </c>
      <c r="F105" s="8"/>
      <c r="G105" s="8"/>
      <c r="H105" s="8"/>
      <c r="I105" s="8"/>
    </row>
    <row r="106" spans="1:9" ht="12.75">
      <c r="A106" s="8" t="str">
        <f>IF('VÝPOČET JUHR'!A109="","",'VÝPOČET JUHR'!A109)</f>
        <v/>
      </c>
      <c r="B106" s="8" t="str">
        <f>IF('VÝPOČET JUHR'!G109="","",'VÝPOČET JUHR'!G109)</f>
        <v/>
      </c>
      <c r="C106" s="8" t="str">
        <f>IF('VÝPOČET JUHR'!Z109="","",'VÝPOČET JUHR'!Z109)</f>
        <v>vyplnit</v>
      </c>
      <c r="D106" s="8" t="str">
        <f>IF('VÝPOČET JUHR'!V109="","",'VÝPOČET JUHR'!V109)</f>
        <v/>
      </c>
      <c r="F106" s="8"/>
      <c r="G106" s="8"/>
      <c r="H106" s="8"/>
      <c r="I106" s="8"/>
    </row>
    <row r="107" spans="1:9" ht="12.75">
      <c r="A107" s="8" t="str">
        <f>IF('VÝPOČET JUHR'!A110="","",'VÝPOČET JUHR'!A110)</f>
        <v/>
      </c>
      <c r="B107" s="8" t="str">
        <f>IF('VÝPOČET JUHR'!G110="","",'VÝPOČET JUHR'!G110)</f>
        <v/>
      </c>
      <c r="C107" s="8" t="str">
        <f>IF('VÝPOČET JUHR'!Z110="","",'VÝPOČET JUHR'!Z110)</f>
        <v>vyplnit</v>
      </c>
      <c r="D107" s="8" t="str">
        <f>IF('VÝPOČET JUHR'!V110="","",'VÝPOČET JUHR'!V110)</f>
        <v/>
      </c>
      <c r="F107" s="8"/>
      <c r="G107" s="8"/>
      <c r="H107" s="8"/>
      <c r="I107" s="8"/>
    </row>
    <row r="108" spans="1:9" ht="12.75">
      <c r="A108" s="8" t="str">
        <f>IF('VÝPOČET JUHR'!A111="","",'VÝPOČET JUHR'!A111)</f>
        <v/>
      </c>
      <c r="B108" s="8" t="str">
        <f>IF('VÝPOČET JUHR'!G111="","",'VÝPOČET JUHR'!G111)</f>
        <v/>
      </c>
      <c r="C108" s="8" t="str">
        <f>IF('VÝPOČET JUHR'!Z111="","",'VÝPOČET JUHR'!Z111)</f>
        <v>vyplnit</v>
      </c>
      <c r="D108" s="8" t="str">
        <f>IF('VÝPOČET JUHR'!V111="","",'VÝPOČET JUHR'!V111)</f>
        <v/>
      </c>
      <c r="F108" s="8"/>
      <c r="G108" s="8"/>
      <c r="H108" s="8"/>
      <c r="I108" s="8"/>
    </row>
    <row r="109" spans="1:9" ht="12.75">
      <c r="A109" s="8" t="str">
        <f>IF('VÝPOČET JUHR'!A112="","",'VÝPOČET JUHR'!A112)</f>
        <v/>
      </c>
      <c r="B109" s="8" t="str">
        <f>IF('VÝPOČET JUHR'!G112="","",'VÝPOČET JUHR'!G112)</f>
        <v/>
      </c>
      <c r="C109" s="8" t="str">
        <f>IF('VÝPOČET JUHR'!Z112="","",'VÝPOČET JUHR'!Z112)</f>
        <v>vyplnit</v>
      </c>
      <c r="D109" s="8" t="str">
        <f>IF('VÝPOČET JUHR'!V112="","",'VÝPOČET JUHR'!V112)</f>
        <v/>
      </c>
      <c r="F109" s="8"/>
      <c r="G109" s="8"/>
      <c r="H109" s="8"/>
      <c r="I109" s="8"/>
    </row>
    <row r="110" spans="1:9" ht="12.75">
      <c r="A110" s="8" t="str">
        <f>IF('VÝPOČET JUHR'!A113="","",'VÝPOČET JUHR'!A113)</f>
        <v/>
      </c>
      <c r="B110" s="8" t="str">
        <f>IF('VÝPOČET JUHR'!G113="","",'VÝPOČET JUHR'!G113)</f>
        <v/>
      </c>
      <c r="C110" s="8" t="str">
        <f>IF('VÝPOČET JUHR'!Z113="","",'VÝPOČET JUHR'!Z113)</f>
        <v>vyplnit</v>
      </c>
      <c r="D110" s="8" t="str">
        <f>IF('VÝPOČET JUHR'!V113="","",'VÝPOČET JUHR'!V113)</f>
        <v/>
      </c>
      <c r="F110" s="8"/>
      <c r="G110" s="8"/>
      <c r="H110" s="8"/>
      <c r="I110" s="8"/>
    </row>
    <row r="111" spans="1:9" ht="12.75">
      <c r="A111" s="8" t="str">
        <f>IF('VÝPOČET JUHR'!A114="","",'VÝPOČET JUHR'!A114)</f>
        <v/>
      </c>
      <c r="B111" s="8" t="str">
        <f>IF('VÝPOČET JUHR'!G114="","",'VÝPOČET JUHR'!G114)</f>
        <v/>
      </c>
      <c r="C111" s="8" t="str">
        <f>IF('VÝPOČET JUHR'!Z114="","",'VÝPOČET JUHR'!Z114)</f>
        <v>vyplnit</v>
      </c>
      <c r="D111" s="8" t="str">
        <f>IF('VÝPOČET JUHR'!V114="","",'VÝPOČET JUHR'!V114)</f>
        <v/>
      </c>
      <c r="F111" s="8"/>
      <c r="G111" s="8"/>
      <c r="H111" s="8"/>
      <c r="I111" s="8"/>
    </row>
    <row r="112" spans="1:9" ht="12.75">
      <c r="A112" s="8" t="str">
        <f>IF('VÝPOČET JUHR'!A115="","",'VÝPOČET JUHR'!A115)</f>
        <v/>
      </c>
      <c r="B112" s="8" t="str">
        <f>IF('VÝPOČET JUHR'!G115="","",'VÝPOČET JUHR'!G115)</f>
        <v/>
      </c>
      <c r="C112" s="8" t="str">
        <f>IF('VÝPOČET JUHR'!Z115="","",'VÝPOČET JUHR'!Z115)</f>
        <v>vyplnit</v>
      </c>
      <c r="D112" s="8" t="str">
        <f>IF('VÝPOČET JUHR'!V115="","",'VÝPOČET JUHR'!V115)</f>
        <v/>
      </c>
      <c r="F112" s="8"/>
      <c r="G112" s="8"/>
      <c r="H112" s="8"/>
      <c r="I112" s="8"/>
    </row>
    <row r="113" spans="1:9" ht="12.75">
      <c r="A113" s="8" t="str">
        <f>IF('VÝPOČET JUHR'!A116="","",'VÝPOČET JUHR'!A116)</f>
        <v/>
      </c>
      <c r="B113" s="8" t="str">
        <f>IF('VÝPOČET JUHR'!G116="","",'VÝPOČET JUHR'!G116)</f>
        <v/>
      </c>
      <c r="C113" s="8" t="str">
        <f>IF('VÝPOČET JUHR'!Z116="","",'VÝPOČET JUHR'!Z116)</f>
        <v>vyplnit</v>
      </c>
      <c r="D113" s="8" t="str">
        <f>IF('VÝPOČET JUHR'!V116="","",'VÝPOČET JUHR'!V116)</f>
        <v/>
      </c>
      <c r="F113" s="8"/>
      <c r="G113" s="8"/>
      <c r="H113" s="8"/>
      <c r="I113" s="8"/>
    </row>
    <row r="114" spans="1:9" ht="12.75">
      <c r="A114" s="8" t="str">
        <f>IF('VÝPOČET JUHR'!A117="","",'VÝPOČET JUHR'!A117)</f>
        <v/>
      </c>
      <c r="B114" s="8" t="str">
        <f>IF('VÝPOČET JUHR'!G117="","",'VÝPOČET JUHR'!G117)</f>
        <v/>
      </c>
      <c r="C114" s="8" t="str">
        <f>IF('VÝPOČET JUHR'!Z117="","",'VÝPOČET JUHR'!Z117)</f>
        <v>vyplnit</v>
      </c>
      <c r="D114" s="8" t="str">
        <f>IF('VÝPOČET JUHR'!V117="","",'VÝPOČET JUHR'!V117)</f>
        <v/>
      </c>
      <c r="F114" s="8"/>
      <c r="G114" s="8"/>
      <c r="H114" s="8"/>
      <c r="I114" s="8"/>
    </row>
    <row r="115" spans="1:9" ht="12.75">
      <c r="A115" s="8" t="str">
        <f>IF('VÝPOČET JUHR'!A118="","",'VÝPOČET JUHR'!A118)</f>
        <v/>
      </c>
      <c r="B115" s="8" t="str">
        <f>IF('VÝPOČET JUHR'!G118="","",'VÝPOČET JUHR'!G118)</f>
        <v/>
      </c>
      <c r="C115" s="8" t="str">
        <f>IF('VÝPOČET JUHR'!Z118="","",'VÝPOČET JUHR'!Z118)</f>
        <v>vyplnit</v>
      </c>
      <c r="D115" s="8" t="str">
        <f>IF('VÝPOČET JUHR'!V118="","",'VÝPOČET JUHR'!V118)</f>
        <v/>
      </c>
      <c r="F115" s="8"/>
      <c r="G115" s="8"/>
      <c r="H115" s="8"/>
      <c r="I115" s="8"/>
    </row>
    <row r="116" spans="1:9" ht="12.75">
      <c r="A116" s="8" t="str">
        <f>IF('VÝPOČET JUHR'!A119="","",'VÝPOČET JUHR'!A119)</f>
        <v/>
      </c>
      <c r="B116" s="8" t="str">
        <f>IF('VÝPOČET JUHR'!G119="","",'VÝPOČET JUHR'!G119)</f>
        <v/>
      </c>
      <c r="C116" s="8" t="str">
        <f>IF('VÝPOČET JUHR'!Z119="","",'VÝPOČET JUHR'!Z119)</f>
        <v>vyplnit</v>
      </c>
      <c r="D116" s="8" t="str">
        <f>IF('VÝPOČET JUHR'!V119="","",'VÝPOČET JUHR'!V119)</f>
        <v/>
      </c>
      <c r="F116" s="8"/>
      <c r="G116" s="8"/>
      <c r="H116" s="8"/>
      <c r="I116" s="8"/>
    </row>
    <row r="117" spans="1:9" ht="12.75">
      <c r="A117" s="8" t="str">
        <f>IF('VÝPOČET JUHR'!A120="","",'VÝPOČET JUHR'!A120)</f>
        <v/>
      </c>
      <c r="B117" s="8" t="str">
        <f>IF('VÝPOČET JUHR'!G120="","",'VÝPOČET JUHR'!G120)</f>
        <v/>
      </c>
      <c r="C117" s="8" t="str">
        <f>IF('VÝPOČET JUHR'!Z120="","",'VÝPOČET JUHR'!Z120)</f>
        <v>vyplnit</v>
      </c>
      <c r="D117" s="8" t="str">
        <f>IF('VÝPOČET JUHR'!V120="","",'VÝPOČET JUHR'!V120)</f>
        <v/>
      </c>
      <c r="F117" s="8"/>
      <c r="G117" s="8"/>
      <c r="H117" s="8"/>
      <c r="I117" s="8"/>
    </row>
    <row r="118" spans="1:9" ht="12.75">
      <c r="A118" s="8" t="str">
        <f>IF('VÝPOČET JUHR'!A121="","",'VÝPOČET JUHR'!A121)</f>
        <v/>
      </c>
      <c r="B118" s="8" t="str">
        <f>IF('VÝPOČET JUHR'!G121="","",'VÝPOČET JUHR'!G121)</f>
        <v/>
      </c>
      <c r="C118" s="8" t="str">
        <f>IF('VÝPOČET JUHR'!Z121="","",'VÝPOČET JUHR'!Z121)</f>
        <v>vyplnit</v>
      </c>
      <c r="D118" s="8" t="str">
        <f>IF('VÝPOČET JUHR'!V121="","",'VÝPOČET JUHR'!V121)</f>
        <v/>
      </c>
      <c r="F118" s="8"/>
      <c r="G118" s="8"/>
      <c r="H118" s="8"/>
      <c r="I118" s="8"/>
    </row>
    <row r="119" spans="1:9" ht="12.75">
      <c r="A119" s="8" t="str">
        <f>IF('VÝPOČET JUHR'!A122="","",'VÝPOČET JUHR'!A122)</f>
        <v/>
      </c>
      <c r="B119" s="8" t="str">
        <f>IF('VÝPOČET JUHR'!G122="","",'VÝPOČET JUHR'!G122)</f>
        <v/>
      </c>
      <c r="C119" s="8" t="str">
        <f>IF('VÝPOČET JUHR'!Z122="","",'VÝPOČET JUHR'!Z122)</f>
        <v>vyplnit</v>
      </c>
      <c r="D119" s="8" t="str">
        <f>IF('VÝPOČET JUHR'!V122="","",'VÝPOČET JUHR'!V122)</f>
        <v/>
      </c>
      <c r="F119" s="8"/>
      <c r="G119" s="8"/>
      <c r="H119" s="8"/>
      <c r="I119" s="8"/>
    </row>
    <row r="120" spans="1:9" ht="12.75">
      <c r="A120" s="8" t="str">
        <f>IF('VÝPOČET JUHR'!A123="","",'VÝPOČET JUHR'!A123)</f>
        <v/>
      </c>
      <c r="B120" s="8" t="str">
        <f>IF('VÝPOČET JUHR'!G123="","",'VÝPOČET JUHR'!G123)</f>
        <v/>
      </c>
      <c r="C120" s="8" t="str">
        <f>IF('VÝPOČET JUHR'!Z123="","",'VÝPOČET JUHR'!Z123)</f>
        <v>vyplnit</v>
      </c>
      <c r="D120" s="8" t="str">
        <f>IF('VÝPOČET JUHR'!V123="","",'VÝPOČET JUHR'!V123)</f>
        <v/>
      </c>
      <c r="F120" s="8"/>
      <c r="G120" s="8"/>
      <c r="H120" s="8"/>
      <c r="I120" s="8"/>
    </row>
    <row r="121" spans="1:9" ht="12.75">
      <c r="A121" s="8" t="str">
        <f>IF('VÝPOČET JUHR'!A124="","",'VÝPOČET JUHR'!A124)</f>
        <v/>
      </c>
      <c r="B121" s="8" t="str">
        <f>IF('VÝPOČET JUHR'!G124="","",'VÝPOČET JUHR'!G124)</f>
        <v/>
      </c>
      <c r="C121" s="8" t="str">
        <f>IF('VÝPOČET JUHR'!Z124="","",'VÝPOČET JUHR'!Z124)</f>
        <v>vyplnit</v>
      </c>
      <c r="D121" s="8" t="str">
        <f>IF('VÝPOČET JUHR'!V124="","",'VÝPOČET JUHR'!V124)</f>
        <v/>
      </c>
      <c r="F121" s="8"/>
      <c r="G121" s="8"/>
      <c r="H121" s="8"/>
      <c r="I121" s="8"/>
    </row>
    <row r="122" spans="1:9" ht="12.75">
      <c r="A122" s="8" t="str">
        <f>IF('VÝPOČET JUHR'!A125="","",'VÝPOČET JUHR'!A125)</f>
        <v/>
      </c>
      <c r="B122" s="8" t="str">
        <f>IF('VÝPOČET JUHR'!G125="","",'VÝPOČET JUHR'!G125)</f>
        <v/>
      </c>
      <c r="C122" s="8" t="str">
        <f>IF('VÝPOČET JUHR'!Z125="","",'VÝPOČET JUHR'!Z125)</f>
        <v>vyplnit</v>
      </c>
      <c r="D122" s="8" t="str">
        <f>IF('VÝPOČET JUHR'!V125="","",'VÝPOČET JUHR'!V125)</f>
        <v/>
      </c>
      <c r="F122" s="8"/>
      <c r="G122" s="8"/>
      <c r="H122" s="8"/>
      <c r="I122" s="8"/>
    </row>
    <row r="123" spans="1:9" ht="12.75">
      <c r="A123" s="8" t="str">
        <f>IF('VÝPOČET JUHR'!A126="","",'VÝPOČET JUHR'!A126)</f>
        <v/>
      </c>
      <c r="B123" s="8" t="str">
        <f>IF('VÝPOČET JUHR'!G126="","",'VÝPOČET JUHR'!G126)</f>
        <v/>
      </c>
      <c r="C123" s="8" t="str">
        <f>IF('VÝPOČET JUHR'!Z126="","",'VÝPOČET JUHR'!Z126)</f>
        <v>vyplnit</v>
      </c>
      <c r="D123" s="8" t="str">
        <f>IF('VÝPOČET JUHR'!V126="","",'VÝPOČET JUHR'!V126)</f>
        <v/>
      </c>
      <c r="F123" s="8"/>
      <c r="G123" s="8"/>
      <c r="H123" s="8"/>
      <c r="I123" s="8"/>
    </row>
    <row r="124" spans="1:9" ht="12.75">
      <c r="A124" s="8" t="str">
        <f>IF('VÝPOČET JUHR'!A127="","",'VÝPOČET JUHR'!A127)</f>
        <v/>
      </c>
      <c r="B124" s="8" t="str">
        <f>IF('VÝPOČET JUHR'!G127="","",'VÝPOČET JUHR'!G127)</f>
        <v/>
      </c>
      <c r="C124" s="8" t="str">
        <f>IF('VÝPOČET JUHR'!Z127="","",'VÝPOČET JUHR'!Z127)</f>
        <v>vyplnit</v>
      </c>
      <c r="D124" s="8" t="str">
        <f>IF('VÝPOČET JUHR'!V127="","",'VÝPOČET JUHR'!V127)</f>
        <v/>
      </c>
      <c r="F124" s="8"/>
      <c r="G124" s="8"/>
      <c r="H124" s="8"/>
      <c r="I124" s="8"/>
    </row>
    <row r="125" spans="1:9" ht="12.75">
      <c r="A125" s="8" t="str">
        <f>IF('VÝPOČET JUHR'!A128="","",'VÝPOČET JUHR'!A128)</f>
        <v/>
      </c>
      <c r="B125" s="8" t="str">
        <f>IF('VÝPOČET JUHR'!G128="","",'VÝPOČET JUHR'!G128)</f>
        <v/>
      </c>
      <c r="C125" s="8" t="str">
        <f>IF('VÝPOČET JUHR'!Z128="","",'VÝPOČET JUHR'!Z128)</f>
        <v>vyplnit</v>
      </c>
      <c r="D125" s="8" t="str">
        <f>IF('VÝPOČET JUHR'!V128="","",'VÝPOČET JUHR'!V128)</f>
        <v/>
      </c>
      <c r="F125" s="8"/>
      <c r="G125" s="8"/>
      <c r="H125" s="8"/>
      <c r="I125" s="8"/>
    </row>
    <row r="126" spans="1:9" ht="12.75">
      <c r="A126" s="8" t="str">
        <f>IF('VÝPOČET JUHR'!A129="","",'VÝPOČET JUHR'!A129)</f>
        <v/>
      </c>
      <c r="B126" s="8" t="str">
        <f>IF('VÝPOČET JUHR'!G129="","",'VÝPOČET JUHR'!G129)</f>
        <v/>
      </c>
      <c r="C126" s="8" t="str">
        <f>IF('VÝPOČET JUHR'!Z129="","",'VÝPOČET JUHR'!Z129)</f>
        <v>vyplnit</v>
      </c>
      <c r="D126" s="8" t="str">
        <f>IF('VÝPOČET JUHR'!V129="","",'VÝPOČET JUHR'!V129)</f>
        <v/>
      </c>
      <c r="F126" s="8"/>
      <c r="G126" s="8"/>
      <c r="H126" s="8"/>
      <c r="I126" s="8"/>
    </row>
    <row r="127" spans="1:9" ht="12.75">
      <c r="A127" s="8" t="str">
        <f>IF('VÝPOČET JUHR'!A130="","",'VÝPOČET JUHR'!A130)</f>
        <v/>
      </c>
      <c r="B127" s="8" t="str">
        <f>IF('VÝPOČET JUHR'!G130="","",'VÝPOČET JUHR'!G130)</f>
        <v/>
      </c>
      <c r="C127" s="8" t="str">
        <f>IF('VÝPOČET JUHR'!Z130="","",'VÝPOČET JUHR'!Z130)</f>
        <v>vyplnit</v>
      </c>
      <c r="D127" s="8" t="str">
        <f>IF('VÝPOČET JUHR'!V130="","",'VÝPOČET JUHR'!V130)</f>
        <v/>
      </c>
      <c r="F127" s="8"/>
      <c r="G127" s="8"/>
      <c r="H127" s="8"/>
      <c r="I127" s="8"/>
    </row>
    <row r="128" spans="1:9" ht="12.75">
      <c r="A128" s="8" t="str">
        <f>IF('VÝPOČET JUHR'!A131="","",'VÝPOČET JUHR'!A131)</f>
        <v/>
      </c>
      <c r="B128" s="8" t="str">
        <f>IF('VÝPOČET JUHR'!G131="","",'VÝPOČET JUHR'!G131)</f>
        <v/>
      </c>
      <c r="C128" s="8" t="str">
        <f>IF('VÝPOČET JUHR'!Z131="","",'VÝPOČET JUHR'!Z131)</f>
        <v>vyplnit</v>
      </c>
      <c r="D128" s="8" t="str">
        <f>IF('VÝPOČET JUHR'!V131="","",'VÝPOČET JUHR'!V131)</f>
        <v/>
      </c>
      <c r="F128" s="8"/>
      <c r="G128" s="8"/>
      <c r="H128" s="8"/>
      <c r="I128" s="8"/>
    </row>
    <row r="129" spans="1:9" ht="12.75">
      <c r="A129" s="8" t="str">
        <f>IF('VÝPOČET JUHR'!A132="","",'VÝPOČET JUHR'!A132)</f>
        <v/>
      </c>
      <c r="B129" s="8" t="str">
        <f>IF('VÝPOČET JUHR'!G132="","",'VÝPOČET JUHR'!G132)</f>
        <v/>
      </c>
      <c r="C129" s="8" t="str">
        <f>IF('VÝPOČET JUHR'!Z132="","",'VÝPOČET JUHR'!Z132)</f>
        <v>vyplnit</v>
      </c>
      <c r="D129" s="8" t="str">
        <f>IF('VÝPOČET JUHR'!V132="","",'VÝPOČET JUHR'!V132)</f>
        <v/>
      </c>
      <c r="F129" s="8"/>
      <c r="G129" s="8"/>
      <c r="H129" s="8"/>
      <c r="I129" s="8"/>
    </row>
    <row r="130" spans="1:9" ht="12.75">
      <c r="A130" s="8" t="str">
        <f>IF('VÝPOČET JUHR'!A133="","",'VÝPOČET JUHR'!A133)</f>
        <v/>
      </c>
      <c r="B130" s="8" t="str">
        <f>IF('VÝPOČET JUHR'!G133="","",'VÝPOČET JUHR'!G133)</f>
        <v/>
      </c>
      <c r="C130" s="8" t="str">
        <f>IF('VÝPOČET JUHR'!Z133="","",'VÝPOČET JUHR'!Z133)</f>
        <v>vyplnit</v>
      </c>
      <c r="D130" s="8" t="str">
        <f>IF('VÝPOČET JUHR'!V133="","",'VÝPOČET JUHR'!V133)</f>
        <v/>
      </c>
      <c r="F130" s="8"/>
      <c r="G130" s="8"/>
      <c r="H130" s="8"/>
      <c r="I130" s="8"/>
    </row>
    <row r="131" spans="1:9" ht="12.75">
      <c r="A131" s="8" t="str">
        <f>IF('VÝPOČET JUHR'!A134="","",'VÝPOČET JUHR'!A134)</f>
        <v/>
      </c>
      <c r="B131" s="8" t="str">
        <f>IF('VÝPOČET JUHR'!G134="","",'VÝPOČET JUHR'!G134)</f>
        <v/>
      </c>
      <c r="C131" s="8" t="str">
        <f>IF('VÝPOČET JUHR'!Z134="","",'VÝPOČET JUHR'!Z134)</f>
        <v>vyplnit</v>
      </c>
      <c r="D131" s="8" t="str">
        <f>IF('VÝPOČET JUHR'!V134="","",'VÝPOČET JUHR'!V134)</f>
        <v/>
      </c>
      <c r="F131" s="8"/>
      <c r="G131" s="8"/>
      <c r="H131" s="8"/>
      <c r="I131" s="8"/>
    </row>
    <row r="132" spans="1:9" ht="12.75">
      <c r="A132" s="8" t="str">
        <f>IF('VÝPOČET JUHR'!A135="","",'VÝPOČET JUHR'!A135)</f>
        <v/>
      </c>
      <c r="B132" s="8" t="str">
        <f>IF('VÝPOČET JUHR'!G135="","",'VÝPOČET JUHR'!G135)</f>
        <v/>
      </c>
      <c r="C132" s="8" t="str">
        <f>IF('VÝPOČET JUHR'!Z135="","",'VÝPOČET JUHR'!Z135)</f>
        <v>vyplnit</v>
      </c>
      <c r="D132" s="8" t="str">
        <f>IF('VÝPOČET JUHR'!V135="","",'VÝPOČET JUHR'!V135)</f>
        <v/>
      </c>
      <c r="F132" s="8"/>
      <c r="G132" s="8"/>
      <c r="H132" s="8"/>
      <c r="I132" s="8"/>
    </row>
    <row r="133" spans="1:9" ht="12.75">
      <c r="A133" s="8" t="str">
        <f>IF('VÝPOČET JUHR'!A136="","",'VÝPOČET JUHR'!A136)</f>
        <v/>
      </c>
      <c r="B133" s="8" t="str">
        <f>IF('VÝPOČET JUHR'!G136="","",'VÝPOČET JUHR'!G136)</f>
        <v/>
      </c>
      <c r="C133" s="8" t="str">
        <f>IF('VÝPOČET JUHR'!Z136="","",'VÝPOČET JUHR'!Z136)</f>
        <v>vyplnit</v>
      </c>
      <c r="D133" s="8" t="str">
        <f>IF('VÝPOČET JUHR'!V136="","",'VÝPOČET JUHR'!V136)</f>
        <v/>
      </c>
      <c r="F133" s="8"/>
      <c r="G133" s="8"/>
      <c r="H133" s="8"/>
      <c r="I133" s="8"/>
    </row>
    <row r="134" spans="1:9" ht="12.75">
      <c r="A134" s="8" t="str">
        <f>IF('VÝPOČET JUHR'!A137="","",'VÝPOČET JUHR'!A137)</f>
        <v/>
      </c>
      <c r="B134" s="8" t="str">
        <f>IF('VÝPOČET JUHR'!G137="","",'VÝPOČET JUHR'!G137)</f>
        <v/>
      </c>
      <c r="C134" s="8" t="str">
        <f>IF('VÝPOČET JUHR'!Z137="","",'VÝPOČET JUHR'!Z137)</f>
        <v>vyplnit</v>
      </c>
      <c r="D134" s="8" t="str">
        <f>IF('VÝPOČET JUHR'!V137="","",'VÝPOČET JUHR'!V137)</f>
        <v/>
      </c>
      <c r="F134" s="8"/>
      <c r="G134" s="8"/>
      <c r="H134" s="8"/>
      <c r="I134" s="8"/>
    </row>
    <row r="135" spans="1:9" ht="12.75">
      <c r="A135" s="8" t="str">
        <f>IF('VÝPOČET JUHR'!A138="","",'VÝPOČET JUHR'!A138)</f>
        <v/>
      </c>
      <c r="B135" s="8" t="str">
        <f>IF('VÝPOČET JUHR'!G138="","",'VÝPOČET JUHR'!G138)</f>
        <v/>
      </c>
      <c r="C135" s="8" t="str">
        <f>IF('VÝPOČET JUHR'!Z138="","",'VÝPOČET JUHR'!Z138)</f>
        <v>vyplnit</v>
      </c>
      <c r="D135" s="8" t="str">
        <f>IF('VÝPOČET JUHR'!V138="","",'VÝPOČET JUHR'!V138)</f>
        <v/>
      </c>
      <c r="F135" s="8"/>
      <c r="G135" s="8"/>
      <c r="H135" s="8"/>
      <c r="I135" s="8"/>
    </row>
    <row r="136" spans="1:9" ht="12.75">
      <c r="A136" s="8" t="str">
        <f>IF('VÝPOČET JUHR'!A139="","",'VÝPOČET JUHR'!A139)</f>
        <v/>
      </c>
      <c r="B136" s="8" t="str">
        <f>IF('VÝPOČET JUHR'!G139="","",'VÝPOČET JUHR'!G139)</f>
        <v/>
      </c>
      <c r="C136" s="8" t="str">
        <f>IF('VÝPOČET JUHR'!Z139="","",'VÝPOČET JUHR'!Z139)</f>
        <v>vyplnit</v>
      </c>
      <c r="D136" s="8" t="str">
        <f>IF('VÝPOČET JUHR'!V139="","",'VÝPOČET JUHR'!V139)</f>
        <v/>
      </c>
      <c r="F136" s="8"/>
      <c r="G136" s="8"/>
      <c r="H136" s="8"/>
      <c r="I136" s="8"/>
    </row>
    <row r="137" spans="1:9" ht="12.75">
      <c r="A137" s="8" t="str">
        <f>IF('VÝPOČET JUHR'!A140="","",'VÝPOČET JUHR'!A140)</f>
        <v/>
      </c>
      <c r="B137" s="8" t="str">
        <f>IF('VÝPOČET JUHR'!G140="","",'VÝPOČET JUHR'!G140)</f>
        <v/>
      </c>
      <c r="C137" s="8" t="str">
        <f>IF('VÝPOČET JUHR'!Z140="","",'VÝPOČET JUHR'!Z140)</f>
        <v>vyplnit</v>
      </c>
      <c r="D137" s="8" t="str">
        <f>IF('VÝPOČET JUHR'!V140="","",'VÝPOČET JUHR'!V140)</f>
        <v/>
      </c>
      <c r="F137" s="8"/>
      <c r="G137" s="8"/>
      <c r="H137" s="8"/>
      <c r="I137" s="8"/>
    </row>
    <row r="138" spans="1:9" ht="12.75">
      <c r="A138" s="8" t="str">
        <f>IF('VÝPOČET JUHR'!A141="","",'VÝPOČET JUHR'!A141)</f>
        <v/>
      </c>
      <c r="B138" s="8" t="str">
        <f>IF('VÝPOČET JUHR'!G141="","",'VÝPOČET JUHR'!G141)</f>
        <v/>
      </c>
      <c r="C138" s="8" t="str">
        <f>IF('VÝPOČET JUHR'!Z141="","",'VÝPOČET JUHR'!Z141)</f>
        <v>vyplnit</v>
      </c>
      <c r="D138" s="8" t="str">
        <f>IF('VÝPOČET JUHR'!V141="","",'VÝPOČET JUHR'!V141)</f>
        <v/>
      </c>
      <c r="F138" s="8"/>
      <c r="G138" s="8"/>
      <c r="H138" s="8"/>
      <c r="I138" s="8"/>
    </row>
    <row r="139" spans="1:9" ht="12.75">
      <c r="A139" s="8" t="str">
        <f>IF('VÝPOČET JUHR'!A142="","",'VÝPOČET JUHR'!A142)</f>
        <v/>
      </c>
      <c r="B139" s="8" t="str">
        <f>IF('VÝPOČET JUHR'!G142="","",'VÝPOČET JUHR'!G142)</f>
        <v/>
      </c>
      <c r="C139" s="8" t="str">
        <f>IF('VÝPOČET JUHR'!Z142="","",'VÝPOČET JUHR'!Z142)</f>
        <v>vyplnit</v>
      </c>
      <c r="D139" s="8" t="str">
        <f>IF('VÝPOČET JUHR'!V142="","",'VÝPOČET JUHR'!V142)</f>
        <v/>
      </c>
      <c r="F139" s="8"/>
      <c r="G139" s="8"/>
      <c r="H139" s="8"/>
      <c r="I139" s="8"/>
    </row>
    <row r="140" spans="1:9" ht="12.75">
      <c r="A140" s="8" t="str">
        <f>IF('VÝPOČET JUHR'!A143="","",'VÝPOČET JUHR'!A143)</f>
        <v/>
      </c>
      <c r="B140" s="8" t="str">
        <f>IF('VÝPOČET JUHR'!G143="","",'VÝPOČET JUHR'!G143)</f>
        <v/>
      </c>
      <c r="C140" s="8" t="str">
        <f>IF('VÝPOČET JUHR'!Z143="","",'VÝPOČET JUHR'!Z143)</f>
        <v>vyplnit</v>
      </c>
      <c r="D140" s="8" t="str">
        <f>IF('VÝPOČET JUHR'!V143="","",'VÝPOČET JUHR'!V143)</f>
        <v/>
      </c>
      <c r="F140" s="8"/>
      <c r="G140" s="8"/>
      <c r="H140" s="8"/>
      <c r="I140" s="8"/>
    </row>
    <row r="141" spans="1:9" ht="12.75">
      <c r="A141" s="8" t="str">
        <f>IF('VÝPOČET JUHR'!A144="","",'VÝPOČET JUHR'!A144)</f>
        <v/>
      </c>
      <c r="B141" s="8" t="str">
        <f>IF('VÝPOČET JUHR'!G144="","",'VÝPOČET JUHR'!G144)</f>
        <v/>
      </c>
      <c r="C141" s="8" t="str">
        <f>IF('VÝPOČET JUHR'!Z144="","",'VÝPOČET JUHR'!Z144)</f>
        <v>vyplnit</v>
      </c>
      <c r="D141" s="8" t="str">
        <f>IF('VÝPOČET JUHR'!V144="","",'VÝPOČET JUHR'!V144)</f>
        <v/>
      </c>
      <c r="F141" s="8"/>
      <c r="G141" s="8"/>
      <c r="H141" s="8"/>
      <c r="I141" s="8"/>
    </row>
    <row r="142" spans="1:9" ht="12.75">
      <c r="A142" s="8" t="str">
        <f>IF('VÝPOČET JUHR'!A145="","",'VÝPOČET JUHR'!A145)</f>
        <v/>
      </c>
      <c r="B142" s="8" t="str">
        <f>IF('VÝPOČET JUHR'!G145="","",'VÝPOČET JUHR'!G145)</f>
        <v/>
      </c>
      <c r="C142" s="8" t="str">
        <f>IF('VÝPOČET JUHR'!Z145="","",'VÝPOČET JUHR'!Z145)</f>
        <v>vyplnit</v>
      </c>
      <c r="D142" s="8" t="str">
        <f>IF('VÝPOČET JUHR'!V145="","",'VÝPOČET JUHR'!V145)</f>
        <v/>
      </c>
      <c r="F142" s="8"/>
      <c r="G142" s="8"/>
      <c r="H142" s="8"/>
      <c r="I142" s="8"/>
    </row>
    <row r="143" spans="1:9" ht="12.75">
      <c r="A143" s="8" t="str">
        <f>IF('VÝPOČET JUHR'!A146="","",'VÝPOČET JUHR'!A146)</f>
        <v/>
      </c>
      <c r="B143" s="8" t="str">
        <f>IF('VÝPOČET JUHR'!G146="","",'VÝPOČET JUHR'!G146)</f>
        <v/>
      </c>
      <c r="C143" s="8" t="str">
        <f>IF('VÝPOČET JUHR'!Z146="","",'VÝPOČET JUHR'!Z146)</f>
        <v>vyplnit</v>
      </c>
      <c r="D143" s="8" t="str">
        <f>IF('VÝPOČET JUHR'!V146="","",'VÝPOČET JUHR'!V146)</f>
        <v/>
      </c>
      <c r="F143" s="8"/>
      <c r="G143" s="8"/>
      <c r="H143" s="8"/>
      <c r="I143" s="8"/>
    </row>
    <row r="144" spans="1:9" ht="12.75">
      <c r="A144" s="8" t="str">
        <f>IF('VÝPOČET JUHR'!A147="","",'VÝPOČET JUHR'!A147)</f>
        <v/>
      </c>
      <c r="B144" s="8" t="str">
        <f>IF('VÝPOČET JUHR'!G147="","",'VÝPOČET JUHR'!G147)</f>
        <v/>
      </c>
      <c r="C144" s="8" t="str">
        <f>IF('VÝPOČET JUHR'!Z147="","",'VÝPOČET JUHR'!Z147)</f>
        <v>vyplnit</v>
      </c>
      <c r="D144" s="8" t="str">
        <f>IF('VÝPOČET JUHR'!V147="","",'VÝPOČET JUHR'!V147)</f>
        <v/>
      </c>
      <c r="F144" s="8"/>
      <c r="G144" s="8"/>
      <c r="H144" s="8"/>
      <c r="I144" s="8"/>
    </row>
    <row r="145" spans="1:9" ht="12.75">
      <c r="A145" s="8" t="str">
        <f>IF('VÝPOČET JUHR'!A148="","",'VÝPOČET JUHR'!A148)</f>
        <v/>
      </c>
      <c r="B145" s="8" t="str">
        <f>IF('VÝPOČET JUHR'!G148="","",'VÝPOČET JUHR'!G148)</f>
        <v/>
      </c>
      <c r="C145" s="8" t="str">
        <f>IF('VÝPOČET JUHR'!Z148="","",'VÝPOČET JUHR'!Z148)</f>
        <v>vyplnit</v>
      </c>
      <c r="D145" s="8" t="str">
        <f>IF('VÝPOČET JUHR'!V148="","",'VÝPOČET JUHR'!V148)</f>
        <v/>
      </c>
      <c r="F145" s="8"/>
      <c r="G145" s="8"/>
      <c r="H145" s="8"/>
      <c r="I145" s="8"/>
    </row>
    <row r="146" spans="1:9" ht="12.75">
      <c r="A146" s="8" t="str">
        <f>IF('VÝPOČET JUHR'!A149="","",'VÝPOČET JUHR'!A149)</f>
        <v/>
      </c>
      <c r="B146" s="8" t="str">
        <f>IF('VÝPOČET JUHR'!G149="","",'VÝPOČET JUHR'!G149)</f>
        <v/>
      </c>
      <c r="C146" s="8" t="str">
        <f>IF('VÝPOČET JUHR'!Z149="","",'VÝPOČET JUHR'!Z149)</f>
        <v>vyplnit</v>
      </c>
      <c r="D146" s="8" t="str">
        <f>IF('VÝPOČET JUHR'!V149="","",'VÝPOČET JUHR'!V149)</f>
        <v/>
      </c>
      <c r="F146" s="8"/>
      <c r="G146" s="8"/>
      <c r="H146" s="8"/>
      <c r="I146" s="8"/>
    </row>
    <row r="147" spans="1:9" ht="12.75">
      <c r="A147" s="8" t="str">
        <f>IF('VÝPOČET JUHR'!A150="","",'VÝPOČET JUHR'!A150)</f>
        <v/>
      </c>
      <c r="B147" s="8" t="str">
        <f>IF('VÝPOČET JUHR'!G150="","",'VÝPOČET JUHR'!G150)</f>
        <v/>
      </c>
      <c r="C147" s="8" t="str">
        <f>IF('VÝPOČET JUHR'!Z150="","",'VÝPOČET JUHR'!Z150)</f>
        <v>vyplnit</v>
      </c>
      <c r="D147" s="8" t="str">
        <f>IF('VÝPOČET JUHR'!V150="","",'VÝPOČET JUHR'!V150)</f>
        <v/>
      </c>
      <c r="F147" s="8"/>
      <c r="G147" s="8"/>
      <c r="H147" s="8"/>
      <c r="I147" s="8"/>
    </row>
    <row r="148" spans="1:9" ht="12.75">
      <c r="A148" s="8" t="str">
        <f>IF('VÝPOČET JUHR'!A151="","",'VÝPOČET JUHR'!A151)</f>
        <v/>
      </c>
      <c r="B148" s="8" t="str">
        <f>IF('VÝPOČET JUHR'!G151="","",'VÝPOČET JUHR'!G151)</f>
        <v/>
      </c>
      <c r="C148" s="8" t="str">
        <f>IF('VÝPOČET JUHR'!Z151="","",'VÝPOČET JUHR'!Z151)</f>
        <v>vyplnit</v>
      </c>
      <c r="D148" s="8" t="str">
        <f>IF('VÝPOČET JUHR'!V151="","",'VÝPOČET JUHR'!V151)</f>
        <v/>
      </c>
      <c r="F148" s="8"/>
      <c r="G148" s="8"/>
      <c r="H148" s="8"/>
      <c r="I148" s="8"/>
    </row>
    <row r="149" spans="1:9" ht="12.75">
      <c r="A149" s="8" t="str">
        <f>IF('VÝPOČET JUHR'!A152="","",'VÝPOČET JUHR'!A152)</f>
        <v/>
      </c>
      <c r="B149" s="8" t="str">
        <f>IF('VÝPOČET JUHR'!G152="","",'VÝPOČET JUHR'!G152)</f>
        <v/>
      </c>
      <c r="C149" s="8" t="str">
        <f>IF('VÝPOČET JUHR'!Z152="","",'VÝPOČET JUHR'!Z152)</f>
        <v>vyplnit</v>
      </c>
      <c r="D149" s="8" t="str">
        <f>IF('VÝPOČET JUHR'!V152="","",'VÝPOČET JUHR'!V152)</f>
        <v/>
      </c>
      <c r="F149" s="8"/>
      <c r="G149" s="8"/>
      <c r="H149" s="8"/>
      <c r="I149" s="8"/>
    </row>
    <row r="150" spans="1:9" ht="12.75">
      <c r="A150" s="8" t="str">
        <f>IF('VÝPOČET JUHR'!A153="","",'VÝPOČET JUHR'!A153)</f>
        <v/>
      </c>
      <c r="B150" s="8" t="str">
        <f>IF('VÝPOČET JUHR'!G153="","",'VÝPOČET JUHR'!G153)</f>
        <v/>
      </c>
      <c r="C150" s="8" t="str">
        <f>IF('VÝPOČET JUHR'!Z153="","",'VÝPOČET JUHR'!Z153)</f>
        <v>vyplnit</v>
      </c>
      <c r="D150" s="8" t="str">
        <f>IF('VÝPOČET JUHR'!V153="","",'VÝPOČET JUHR'!V153)</f>
        <v/>
      </c>
      <c r="F150" s="8"/>
      <c r="G150" s="8"/>
      <c r="H150" s="8"/>
      <c r="I150" s="8"/>
    </row>
    <row r="151" spans="1:9" ht="12.75">
      <c r="A151" s="8" t="str">
        <f>IF('VÝPOČET JUHR'!A154="","",'VÝPOČET JUHR'!A154)</f>
        <v/>
      </c>
      <c r="B151" s="8" t="str">
        <f>IF('VÝPOČET JUHR'!G154="","",'VÝPOČET JUHR'!G154)</f>
        <v/>
      </c>
      <c r="C151" s="8" t="str">
        <f>IF('VÝPOČET JUHR'!Z154="","",'VÝPOČET JUHR'!Z154)</f>
        <v>vyplnit</v>
      </c>
      <c r="D151" s="8" t="str">
        <f>IF('VÝPOČET JUHR'!V154="","",'VÝPOČET JUHR'!V154)</f>
        <v/>
      </c>
      <c r="F151" s="8"/>
      <c r="G151" s="8"/>
      <c r="H151" s="8"/>
      <c r="I151" s="8"/>
    </row>
    <row r="152" spans="1:9" ht="12.75">
      <c r="A152" s="8" t="str">
        <f>IF('VÝPOČET JUHR'!A155="","",'VÝPOČET JUHR'!A155)</f>
        <v/>
      </c>
      <c r="B152" s="8" t="str">
        <f>IF('VÝPOČET JUHR'!G155="","",'VÝPOČET JUHR'!G155)</f>
        <v/>
      </c>
      <c r="C152" s="8" t="str">
        <f>IF('VÝPOČET JUHR'!Z155="","",'VÝPOČET JUHR'!Z155)</f>
        <v>vyplnit</v>
      </c>
      <c r="D152" s="8" t="str">
        <f>IF('VÝPOČET JUHR'!V155="","",'VÝPOČET JUHR'!V155)</f>
        <v/>
      </c>
      <c r="F152" s="8"/>
      <c r="G152" s="8"/>
      <c r="H152" s="8"/>
      <c r="I152" s="8"/>
    </row>
    <row r="153" spans="1:9" ht="12.75">
      <c r="A153" s="8" t="str">
        <f>IF('VÝPOČET JUHR'!A156="","",'VÝPOČET JUHR'!A156)</f>
        <v/>
      </c>
      <c r="B153" s="8" t="str">
        <f>IF('VÝPOČET JUHR'!G156="","",'VÝPOČET JUHR'!G156)</f>
        <v/>
      </c>
      <c r="C153" s="8" t="str">
        <f>IF('VÝPOČET JUHR'!Z156="","",'VÝPOČET JUHR'!Z156)</f>
        <v>vyplnit</v>
      </c>
      <c r="D153" s="8" t="str">
        <f>IF('VÝPOČET JUHR'!V156="","",'VÝPOČET JUHR'!V156)</f>
        <v/>
      </c>
      <c r="F153" s="8"/>
      <c r="G153" s="8"/>
      <c r="H153" s="8"/>
      <c r="I153" s="8"/>
    </row>
    <row r="154" spans="1:9" ht="12.75">
      <c r="A154" s="8" t="str">
        <f>IF('VÝPOČET JUHR'!A157="","",'VÝPOČET JUHR'!A157)</f>
        <v/>
      </c>
      <c r="B154" s="8" t="str">
        <f>IF('VÝPOČET JUHR'!G157="","",'VÝPOČET JUHR'!G157)</f>
        <v/>
      </c>
      <c r="C154" s="8" t="str">
        <f>IF('VÝPOČET JUHR'!Z157="","",'VÝPOČET JUHR'!Z157)</f>
        <v>vyplnit</v>
      </c>
      <c r="D154" s="8" t="str">
        <f>IF('VÝPOČET JUHR'!V157="","",'VÝPOČET JUHR'!V157)</f>
        <v/>
      </c>
      <c r="F154" s="8"/>
      <c r="G154" s="8"/>
      <c r="H154" s="8"/>
      <c r="I154" s="8"/>
    </row>
    <row r="155" spans="1:9" ht="12.75">
      <c r="A155" s="8" t="str">
        <f>IF('VÝPOČET JUHR'!A158="","",'VÝPOČET JUHR'!A158)</f>
        <v/>
      </c>
      <c r="B155" s="8" t="str">
        <f>IF('VÝPOČET JUHR'!G158="","",'VÝPOČET JUHR'!G158)</f>
        <v/>
      </c>
      <c r="C155" s="8" t="str">
        <f>IF('VÝPOČET JUHR'!Z158="","",'VÝPOČET JUHR'!Z158)</f>
        <v>vyplnit</v>
      </c>
      <c r="D155" s="8" t="str">
        <f>IF('VÝPOČET JUHR'!V158="","",'VÝPOČET JUHR'!V158)</f>
        <v/>
      </c>
      <c r="F155" s="8"/>
      <c r="G155" s="8"/>
      <c r="H155" s="8"/>
      <c r="I155" s="8"/>
    </row>
    <row r="156" spans="1:9" ht="12.75">
      <c r="A156" s="8" t="str">
        <f>IF('VÝPOČET JUHR'!A159="","",'VÝPOČET JUHR'!A159)</f>
        <v/>
      </c>
      <c r="B156" s="8" t="str">
        <f>IF('VÝPOČET JUHR'!G159="","",'VÝPOČET JUHR'!G159)</f>
        <v/>
      </c>
      <c r="C156" s="8" t="str">
        <f>IF('VÝPOČET JUHR'!Z159="","",'VÝPOČET JUHR'!Z159)</f>
        <v>vyplnit</v>
      </c>
      <c r="D156" s="8" t="str">
        <f>IF('VÝPOČET JUHR'!V159="","",'VÝPOČET JUHR'!V159)</f>
        <v/>
      </c>
      <c r="F156" s="8"/>
      <c r="G156" s="8"/>
      <c r="H156" s="8"/>
      <c r="I156" s="8"/>
    </row>
    <row r="157" spans="1:9" ht="12.75">
      <c r="A157" s="8" t="str">
        <f>IF('VÝPOČET JUHR'!A160="","",'VÝPOČET JUHR'!A160)</f>
        <v/>
      </c>
      <c r="B157" s="8" t="str">
        <f>IF('VÝPOČET JUHR'!G160="","",'VÝPOČET JUHR'!G160)</f>
        <v/>
      </c>
      <c r="C157" s="8" t="str">
        <f>IF('VÝPOČET JUHR'!Z160="","",'VÝPOČET JUHR'!Z160)</f>
        <v>vyplnit</v>
      </c>
      <c r="D157" s="8" t="str">
        <f>IF('VÝPOČET JUHR'!V160="","",'VÝPOČET JUHR'!V160)</f>
        <v/>
      </c>
      <c r="F157" s="8"/>
      <c r="G157" s="8"/>
      <c r="H157" s="8"/>
      <c r="I157" s="8"/>
    </row>
    <row r="158" spans="1:9" ht="12.75">
      <c r="A158" s="8" t="str">
        <f>IF('VÝPOČET JUHR'!A161="","",'VÝPOČET JUHR'!A161)</f>
        <v/>
      </c>
      <c r="B158" s="8" t="str">
        <f>IF('VÝPOČET JUHR'!G161="","",'VÝPOČET JUHR'!G161)</f>
        <v/>
      </c>
      <c r="C158" s="8" t="str">
        <f>IF('VÝPOČET JUHR'!Z161="","",'VÝPOČET JUHR'!Z161)</f>
        <v>vyplnit</v>
      </c>
      <c r="D158" s="8" t="str">
        <f>IF('VÝPOČET JUHR'!V161="","",'VÝPOČET JUHR'!V161)</f>
        <v/>
      </c>
      <c r="F158" s="8"/>
      <c r="G158" s="8"/>
      <c r="H158" s="8"/>
      <c r="I158" s="8"/>
    </row>
    <row r="159" spans="1:9" ht="12.75">
      <c r="A159" s="8" t="str">
        <f>IF('VÝPOČET JUHR'!A162="","",'VÝPOČET JUHR'!A162)</f>
        <v/>
      </c>
      <c r="B159" s="8" t="str">
        <f>IF('VÝPOČET JUHR'!G162="","",'VÝPOČET JUHR'!G162)</f>
        <v/>
      </c>
      <c r="C159" s="8" t="str">
        <f>IF('VÝPOČET JUHR'!Z162="","",'VÝPOČET JUHR'!Z162)</f>
        <v>vyplnit</v>
      </c>
      <c r="D159" s="8" t="str">
        <f>IF('VÝPOČET JUHR'!V162="","",'VÝPOČET JUHR'!V162)</f>
        <v/>
      </c>
      <c r="F159" s="8"/>
      <c r="G159" s="8"/>
      <c r="H159" s="8"/>
      <c r="I159" s="8"/>
    </row>
    <row r="160" spans="1:9" ht="12.75">
      <c r="A160" s="8" t="str">
        <f>IF('VÝPOČET JUHR'!A163="","",'VÝPOČET JUHR'!A163)</f>
        <v/>
      </c>
      <c r="B160" s="8" t="str">
        <f>IF('VÝPOČET JUHR'!G163="","",'VÝPOČET JUHR'!G163)</f>
        <v/>
      </c>
      <c r="C160" s="8" t="str">
        <f>IF('VÝPOČET JUHR'!Z163="","",'VÝPOČET JUHR'!Z163)</f>
        <v>vyplnit</v>
      </c>
      <c r="D160" s="8" t="str">
        <f>IF('VÝPOČET JUHR'!V163="","",'VÝPOČET JUHR'!V163)</f>
        <v/>
      </c>
      <c r="F160" s="8"/>
      <c r="G160" s="8"/>
      <c r="H160" s="8"/>
      <c r="I160" s="8"/>
    </row>
    <row r="161" spans="1:9" ht="12.75">
      <c r="A161" s="8" t="str">
        <f>IF('VÝPOČET JUHR'!A164="","",'VÝPOČET JUHR'!A164)</f>
        <v/>
      </c>
      <c r="B161" s="8" t="str">
        <f>IF('VÝPOČET JUHR'!G164="","",'VÝPOČET JUHR'!G164)</f>
        <v/>
      </c>
      <c r="C161" s="8" t="str">
        <f>IF('VÝPOČET JUHR'!Z164="","",'VÝPOČET JUHR'!Z164)</f>
        <v>vyplnit</v>
      </c>
      <c r="D161" s="8" t="str">
        <f>IF('VÝPOČET JUHR'!V164="","",'VÝPOČET JUHR'!V164)</f>
        <v/>
      </c>
      <c r="F161" s="8"/>
      <c r="G161" s="8"/>
      <c r="H161" s="8"/>
      <c r="I161" s="8"/>
    </row>
    <row r="162" spans="1:9" ht="12.75">
      <c r="A162" s="8" t="str">
        <f>IF('VÝPOČET JUHR'!A165="","",'VÝPOČET JUHR'!A165)</f>
        <v/>
      </c>
      <c r="B162" s="8" t="str">
        <f>IF('VÝPOČET JUHR'!G165="","",'VÝPOČET JUHR'!G165)</f>
        <v/>
      </c>
      <c r="C162" s="8" t="str">
        <f>IF('VÝPOČET JUHR'!Z165="","",'VÝPOČET JUHR'!Z165)</f>
        <v>vyplnit</v>
      </c>
      <c r="D162" s="8" t="str">
        <f>IF('VÝPOČET JUHR'!V165="","",'VÝPOČET JUHR'!V165)</f>
        <v/>
      </c>
      <c r="F162" s="8"/>
      <c r="G162" s="8"/>
      <c r="H162" s="8"/>
      <c r="I162" s="8"/>
    </row>
    <row r="163" spans="1:9" ht="12.75">
      <c r="A163" s="8" t="str">
        <f>IF('VÝPOČET JUHR'!A166="","",'VÝPOČET JUHR'!A166)</f>
        <v/>
      </c>
      <c r="B163" s="8" t="str">
        <f>IF('VÝPOČET JUHR'!G166="","",'VÝPOČET JUHR'!G166)</f>
        <v/>
      </c>
      <c r="C163" s="8" t="str">
        <f>IF('VÝPOČET JUHR'!Z166="","",'VÝPOČET JUHR'!Z166)</f>
        <v>vyplnit</v>
      </c>
      <c r="D163" s="8" t="str">
        <f>IF('VÝPOČET JUHR'!V166="","",'VÝPOČET JUHR'!V166)</f>
        <v/>
      </c>
      <c r="F163" s="8"/>
      <c r="G163" s="8"/>
      <c r="H163" s="8"/>
      <c r="I163" s="8"/>
    </row>
    <row r="164" spans="1:9" ht="12.75">
      <c r="A164" s="8" t="str">
        <f>IF('VÝPOČET JUHR'!A167="","",'VÝPOČET JUHR'!A167)</f>
        <v/>
      </c>
      <c r="B164" s="8" t="str">
        <f>IF('VÝPOČET JUHR'!G167="","",'VÝPOČET JUHR'!G167)</f>
        <v/>
      </c>
      <c r="C164" s="8" t="str">
        <f>IF('VÝPOČET JUHR'!Z167="","",'VÝPOČET JUHR'!Z167)</f>
        <v>vyplnit</v>
      </c>
      <c r="D164" s="8" t="str">
        <f>IF('VÝPOČET JUHR'!V167="","",'VÝPOČET JUHR'!V167)</f>
        <v/>
      </c>
      <c r="F164" s="8"/>
      <c r="G164" s="8"/>
      <c r="H164" s="8"/>
      <c r="I164" s="8"/>
    </row>
    <row r="165" spans="1:9" ht="12.75">
      <c r="A165" s="8" t="str">
        <f>IF('VÝPOČET JUHR'!A168="","",'VÝPOČET JUHR'!A168)</f>
        <v/>
      </c>
      <c r="B165" s="8" t="str">
        <f>IF('VÝPOČET JUHR'!G168="","",'VÝPOČET JUHR'!G168)</f>
        <v/>
      </c>
      <c r="C165" s="8" t="str">
        <f>IF('VÝPOČET JUHR'!Z168="","",'VÝPOČET JUHR'!Z168)</f>
        <v>vyplnit</v>
      </c>
      <c r="D165" s="8" t="str">
        <f>IF('VÝPOČET JUHR'!V168="","",'VÝPOČET JUHR'!V168)</f>
        <v/>
      </c>
      <c r="F165" s="8"/>
      <c r="G165" s="8"/>
      <c r="H165" s="8"/>
      <c r="I165" s="8"/>
    </row>
    <row r="166" spans="1:9" ht="12.75">
      <c r="A166" s="8" t="str">
        <f>IF('VÝPOČET JUHR'!A169="","",'VÝPOČET JUHR'!A169)</f>
        <v/>
      </c>
      <c r="B166" s="8" t="str">
        <f>IF('VÝPOČET JUHR'!G169="","",'VÝPOČET JUHR'!G169)</f>
        <v/>
      </c>
      <c r="C166" s="8" t="str">
        <f>IF('VÝPOČET JUHR'!Z169="","",'VÝPOČET JUHR'!Z169)</f>
        <v>vyplnit</v>
      </c>
      <c r="D166" s="8" t="str">
        <f>IF('VÝPOČET JUHR'!V169="","",'VÝPOČET JUHR'!V169)</f>
        <v/>
      </c>
      <c r="F166" s="8"/>
      <c r="G166" s="8"/>
      <c r="H166" s="8"/>
      <c r="I166" s="8"/>
    </row>
    <row r="167" spans="1:9" ht="12.75">
      <c r="A167" s="8" t="str">
        <f>IF('VÝPOČET JUHR'!A170="","",'VÝPOČET JUHR'!A170)</f>
        <v/>
      </c>
      <c r="B167" s="8" t="str">
        <f>IF('VÝPOČET JUHR'!G170="","",'VÝPOČET JUHR'!G170)</f>
        <v/>
      </c>
      <c r="C167" s="8" t="str">
        <f>IF('VÝPOČET JUHR'!Z170="","",'VÝPOČET JUHR'!Z170)</f>
        <v>vyplnit</v>
      </c>
      <c r="D167" s="8" t="str">
        <f>IF('VÝPOČET JUHR'!V170="","",'VÝPOČET JUHR'!V170)</f>
        <v/>
      </c>
      <c r="F167" s="8"/>
      <c r="G167" s="8"/>
      <c r="H167" s="8"/>
      <c r="I167" s="8"/>
    </row>
    <row r="168" spans="1:9" ht="12.75">
      <c r="A168" s="8" t="str">
        <f>IF('VÝPOČET JUHR'!A171="","",'VÝPOČET JUHR'!A171)</f>
        <v/>
      </c>
      <c r="B168" s="8" t="str">
        <f>IF('VÝPOČET JUHR'!G171="","",'VÝPOČET JUHR'!G171)</f>
        <v/>
      </c>
      <c r="C168" s="8" t="str">
        <f>IF('VÝPOČET JUHR'!Z171="","",'VÝPOČET JUHR'!Z171)</f>
        <v>vyplnit</v>
      </c>
      <c r="D168" s="8" t="str">
        <f>IF('VÝPOČET JUHR'!V171="","",'VÝPOČET JUHR'!V171)</f>
        <v/>
      </c>
      <c r="F168" s="8"/>
      <c r="G168" s="8"/>
      <c r="H168" s="8"/>
      <c r="I168" s="8"/>
    </row>
    <row r="169" spans="1:9" ht="12.75">
      <c r="A169" s="8" t="str">
        <f>IF('VÝPOČET JUHR'!A172="","",'VÝPOČET JUHR'!A172)</f>
        <v/>
      </c>
      <c r="B169" s="8" t="str">
        <f>IF('VÝPOČET JUHR'!G172="","",'VÝPOČET JUHR'!G172)</f>
        <v/>
      </c>
      <c r="C169" s="8" t="str">
        <f>IF('VÝPOČET JUHR'!Z172="","",'VÝPOČET JUHR'!Z172)</f>
        <v>vyplnit</v>
      </c>
      <c r="D169" s="8" t="str">
        <f>IF('VÝPOČET JUHR'!V172="","",'VÝPOČET JUHR'!V172)</f>
        <v/>
      </c>
      <c r="F169" s="8"/>
      <c r="G169" s="8"/>
      <c r="H169" s="8"/>
      <c r="I169" s="8"/>
    </row>
    <row r="170" spans="1:9" ht="12.75">
      <c r="A170" s="8" t="str">
        <f>IF('VÝPOČET JUHR'!A173="","",'VÝPOČET JUHR'!A173)</f>
        <v/>
      </c>
      <c r="B170" s="8" t="str">
        <f>IF('VÝPOČET JUHR'!G173="","",'VÝPOČET JUHR'!G173)</f>
        <v/>
      </c>
      <c r="C170" s="8" t="str">
        <f>IF('VÝPOČET JUHR'!Z173="","",'VÝPOČET JUHR'!Z173)</f>
        <v>vyplnit</v>
      </c>
      <c r="D170" s="8" t="str">
        <f>IF('VÝPOČET JUHR'!V173="","",'VÝPOČET JUHR'!V173)</f>
        <v/>
      </c>
      <c r="F170" s="8"/>
      <c r="G170" s="8"/>
      <c r="H170" s="8"/>
      <c r="I170" s="8"/>
    </row>
    <row r="171" spans="1:9" ht="12.75">
      <c r="A171" s="8" t="str">
        <f>IF('VÝPOČET JUHR'!A174="","",'VÝPOČET JUHR'!A174)</f>
        <v/>
      </c>
      <c r="B171" s="8" t="str">
        <f>IF('VÝPOČET JUHR'!G174="","",'VÝPOČET JUHR'!G174)</f>
        <v/>
      </c>
      <c r="C171" s="8" t="str">
        <f>IF('VÝPOČET JUHR'!Z174="","",'VÝPOČET JUHR'!Z174)</f>
        <v>vyplnit</v>
      </c>
      <c r="D171" s="8" t="str">
        <f>IF('VÝPOČET JUHR'!V174="","",'VÝPOČET JUHR'!V174)</f>
        <v/>
      </c>
      <c r="F171" s="8"/>
      <c r="G171" s="8"/>
      <c r="H171" s="8"/>
      <c r="I171" s="8"/>
    </row>
    <row r="172" spans="1:9" ht="12.75">
      <c r="A172" s="8" t="str">
        <f>IF('VÝPOČET JUHR'!A175="","",'VÝPOČET JUHR'!A175)</f>
        <v/>
      </c>
      <c r="B172" s="8" t="str">
        <f>IF('VÝPOČET JUHR'!G175="","",'VÝPOČET JUHR'!G175)</f>
        <v/>
      </c>
      <c r="C172" s="8" t="str">
        <f>IF('VÝPOČET JUHR'!Z175="","",'VÝPOČET JUHR'!Z175)</f>
        <v>vyplnit</v>
      </c>
      <c r="D172" s="8" t="str">
        <f>IF('VÝPOČET JUHR'!V175="","",'VÝPOČET JUHR'!V175)</f>
        <v/>
      </c>
      <c r="F172" s="8"/>
      <c r="G172" s="8"/>
      <c r="H172" s="8"/>
      <c r="I172" s="8"/>
    </row>
    <row r="173" spans="1:9" ht="12.75">
      <c r="A173" s="8" t="str">
        <f>IF('VÝPOČET JUHR'!A176="","",'VÝPOČET JUHR'!A176)</f>
        <v/>
      </c>
      <c r="B173" s="8" t="str">
        <f>IF('VÝPOČET JUHR'!G176="","",'VÝPOČET JUHR'!G176)</f>
        <v/>
      </c>
      <c r="C173" s="8" t="str">
        <f>IF('VÝPOČET JUHR'!Z176="","",'VÝPOČET JUHR'!Z176)</f>
        <v>vyplnit</v>
      </c>
      <c r="D173" s="8" t="str">
        <f>IF('VÝPOČET JUHR'!V176="","",'VÝPOČET JUHR'!V176)</f>
        <v/>
      </c>
      <c r="F173" s="8"/>
      <c r="G173" s="8"/>
      <c r="H173" s="8"/>
      <c r="I173" s="8"/>
    </row>
    <row r="174" spans="1:9" ht="12.75">
      <c r="A174" s="8" t="str">
        <f>IF('VÝPOČET JUHR'!A177="","",'VÝPOČET JUHR'!A177)</f>
        <v/>
      </c>
      <c r="B174" s="8" t="str">
        <f>IF('VÝPOČET JUHR'!G177="","",'VÝPOČET JUHR'!G177)</f>
        <v/>
      </c>
      <c r="C174" s="8" t="str">
        <f>IF('VÝPOČET JUHR'!Z177="","",'VÝPOČET JUHR'!Z177)</f>
        <v>vyplnit</v>
      </c>
      <c r="D174" s="8" t="str">
        <f>IF('VÝPOČET JUHR'!V177="","",'VÝPOČET JUHR'!V177)</f>
        <v/>
      </c>
      <c r="F174" s="8"/>
      <c r="G174" s="8"/>
      <c r="H174" s="8"/>
      <c r="I174" s="8"/>
    </row>
    <row r="175" spans="1:9" ht="12.75">
      <c r="A175" s="8" t="str">
        <f>IF('VÝPOČET JUHR'!A178="","",'VÝPOČET JUHR'!A178)</f>
        <v/>
      </c>
      <c r="B175" s="8" t="str">
        <f>IF('VÝPOČET JUHR'!G178="","",'VÝPOČET JUHR'!G178)</f>
        <v/>
      </c>
      <c r="C175" s="8" t="str">
        <f>IF('VÝPOČET JUHR'!Z178="","",'VÝPOČET JUHR'!Z178)</f>
        <v>vyplnit</v>
      </c>
      <c r="D175" s="8" t="str">
        <f>IF('VÝPOČET JUHR'!V178="","",'VÝPOČET JUHR'!V178)</f>
        <v/>
      </c>
      <c r="F175" s="8"/>
      <c r="G175" s="8"/>
      <c r="H175" s="8"/>
      <c r="I175" s="8"/>
    </row>
    <row r="176" spans="1:9" ht="12.75">
      <c r="A176" s="8" t="str">
        <f>IF('VÝPOČET JUHR'!A179="","",'VÝPOČET JUHR'!A179)</f>
        <v/>
      </c>
      <c r="B176" s="8" t="str">
        <f>IF('VÝPOČET JUHR'!G179="","",'VÝPOČET JUHR'!G179)</f>
        <v/>
      </c>
      <c r="C176" s="8" t="str">
        <f>IF('VÝPOČET JUHR'!Z179="","",'VÝPOČET JUHR'!Z179)</f>
        <v>vyplnit</v>
      </c>
      <c r="D176" s="8" t="str">
        <f>IF('VÝPOČET JUHR'!V179="","",'VÝPOČET JUHR'!V179)</f>
        <v/>
      </c>
      <c r="F176" s="8"/>
      <c r="G176" s="8"/>
      <c r="H176" s="8"/>
      <c r="I176" s="8"/>
    </row>
    <row r="177" spans="1:9" ht="12.75">
      <c r="A177" s="8" t="str">
        <f>IF('VÝPOČET JUHR'!A180="","",'VÝPOČET JUHR'!A180)</f>
        <v/>
      </c>
      <c r="B177" s="8" t="str">
        <f>IF('VÝPOČET JUHR'!G180="","",'VÝPOČET JUHR'!G180)</f>
        <v/>
      </c>
      <c r="C177" s="8" t="str">
        <f>IF('VÝPOČET JUHR'!Z180="","",'VÝPOČET JUHR'!Z180)</f>
        <v>vyplnit</v>
      </c>
      <c r="D177" s="8" t="str">
        <f>IF('VÝPOČET JUHR'!V180="","",'VÝPOČET JUHR'!V180)</f>
        <v/>
      </c>
      <c r="F177" s="8"/>
      <c r="G177" s="8"/>
      <c r="H177" s="8"/>
      <c r="I177" s="8"/>
    </row>
    <row r="178" spans="1:9" ht="12.75">
      <c r="A178" s="8" t="str">
        <f>IF('VÝPOČET JUHR'!A181="","",'VÝPOČET JUHR'!A181)</f>
        <v/>
      </c>
      <c r="B178" s="8" t="str">
        <f>IF('VÝPOČET JUHR'!G181="","",'VÝPOČET JUHR'!G181)</f>
        <v/>
      </c>
      <c r="C178" s="8" t="str">
        <f>IF('VÝPOČET JUHR'!Z181="","",'VÝPOČET JUHR'!Z181)</f>
        <v>vyplnit</v>
      </c>
      <c r="D178" s="8" t="str">
        <f>IF('VÝPOČET JUHR'!V181="","",'VÝPOČET JUHR'!V181)</f>
        <v/>
      </c>
      <c r="F178" s="8"/>
      <c r="G178" s="8"/>
      <c r="H178" s="8"/>
      <c r="I178" s="8"/>
    </row>
    <row r="179" spans="1:9" ht="12.75">
      <c r="A179" s="8" t="str">
        <f>IF('VÝPOČET JUHR'!A182="","",'VÝPOČET JUHR'!A182)</f>
        <v/>
      </c>
      <c r="B179" s="8" t="str">
        <f>IF('VÝPOČET JUHR'!G182="","",'VÝPOČET JUHR'!G182)</f>
        <v/>
      </c>
      <c r="C179" s="8" t="str">
        <f>IF('VÝPOČET JUHR'!Z182="","",'VÝPOČET JUHR'!Z182)</f>
        <v>vyplnit</v>
      </c>
      <c r="D179" s="8" t="str">
        <f>IF('VÝPOČET JUHR'!V182="","",'VÝPOČET JUHR'!V182)</f>
        <v/>
      </c>
      <c r="F179" s="8"/>
      <c r="G179" s="8"/>
      <c r="H179" s="8"/>
      <c r="I179" s="8"/>
    </row>
    <row r="180" spans="1:9" ht="12.75">
      <c r="A180" s="8" t="str">
        <f>IF('VÝPOČET JUHR'!A183="","",'VÝPOČET JUHR'!A183)</f>
        <v/>
      </c>
      <c r="B180" s="8" t="str">
        <f>IF('VÝPOČET JUHR'!G183="","",'VÝPOČET JUHR'!G183)</f>
        <v/>
      </c>
      <c r="C180" s="8" t="str">
        <f>IF('VÝPOČET JUHR'!Z183="","",'VÝPOČET JUHR'!Z183)</f>
        <v>vyplnit</v>
      </c>
      <c r="D180" s="8" t="str">
        <f>IF('VÝPOČET JUHR'!V183="","",'VÝPOČET JUHR'!V183)</f>
        <v/>
      </c>
      <c r="F180" s="8"/>
      <c r="G180" s="8"/>
      <c r="H180" s="8"/>
      <c r="I180" s="8"/>
    </row>
    <row r="181" spans="1:9" ht="12.75">
      <c r="A181" s="8" t="str">
        <f>IF('VÝPOČET JUHR'!A184="","",'VÝPOČET JUHR'!A184)</f>
        <v/>
      </c>
      <c r="B181" s="8" t="str">
        <f>IF('VÝPOČET JUHR'!G184="","",'VÝPOČET JUHR'!G184)</f>
        <v/>
      </c>
      <c r="C181" s="8" t="str">
        <f>IF('VÝPOČET JUHR'!Z184="","",'VÝPOČET JUHR'!Z184)</f>
        <v>vyplnit</v>
      </c>
      <c r="D181" s="8" t="str">
        <f>IF('VÝPOČET JUHR'!V184="","",'VÝPOČET JUHR'!V184)</f>
        <v/>
      </c>
      <c r="F181" s="8"/>
      <c r="G181" s="8"/>
      <c r="H181" s="8"/>
      <c r="I181" s="8"/>
    </row>
    <row r="182" spans="1:9" ht="12.75">
      <c r="A182" s="8" t="str">
        <f>IF('VÝPOČET JUHR'!A185="","",'VÝPOČET JUHR'!A185)</f>
        <v/>
      </c>
      <c r="B182" s="8" t="str">
        <f>IF('VÝPOČET JUHR'!G185="","",'VÝPOČET JUHR'!G185)</f>
        <v/>
      </c>
      <c r="C182" s="8" t="str">
        <f>IF('VÝPOČET JUHR'!Z185="","",'VÝPOČET JUHR'!Z185)</f>
        <v>vyplnit</v>
      </c>
      <c r="D182" s="8" t="str">
        <f>IF('VÝPOČET JUHR'!V185="","",'VÝPOČET JUHR'!V185)</f>
        <v/>
      </c>
      <c r="F182" s="8"/>
      <c r="G182" s="8"/>
      <c r="H182" s="8"/>
      <c r="I182" s="8"/>
    </row>
    <row r="183" spans="1:9" ht="12.75">
      <c r="A183" s="8" t="str">
        <f>IF('VÝPOČET JUHR'!A186="","",'VÝPOČET JUHR'!A186)</f>
        <v/>
      </c>
      <c r="B183" s="8" t="str">
        <f>IF('VÝPOČET JUHR'!G186="","",'VÝPOČET JUHR'!G186)</f>
        <v/>
      </c>
      <c r="C183" s="8" t="str">
        <f>IF('VÝPOČET JUHR'!Z186="","",'VÝPOČET JUHR'!Z186)</f>
        <v>vyplnit</v>
      </c>
      <c r="D183" s="8" t="str">
        <f>IF('VÝPOČET JUHR'!V186="","",'VÝPOČET JUHR'!V186)</f>
        <v/>
      </c>
      <c r="F183" s="8"/>
      <c r="G183" s="8"/>
      <c r="H183" s="8"/>
      <c r="I183" s="8"/>
    </row>
    <row r="184" spans="1:9" ht="12.75">
      <c r="A184" s="8" t="str">
        <f>IF('VÝPOČET JUHR'!A187="","",'VÝPOČET JUHR'!A187)</f>
        <v/>
      </c>
      <c r="B184" s="8" t="str">
        <f>IF('VÝPOČET JUHR'!G187="","",'VÝPOČET JUHR'!G187)</f>
        <v/>
      </c>
      <c r="C184" s="8" t="str">
        <f>IF('VÝPOČET JUHR'!Z187="","",'VÝPOČET JUHR'!Z187)</f>
        <v>vyplnit</v>
      </c>
      <c r="D184" s="8" t="str">
        <f>IF('VÝPOČET JUHR'!V187="","",'VÝPOČET JUHR'!V187)</f>
        <v/>
      </c>
      <c r="F184" s="8"/>
      <c r="G184" s="8"/>
      <c r="H184" s="8"/>
      <c r="I184" s="8"/>
    </row>
    <row r="185" spans="1:9" ht="12.75">
      <c r="A185" s="8" t="str">
        <f>IF('VÝPOČET JUHR'!A188="","",'VÝPOČET JUHR'!A188)</f>
        <v/>
      </c>
      <c r="B185" s="8" t="str">
        <f>IF('VÝPOČET JUHR'!G188="","",'VÝPOČET JUHR'!G188)</f>
        <v/>
      </c>
      <c r="C185" s="8" t="str">
        <f>IF('VÝPOČET JUHR'!Z188="","",'VÝPOČET JUHR'!Z188)</f>
        <v>vyplnit</v>
      </c>
      <c r="D185" s="8" t="str">
        <f>IF('VÝPOČET JUHR'!V188="","",'VÝPOČET JUHR'!V188)</f>
        <v/>
      </c>
      <c r="F185" s="8"/>
      <c r="G185" s="8"/>
      <c r="H185" s="8"/>
      <c r="I185" s="8"/>
    </row>
    <row r="186" spans="1:9" ht="12.75">
      <c r="A186" s="8" t="str">
        <f>IF('VÝPOČET JUHR'!A189="","",'VÝPOČET JUHR'!A189)</f>
        <v/>
      </c>
      <c r="B186" s="8" t="str">
        <f>IF('VÝPOČET JUHR'!G189="","",'VÝPOČET JUHR'!G189)</f>
        <v/>
      </c>
      <c r="C186" s="8" t="str">
        <f>IF('VÝPOČET JUHR'!Z189="","",'VÝPOČET JUHR'!Z189)</f>
        <v>vyplnit</v>
      </c>
      <c r="D186" s="8" t="str">
        <f>IF('VÝPOČET JUHR'!V189="","",'VÝPOČET JUHR'!V189)</f>
        <v/>
      </c>
      <c r="F186" s="8"/>
      <c r="G186" s="8"/>
      <c r="H186" s="8"/>
      <c r="I186" s="8"/>
    </row>
    <row r="187" spans="1:9" ht="12.75">
      <c r="A187" s="8" t="str">
        <f>IF('VÝPOČET JUHR'!A190="","",'VÝPOČET JUHR'!A190)</f>
        <v/>
      </c>
      <c r="B187" s="8" t="str">
        <f>IF('VÝPOČET JUHR'!G190="","",'VÝPOČET JUHR'!G190)</f>
        <v/>
      </c>
      <c r="C187" s="8" t="str">
        <f>IF('VÝPOČET JUHR'!Z190="","",'VÝPOČET JUHR'!Z190)</f>
        <v>vyplnit</v>
      </c>
      <c r="D187" s="8" t="str">
        <f>IF('VÝPOČET JUHR'!V190="","",'VÝPOČET JUHR'!V190)</f>
        <v/>
      </c>
      <c r="F187" s="8"/>
      <c r="G187" s="8"/>
      <c r="H187" s="8"/>
      <c r="I187" s="8"/>
    </row>
    <row r="188" spans="1:9" ht="12.75">
      <c r="A188" s="8" t="str">
        <f>IF('VÝPOČET JUHR'!A191="","",'VÝPOČET JUHR'!A191)</f>
        <v/>
      </c>
      <c r="B188" s="8" t="str">
        <f>IF('VÝPOČET JUHR'!G191="","",'VÝPOČET JUHR'!G191)</f>
        <v/>
      </c>
      <c r="C188" s="8" t="str">
        <f>IF('VÝPOČET JUHR'!Z191="","",'VÝPOČET JUHR'!Z191)</f>
        <v>vyplnit</v>
      </c>
      <c r="D188" s="8" t="str">
        <f>IF('VÝPOČET JUHR'!V191="","",'VÝPOČET JUHR'!V191)</f>
        <v/>
      </c>
      <c r="F188" s="8"/>
      <c r="G188" s="8"/>
      <c r="H188" s="8"/>
      <c r="I188" s="8"/>
    </row>
    <row r="189" spans="1:9" ht="12.75">
      <c r="A189" s="8" t="str">
        <f>IF('VÝPOČET JUHR'!A192="","",'VÝPOČET JUHR'!A192)</f>
        <v/>
      </c>
      <c r="B189" s="8" t="str">
        <f>IF('VÝPOČET JUHR'!G192="","",'VÝPOČET JUHR'!G192)</f>
        <v/>
      </c>
      <c r="C189" s="8" t="str">
        <f>IF('VÝPOČET JUHR'!Z192="","",'VÝPOČET JUHR'!Z192)</f>
        <v>vyplnit</v>
      </c>
      <c r="D189" s="8" t="str">
        <f>IF('VÝPOČET JUHR'!V192="","",'VÝPOČET JUHR'!V192)</f>
        <v/>
      </c>
      <c r="F189" s="8"/>
      <c r="G189" s="8"/>
      <c r="H189" s="8"/>
      <c r="I189" s="8"/>
    </row>
    <row r="190" spans="1:9" ht="12.75">
      <c r="A190" s="8" t="str">
        <f>IF('VÝPOČET JUHR'!A193="","",'VÝPOČET JUHR'!A193)</f>
        <v/>
      </c>
      <c r="B190" s="8" t="str">
        <f>IF('VÝPOČET JUHR'!G193="","",'VÝPOČET JUHR'!G193)</f>
        <v/>
      </c>
      <c r="C190" s="8" t="str">
        <f>IF('VÝPOČET JUHR'!Z193="","",'VÝPOČET JUHR'!Z193)</f>
        <v>vyplnit</v>
      </c>
      <c r="D190" s="8" t="str">
        <f>IF('VÝPOČET JUHR'!V193="","",'VÝPOČET JUHR'!V193)</f>
        <v/>
      </c>
      <c r="F190" s="8"/>
      <c r="G190" s="8"/>
      <c r="H190" s="8"/>
      <c r="I190" s="8"/>
    </row>
    <row r="191" spans="1:9" ht="12.75">
      <c r="A191" s="8" t="str">
        <f>IF('VÝPOČET JUHR'!A194="","",'VÝPOČET JUHR'!A194)</f>
        <v/>
      </c>
      <c r="B191" s="8" t="str">
        <f>IF('VÝPOČET JUHR'!G194="","",'VÝPOČET JUHR'!G194)</f>
        <v/>
      </c>
      <c r="C191" s="8" t="str">
        <f>IF('VÝPOČET JUHR'!Z194="","",'VÝPOČET JUHR'!Z194)</f>
        <v>vyplnit</v>
      </c>
      <c r="D191" s="8" t="str">
        <f>IF('VÝPOČET JUHR'!V194="","",'VÝPOČET JUHR'!V194)</f>
        <v/>
      </c>
      <c r="F191" s="8"/>
      <c r="G191" s="8"/>
      <c r="H191" s="8"/>
      <c r="I191" s="8"/>
    </row>
    <row r="192" spans="1:9" ht="12.75">
      <c r="A192" s="8" t="str">
        <f>IF('VÝPOČET JUHR'!A195="","",'VÝPOČET JUHR'!A195)</f>
        <v/>
      </c>
      <c r="B192" s="8" t="str">
        <f>IF('VÝPOČET JUHR'!G195="","",'VÝPOČET JUHR'!G195)</f>
        <v/>
      </c>
      <c r="C192" s="8" t="str">
        <f>IF('VÝPOČET JUHR'!Z195="","",'VÝPOČET JUHR'!Z195)</f>
        <v>vyplnit</v>
      </c>
      <c r="D192" s="8" t="str">
        <f>IF('VÝPOČET JUHR'!V195="","",'VÝPOČET JUHR'!V195)</f>
        <v/>
      </c>
      <c r="F192" s="8"/>
      <c r="G192" s="8"/>
      <c r="H192" s="8"/>
      <c r="I192" s="8"/>
    </row>
    <row r="193" spans="1:9" ht="12.75">
      <c r="A193" s="8" t="str">
        <f>IF('VÝPOČET JUHR'!A196="","",'VÝPOČET JUHR'!A196)</f>
        <v/>
      </c>
      <c r="B193" s="8" t="str">
        <f>IF('VÝPOČET JUHR'!G196="","",'VÝPOČET JUHR'!G196)</f>
        <v/>
      </c>
      <c r="C193" s="8" t="str">
        <f>IF('VÝPOČET JUHR'!Z196="","",'VÝPOČET JUHR'!Z196)</f>
        <v>vyplnit</v>
      </c>
      <c r="D193" s="8" t="str">
        <f>IF('VÝPOČET JUHR'!V196="","",'VÝPOČET JUHR'!V196)</f>
        <v/>
      </c>
      <c r="F193" s="8"/>
      <c r="G193" s="8"/>
      <c r="H193" s="8"/>
      <c r="I193" s="8"/>
    </row>
    <row r="194" spans="1:9" ht="12.75">
      <c r="A194" s="8" t="str">
        <f>IF('VÝPOČET JUHR'!A197="","",'VÝPOČET JUHR'!A197)</f>
        <v/>
      </c>
      <c r="B194" s="8" t="str">
        <f>IF('VÝPOČET JUHR'!G197="","",'VÝPOČET JUHR'!G197)</f>
        <v/>
      </c>
      <c r="C194" s="8" t="str">
        <f>IF('VÝPOČET JUHR'!Z197="","",'VÝPOČET JUHR'!Z197)</f>
        <v>vyplnit</v>
      </c>
      <c r="D194" s="8" t="str">
        <f>IF('VÝPOČET JUHR'!V197="","",'VÝPOČET JUHR'!V197)</f>
        <v/>
      </c>
      <c r="F194" s="8"/>
      <c r="G194" s="8"/>
      <c r="H194" s="8"/>
      <c r="I194" s="8"/>
    </row>
    <row r="195" spans="1:9" ht="12.75">
      <c r="A195" s="8" t="str">
        <f>IF('VÝPOČET JUHR'!A198="","",'VÝPOČET JUHR'!A198)</f>
        <v/>
      </c>
      <c r="B195" s="8" t="str">
        <f>IF('VÝPOČET JUHR'!G198="","",'VÝPOČET JUHR'!G198)</f>
        <v/>
      </c>
      <c r="C195" s="8" t="str">
        <f>IF('VÝPOČET JUHR'!Z198="","",'VÝPOČET JUHR'!Z198)</f>
        <v>vyplnit</v>
      </c>
      <c r="D195" s="8" t="str">
        <f>IF('VÝPOČET JUHR'!V198="","",'VÝPOČET JUHR'!V198)</f>
        <v/>
      </c>
      <c r="F195" s="8"/>
      <c r="G195" s="8"/>
      <c r="H195" s="8"/>
      <c r="I195" s="8"/>
    </row>
    <row r="196" spans="1:9" ht="12.75">
      <c r="A196" s="8" t="str">
        <f>IF('VÝPOČET JUHR'!A199="","",'VÝPOČET JUHR'!A199)</f>
        <v/>
      </c>
      <c r="B196" s="8" t="str">
        <f>IF('VÝPOČET JUHR'!G199="","",'VÝPOČET JUHR'!G199)</f>
        <v/>
      </c>
      <c r="C196" s="8" t="str">
        <f>IF('VÝPOČET JUHR'!Z199="","",'VÝPOČET JUHR'!Z199)</f>
        <v>vyplnit</v>
      </c>
      <c r="D196" s="8" t="str">
        <f>IF('VÝPOČET JUHR'!V199="","",'VÝPOČET JUHR'!V199)</f>
        <v/>
      </c>
      <c r="F196" s="8"/>
      <c r="G196" s="8"/>
      <c r="H196" s="8"/>
      <c r="I196" s="8"/>
    </row>
    <row r="197" spans="1:9" ht="12.75">
      <c r="A197" s="8" t="str">
        <f>IF('VÝPOČET JUHR'!A200="","",'VÝPOČET JUHR'!A200)</f>
        <v/>
      </c>
      <c r="B197" s="8" t="str">
        <f>IF('VÝPOČET JUHR'!G200="","",'VÝPOČET JUHR'!G200)</f>
        <v/>
      </c>
      <c r="C197" s="8" t="str">
        <f>IF('VÝPOČET JUHR'!Z200="","",'VÝPOČET JUHR'!Z200)</f>
        <v>vyplnit</v>
      </c>
      <c r="D197" s="8" t="str">
        <f>IF('VÝPOČET JUHR'!V200="","",'VÝPOČET JUHR'!V200)</f>
        <v/>
      </c>
      <c r="F197" s="8"/>
      <c r="G197" s="8"/>
      <c r="H197" s="8"/>
      <c r="I197" s="8"/>
    </row>
    <row r="198" spans="1:9" ht="12.75">
      <c r="A198" s="8" t="str">
        <f>IF('VÝPOČET JUHR'!A201="","",'VÝPOČET JUHR'!A201)</f>
        <v/>
      </c>
      <c r="B198" s="8" t="str">
        <f>IF('VÝPOČET JUHR'!G201="","",'VÝPOČET JUHR'!G201)</f>
        <v/>
      </c>
      <c r="C198" s="8" t="str">
        <f>IF('VÝPOČET JUHR'!Z201="","",'VÝPOČET JUHR'!Z201)</f>
        <v>vyplnit</v>
      </c>
      <c r="D198" s="8" t="str">
        <f>IF('VÝPOČET JUHR'!V201="","",'VÝPOČET JUHR'!V201)</f>
        <v/>
      </c>
      <c r="F198" s="8"/>
      <c r="G198" s="8"/>
      <c r="H198" s="8"/>
      <c r="I198" s="8"/>
    </row>
    <row r="199" spans="1:9" ht="12.75">
      <c r="A199" s="8" t="str">
        <f>IF('VÝPOČET JUHR'!A202="","",'VÝPOČET JUHR'!A202)</f>
        <v/>
      </c>
      <c r="B199" s="8" t="str">
        <f>IF('VÝPOČET JUHR'!G202="","",'VÝPOČET JUHR'!G202)</f>
        <v/>
      </c>
      <c r="C199" s="8" t="str">
        <f>IF('VÝPOČET JUHR'!Z202="","",'VÝPOČET JUHR'!Z202)</f>
        <v>vyplnit</v>
      </c>
      <c r="D199" s="8" t="str">
        <f>IF('VÝPOČET JUHR'!V202="","",'VÝPOČET JUHR'!V202)</f>
        <v/>
      </c>
      <c r="F199" s="8"/>
      <c r="G199" s="8"/>
      <c r="H199" s="8"/>
      <c r="I199" s="8"/>
    </row>
    <row r="200" spans="1:9" ht="12.75">
      <c r="A200" s="8" t="str">
        <f>IF('VÝPOČET JUHR'!A203="","",'VÝPOČET JUHR'!A203)</f>
        <v/>
      </c>
      <c r="B200" s="8" t="str">
        <f>IF('VÝPOČET JUHR'!G203="","",'VÝPOČET JUHR'!G203)</f>
        <v/>
      </c>
      <c r="C200" s="8" t="str">
        <f>IF('VÝPOČET JUHR'!Z203="","",'VÝPOČET JUHR'!Z203)</f>
        <v>vyplnit</v>
      </c>
      <c r="D200" s="8" t="str">
        <f>IF('VÝPOČET JUHR'!V203="","",'VÝPOČET JUHR'!V203)</f>
        <v/>
      </c>
      <c r="F200" s="8"/>
      <c r="G200" s="8"/>
      <c r="H200" s="8"/>
      <c r="I200" s="8"/>
    </row>
    <row r="201" spans="1:9" ht="12.75">
      <c r="A201" s="8" t="str">
        <f>IF('VÝPOČET JUHR'!A204="","",'VÝPOČET JUHR'!A204)</f>
        <v/>
      </c>
      <c r="B201" s="8" t="str">
        <f>IF('VÝPOČET JUHR'!G204="","",'VÝPOČET JUHR'!G204)</f>
        <v/>
      </c>
      <c r="C201" s="8" t="str">
        <f>IF('VÝPOČET JUHR'!Z204="","",'VÝPOČET JUHR'!Z204)</f>
        <v>vyplnit</v>
      </c>
      <c r="D201" s="8" t="str">
        <f>IF('VÝPOČET JUHR'!V204="","",'VÝPOČET JUHR'!V204)</f>
        <v/>
      </c>
      <c r="F201" s="8"/>
      <c r="G201" s="8"/>
      <c r="H201" s="8"/>
      <c r="I201" s="8"/>
    </row>
    <row r="202" spans="1:9" ht="12.75">
      <c r="A202" s="8" t="str">
        <f>IF('VÝPOČET JUHR'!A205="","",'VÝPOČET JUHR'!A205)</f>
        <v/>
      </c>
      <c r="B202" s="8" t="str">
        <f>IF('VÝPOČET JUHR'!G205="","",'VÝPOČET JUHR'!G205)</f>
        <v/>
      </c>
      <c r="C202" s="8" t="str">
        <f>IF('VÝPOČET JUHR'!Z205="","",'VÝPOČET JUHR'!Z205)</f>
        <v>vyplnit</v>
      </c>
      <c r="D202" s="8" t="str">
        <f>IF('VÝPOČET JUHR'!V205="","",'VÝPOČET JUHR'!V205)</f>
        <v/>
      </c>
      <c r="F202" s="8"/>
      <c r="G202" s="8"/>
      <c r="H202" s="8"/>
      <c r="I202" s="8"/>
    </row>
    <row r="203" spans="1:9" ht="12.75">
      <c r="A203" s="8" t="str">
        <f>IF('VÝPOČET JUHR'!A206="","",'VÝPOČET JUHR'!A206)</f>
        <v/>
      </c>
      <c r="B203" s="8" t="str">
        <f>IF('VÝPOČET JUHR'!G206="","",'VÝPOČET JUHR'!G206)</f>
        <v/>
      </c>
      <c r="C203" s="8" t="str">
        <f>IF('VÝPOČET JUHR'!Z206="","",'VÝPOČET JUHR'!Z206)</f>
        <v>vyplnit</v>
      </c>
      <c r="D203" s="8" t="str">
        <f>IF('VÝPOČET JUHR'!V206="","",'VÝPOČET JUHR'!V206)</f>
        <v/>
      </c>
      <c r="F203" s="8"/>
      <c r="G203" s="8"/>
      <c r="H203" s="8"/>
      <c r="I203" s="8"/>
    </row>
    <row r="204" spans="1:9" ht="12.75">
      <c r="A204" s="8" t="str">
        <f>IF('VÝPOČET JUHR'!A207="","",'VÝPOČET JUHR'!A207)</f>
        <v/>
      </c>
      <c r="B204" s="8" t="str">
        <f>IF('VÝPOČET JUHR'!G207="","",'VÝPOČET JUHR'!G207)</f>
        <v/>
      </c>
      <c r="C204" s="8" t="str">
        <f>IF('VÝPOČET JUHR'!Z207="","",'VÝPOČET JUHR'!Z207)</f>
        <v>vyplnit</v>
      </c>
      <c r="D204" s="8" t="str">
        <f>IF('VÝPOČET JUHR'!V207="","",'VÝPOČET JUHR'!V207)</f>
        <v/>
      </c>
      <c r="F204" s="8"/>
      <c r="G204" s="8"/>
      <c r="H204" s="8"/>
      <c r="I204" s="8"/>
    </row>
    <row r="205" spans="1:9" ht="12.75">
      <c r="A205" s="8" t="str">
        <f>IF('VÝPOČET JUHR'!A208="","",'VÝPOČET JUHR'!A208)</f>
        <v/>
      </c>
      <c r="B205" s="8" t="str">
        <f>IF('VÝPOČET JUHR'!G208="","",'VÝPOČET JUHR'!G208)</f>
        <v/>
      </c>
      <c r="C205" s="8" t="str">
        <f>IF('VÝPOČET JUHR'!Z208="","",'VÝPOČET JUHR'!Z208)</f>
        <v>vyplnit</v>
      </c>
      <c r="D205" s="8" t="str">
        <f>IF('VÝPOČET JUHR'!V208="","",'VÝPOČET JUHR'!V208)</f>
        <v/>
      </c>
      <c r="F205" s="8"/>
      <c r="G205" s="8"/>
      <c r="H205" s="8"/>
      <c r="I205" s="8"/>
    </row>
    <row r="206" spans="1:9" ht="12.75">
      <c r="A206" s="8" t="str">
        <f>IF('VÝPOČET JUHR'!A209="","",'VÝPOČET JUHR'!A209)</f>
        <v/>
      </c>
      <c r="B206" s="8" t="str">
        <f>IF('VÝPOČET JUHR'!G209="","",'VÝPOČET JUHR'!G209)</f>
        <v/>
      </c>
      <c r="C206" s="8" t="str">
        <f>IF('VÝPOČET JUHR'!Z209="","",'VÝPOČET JUHR'!Z209)</f>
        <v>vyplnit</v>
      </c>
      <c r="D206" s="8" t="str">
        <f>IF('VÝPOČET JUHR'!V209="","",'VÝPOČET JUHR'!V209)</f>
        <v/>
      </c>
      <c r="F206" s="8"/>
      <c r="G206" s="8"/>
      <c r="H206" s="8"/>
      <c r="I206" s="8"/>
    </row>
    <row r="207" spans="1:9" ht="12.75">
      <c r="A207" s="8" t="str">
        <f>IF('VÝPOČET JUHR'!A210="","",'VÝPOČET JUHR'!A210)</f>
        <v/>
      </c>
      <c r="B207" s="8" t="str">
        <f>IF('VÝPOČET JUHR'!G210="","",'VÝPOČET JUHR'!G210)</f>
        <v/>
      </c>
      <c r="C207" s="8" t="str">
        <f>IF('VÝPOČET JUHR'!Z210="","",'VÝPOČET JUHR'!Z210)</f>
        <v>vyplnit</v>
      </c>
      <c r="D207" s="8" t="str">
        <f>IF('VÝPOČET JUHR'!V210="","",'VÝPOČET JUHR'!V210)</f>
        <v/>
      </c>
      <c r="F207" s="8"/>
      <c r="G207" s="8"/>
      <c r="H207" s="8"/>
      <c r="I207" s="8"/>
    </row>
    <row r="208" spans="1:9" ht="12.75">
      <c r="A208" s="8" t="str">
        <f>IF('VÝPOČET JUHR'!A211="","",'VÝPOČET JUHR'!A211)</f>
        <v/>
      </c>
      <c r="B208" s="8" t="str">
        <f>IF('VÝPOČET JUHR'!G211="","",'VÝPOČET JUHR'!G211)</f>
        <v/>
      </c>
      <c r="C208" s="8" t="str">
        <f>IF('VÝPOČET JUHR'!Z211="","",'VÝPOČET JUHR'!Z211)</f>
        <v>vyplnit</v>
      </c>
      <c r="D208" s="8" t="str">
        <f>IF('VÝPOČET JUHR'!V211="","",'VÝPOČET JUHR'!V211)</f>
        <v/>
      </c>
      <c r="F208" s="8"/>
      <c r="G208" s="8"/>
      <c r="H208" s="8"/>
      <c r="I208" s="8"/>
    </row>
    <row r="209" spans="1:9" ht="12.75">
      <c r="A209" s="8" t="str">
        <f>IF('VÝPOČET JUHR'!A212="","",'VÝPOČET JUHR'!A212)</f>
        <v/>
      </c>
      <c r="B209" s="8" t="str">
        <f>IF('VÝPOČET JUHR'!G212="","",'VÝPOČET JUHR'!G212)</f>
        <v/>
      </c>
      <c r="C209" s="8" t="str">
        <f>IF('VÝPOČET JUHR'!Z212="","",'VÝPOČET JUHR'!Z212)</f>
        <v>vyplnit</v>
      </c>
      <c r="D209" s="8" t="str">
        <f>IF('VÝPOČET JUHR'!V212="","",'VÝPOČET JUHR'!V212)</f>
        <v/>
      </c>
      <c r="F209" s="8"/>
      <c r="G209" s="8"/>
      <c r="H209" s="8"/>
      <c r="I209" s="8"/>
    </row>
    <row r="210" spans="1:9" ht="12.75">
      <c r="A210" s="8" t="str">
        <f>IF('VÝPOČET JUHR'!A213="","",'VÝPOČET JUHR'!A213)</f>
        <v/>
      </c>
      <c r="B210" s="8" t="str">
        <f>IF('VÝPOČET JUHR'!G213="","",'VÝPOČET JUHR'!G213)</f>
        <v/>
      </c>
      <c r="C210" s="8" t="str">
        <f>IF('VÝPOČET JUHR'!Z213="","",'VÝPOČET JUHR'!Z213)</f>
        <v>vyplnit</v>
      </c>
      <c r="D210" s="8" t="str">
        <f>IF('VÝPOČET JUHR'!V213="","",'VÝPOČET JUHR'!V213)</f>
        <v/>
      </c>
      <c r="F210" s="8"/>
      <c r="G210" s="8"/>
      <c r="H210" s="8"/>
      <c r="I210" s="8"/>
    </row>
    <row r="211" spans="1:9" ht="12.75">
      <c r="A211" s="8" t="str">
        <f>IF('VÝPOČET JUHR'!A214="","",'VÝPOČET JUHR'!A214)</f>
        <v/>
      </c>
      <c r="B211" s="8" t="str">
        <f>IF('VÝPOČET JUHR'!G214="","",'VÝPOČET JUHR'!G214)</f>
        <v/>
      </c>
      <c r="C211" s="8" t="str">
        <f>IF('VÝPOČET JUHR'!Z214="","",'VÝPOČET JUHR'!Z214)</f>
        <v>vyplnit</v>
      </c>
      <c r="D211" s="8" t="str">
        <f>IF('VÝPOČET JUHR'!V214="","",'VÝPOČET JUHR'!V214)</f>
        <v/>
      </c>
      <c r="F211" s="8"/>
      <c r="G211" s="8"/>
      <c r="H211" s="8"/>
      <c r="I211" s="8"/>
    </row>
    <row r="212" spans="1:9" ht="12.75">
      <c r="A212" s="8" t="str">
        <f>IF('VÝPOČET JUHR'!A215="","",'VÝPOČET JUHR'!A215)</f>
        <v/>
      </c>
      <c r="B212" s="8" t="str">
        <f>IF('VÝPOČET JUHR'!G215="","",'VÝPOČET JUHR'!G215)</f>
        <v/>
      </c>
      <c r="C212" s="8" t="str">
        <f>IF('VÝPOČET JUHR'!Z215="","",'VÝPOČET JUHR'!Z215)</f>
        <v>vyplnit</v>
      </c>
      <c r="D212" s="8" t="str">
        <f>IF('VÝPOČET JUHR'!V215="","",'VÝPOČET JUHR'!V215)</f>
        <v/>
      </c>
      <c r="F212" s="8"/>
      <c r="G212" s="8"/>
      <c r="H212" s="8"/>
      <c r="I212" s="8"/>
    </row>
    <row r="213" spans="1:9" ht="12.75">
      <c r="A213" s="8" t="str">
        <f>IF('VÝPOČET JUHR'!A216="","",'VÝPOČET JUHR'!A216)</f>
        <v/>
      </c>
      <c r="B213" s="8" t="str">
        <f>IF('VÝPOČET JUHR'!G216="","",'VÝPOČET JUHR'!G216)</f>
        <v/>
      </c>
      <c r="C213" s="8" t="str">
        <f>IF('VÝPOČET JUHR'!Z216="","",'VÝPOČET JUHR'!Z216)</f>
        <v>vyplnit</v>
      </c>
      <c r="D213" s="8" t="str">
        <f>IF('VÝPOČET JUHR'!V216="","",'VÝPOČET JUHR'!V216)</f>
        <v/>
      </c>
      <c r="F213" s="8"/>
      <c r="G213" s="8"/>
      <c r="H213" s="8"/>
      <c r="I213" s="8"/>
    </row>
    <row r="214" spans="1:9" ht="12.75">
      <c r="A214" s="8" t="str">
        <f>IF('VÝPOČET JUHR'!A217="","",'VÝPOČET JUHR'!A217)</f>
        <v/>
      </c>
      <c r="B214" s="8" t="str">
        <f>IF('VÝPOČET JUHR'!G217="","",'VÝPOČET JUHR'!G217)</f>
        <v/>
      </c>
      <c r="C214" s="8" t="str">
        <f>IF('VÝPOČET JUHR'!Z217="","",'VÝPOČET JUHR'!Z217)</f>
        <v>vyplnit</v>
      </c>
      <c r="D214" s="8" t="str">
        <f>IF('VÝPOČET JUHR'!V217="","",'VÝPOČET JUHR'!V217)</f>
        <v/>
      </c>
      <c r="F214" s="8"/>
      <c r="G214" s="8"/>
      <c r="H214" s="8"/>
      <c r="I214" s="8"/>
    </row>
    <row r="215" spans="1:9" ht="12.75">
      <c r="A215" s="8" t="str">
        <f>IF('VÝPOČET JUHR'!A218="","",'VÝPOČET JUHR'!A218)</f>
        <v/>
      </c>
      <c r="B215" s="8" t="str">
        <f>IF('VÝPOČET JUHR'!G218="","",'VÝPOČET JUHR'!G218)</f>
        <v/>
      </c>
      <c r="C215" s="8" t="str">
        <f>IF('VÝPOČET JUHR'!Z218="","",'VÝPOČET JUHR'!Z218)</f>
        <v>vyplnit</v>
      </c>
      <c r="D215" s="8" t="str">
        <f>IF('VÝPOČET JUHR'!V218="","",'VÝPOČET JUHR'!V218)</f>
        <v/>
      </c>
      <c r="F215" s="8"/>
      <c r="G215" s="8"/>
      <c r="H215" s="8"/>
      <c r="I215" s="8"/>
    </row>
    <row r="216" spans="1:9" ht="12.75">
      <c r="A216" s="8" t="str">
        <f>IF('VÝPOČET JUHR'!A219="","",'VÝPOČET JUHR'!A219)</f>
        <v/>
      </c>
      <c r="B216" s="8" t="str">
        <f>IF('VÝPOČET JUHR'!G219="","",'VÝPOČET JUHR'!G219)</f>
        <v/>
      </c>
      <c r="C216" s="8" t="str">
        <f>IF('VÝPOČET JUHR'!Z219="","",'VÝPOČET JUHR'!Z219)</f>
        <v>vyplnit</v>
      </c>
      <c r="D216" s="8" t="str">
        <f>IF('VÝPOČET JUHR'!V219="","",'VÝPOČET JUHR'!V219)</f>
        <v/>
      </c>
      <c r="F216" s="8"/>
      <c r="G216" s="8"/>
      <c r="H216" s="8"/>
      <c r="I216" s="8"/>
    </row>
    <row r="217" spans="1:9" ht="12.75">
      <c r="A217" s="8" t="str">
        <f>IF('VÝPOČET JUHR'!A220="","",'VÝPOČET JUHR'!A220)</f>
        <v/>
      </c>
      <c r="B217" s="8" t="str">
        <f>IF('VÝPOČET JUHR'!G220="","",'VÝPOČET JUHR'!G220)</f>
        <v/>
      </c>
      <c r="C217" s="8" t="str">
        <f>IF('VÝPOČET JUHR'!Z220="","",'VÝPOČET JUHR'!Z220)</f>
        <v>vyplnit</v>
      </c>
      <c r="D217" s="8" t="str">
        <f>IF('VÝPOČET JUHR'!V220="","",'VÝPOČET JUHR'!V220)</f>
        <v/>
      </c>
      <c r="F217" s="8"/>
      <c r="G217" s="8"/>
      <c r="H217" s="8"/>
      <c r="I217" s="8"/>
    </row>
    <row r="218" spans="1:9" ht="12.75">
      <c r="A218" s="8" t="str">
        <f>IF('VÝPOČET JUHR'!A221="","",'VÝPOČET JUHR'!A221)</f>
        <v/>
      </c>
      <c r="B218" s="8" t="str">
        <f>IF('VÝPOČET JUHR'!G221="","",'VÝPOČET JUHR'!G221)</f>
        <v/>
      </c>
      <c r="C218" s="8" t="str">
        <f>IF('VÝPOČET JUHR'!Z221="","",'VÝPOČET JUHR'!Z221)</f>
        <v>vyplnit</v>
      </c>
      <c r="D218" s="8" t="str">
        <f>IF('VÝPOČET JUHR'!V221="","",'VÝPOČET JUHR'!V221)</f>
        <v/>
      </c>
      <c r="F218" s="8"/>
      <c r="G218" s="8"/>
      <c r="H218" s="8"/>
      <c r="I218" s="8"/>
    </row>
    <row r="219" spans="1:9" ht="12.75">
      <c r="A219" s="8" t="str">
        <f>IF('VÝPOČET JUHR'!A222="","",'VÝPOČET JUHR'!A222)</f>
        <v/>
      </c>
      <c r="B219" s="8" t="str">
        <f>IF('VÝPOČET JUHR'!G222="","",'VÝPOČET JUHR'!G222)</f>
        <v/>
      </c>
      <c r="C219" s="8" t="str">
        <f>IF('VÝPOČET JUHR'!Z222="","",'VÝPOČET JUHR'!Z222)</f>
        <v>vyplnit</v>
      </c>
      <c r="D219" s="8" t="str">
        <f>IF('VÝPOČET JUHR'!V222="","",'VÝPOČET JUHR'!V222)</f>
        <v/>
      </c>
      <c r="F219" s="8"/>
      <c r="G219" s="8"/>
      <c r="H219" s="8"/>
      <c r="I219" s="8"/>
    </row>
    <row r="220" spans="1:9" ht="12.75">
      <c r="A220" s="8" t="str">
        <f>IF('VÝPOČET JUHR'!A223="","",'VÝPOČET JUHR'!A223)</f>
        <v/>
      </c>
      <c r="B220" s="8" t="str">
        <f>IF('VÝPOČET JUHR'!G223="","",'VÝPOČET JUHR'!G223)</f>
        <v/>
      </c>
      <c r="C220" s="8" t="str">
        <f>IF('VÝPOČET JUHR'!Z223="","",'VÝPOČET JUHR'!Z223)</f>
        <v>vyplnit</v>
      </c>
      <c r="D220" s="8" t="str">
        <f>IF('VÝPOČET JUHR'!V223="","",'VÝPOČET JUHR'!V223)</f>
        <v/>
      </c>
      <c r="F220" s="8"/>
      <c r="G220" s="8"/>
      <c r="H220" s="8"/>
      <c r="I220" s="8"/>
    </row>
    <row r="221" spans="1:9" ht="12.75">
      <c r="A221" s="8" t="str">
        <f>IF('VÝPOČET JUHR'!A224="","",'VÝPOČET JUHR'!A224)</f>
        <v/>
      </c>
      <c r="B221" s="8" t="str">
        <f>IF('VÝPOČET JUHR'!G224="","",'VÝPOČET JUHR'!G224)</f>
        <v/>
      </c>
      <c r="C221" s="8" t="str">
        <f>IF('VÝPOČET JUHR'!Z224="","",'VÝPOČET JUHR'!Z224)</f>
        <v>vyplnit</v>
      </c>
      <c r="D221" s="8" t="str">
        <f>IF('VÝPOČET JUHR'!V224="","",'VÝPOČET JUHR'!V224)</f>
        <v/>
      </c>
      <c r="F221" s="8"/>
      <c r="G221" s="8"/>
      <c r="H221" s="8"/>
      <c r="I221" s="8"/>
    </row>
    <row r="222" spans="1:9" ht="12.75">
      <c r="A222" s="8" t="str">
        <f>IF('VÝPOČET JUHR'!A225="","",'VÝPOČET JUHR'!A225)</f>
        <v/>
      </c>
      <c r="B222" s="8" t="str">
        <f>IF('VÝPOČET JUHR'!G225="","",'VÝPOČET JUHR'!G225)</f>
        <v/>
      </c>
      <c r="C222" s="8" t="str">
        <f>IF('VÝPOČET JUHR'!Z225="","",'VÝPOČET JUHR'!Z225)</f>
        <v>vyplnit</v>
      </c>
      <c r="D222" s="8" t="str">
        <f>IF('VÝPOČET JUHR'!V225="","",'VÝPOČET JUHR'!V225)</f>
        <v/>
      </c>
      <c r="F222" s="8"/>
      <c r="G222" s="8"/>
      <c r="H222" s="8"/>
      <c r="I222" s="8"/>
    </row>
    <row r="223" spans="1:9" ht="12.75">
      <c r="A223" s="8" t="str">
        <f>IF('VÝPOČET JUHR'!A226="","",'VÝPOČET JUHR'!A226)</f>
        <v/>
      </c>
      <c r="B223" s="8" t="str">
        <f>IF('VÝPOČET JUHR'!G226="","",'VÝPOČET JUHR'!G226)</f>
        <v/>
      </c>
      <c r="C223" s="8" t="str">
        <f>IF('VÝPOČET JUHR'!Z226="","",'VÝPOČET JUHR'!Z226)</f>
        <v>vyplnit</v>
      </c>
      <c r="D223" s="8" t="str">
        <f>IF('VÝPOČET JUHR'!V226="","",'VÝPOČET JUHR'!V226)</f>
        <v/>
      </c>
      <c r="F223" s="8"/>
      <c r="G223" s="8"/>
      <c r="H223" s="8"/>
      <c r="I223" s="8"/>
    </row>
    <row r="224" spans="1:9" ht="12.75">
      <c r="A224" s="8" t="str">
        <f>IF('VÝPOČET JUHR'!A227="","",'VÝPOČET JUHR'!A227)</f>
        <v/>
      </c>
      <c r="B224" s="8" t="str">
        <f>IF('VÝPOČET JUHR'!G227="","",'VÝPOČET JUHR'!G227)</f>
        <v/>
      </c>
      <c r="C224" s="8" t="str">
        <f>IF('VÝPOČET JUHR'!Z227="","",'VÝPOČET JUHR'!Z227)</f>
        <v>vyplnit</v>
      </c>
      <c r="D224" s="8" t="str">
        <f>IF('VÝPOČET JUHR'!V227="","",'VÝPOČET JUHR'!V227)</f>
        <v/>
      </c>
      <c r="F224" s="8"/>
      <c r="G224" s="8"/>
      <c r="H224" s="8"/>
      <c r="I224" s="8"/>
    </row>
    <row r="225" spans="1:9" ht="12.75">
      <c r="A225" s="8" t="str">
        <f>IF('VÝPOČET JUHR'!A228="","",'VÝPOČET JUHR'!A228)</f>
        <v/>
      </c>
      <c r="B225" s="8" t="str">
        <f>IF('VÝPOČET JUHR'!G228="","",'VÝPOČET JUHR'!G228)</f>
        <v/>
      </c>
      <c r="C225" s="8" t="str">
        <f>IF('VÝPOČET JUHR'!Z228="","",'VÝPOČET JUHR'!Z228)</f>
        <v>vyplnit</v>
      </c>
      <c r="D225" s="8" t="str">
        <f>IF('VÝPOČET JUHR'!V228="","",'VÝPOČET JUHR'!V228)</f>
        <v/>
      </c>
      <c r="F225" s="8"/>
      <c r="G225" s="8"/>
      <c r="H225" s="8"/>
      <c r="I225" s="8"/>
    </row>
    <row r="226" spans="1:9" ht="12.75">
      <c r="A226" s="8" t="str">
        <f>IF('VÝPOČET JUHR'!A229="","",'VÝPOČET JUHR'!A229)</f>
        <v/>
      </c>
      <c r="B226" s="8" t="str">
        <f>IF('VÝPOČET JUHR'!G229="","",'VÝPOČET JUHR'!G229)</f>
        <v/>
      </c>
      <c r="C226" s="8" t="str">
        <f>IF('VÝPOČET JUHR'!Z229="","",'VÝPOČET JUHR'!Z229)</f>
        <v>vyplnit</v>
      </c>
      <c r="D226" s="8" t="str">
        <f>IF('VÝPOČET JUHR'!V229="","",'VÝPOČET JUHR'!V229)</f>
        <v/>
      </c>
      <c r="F226" s="8"/>
      <c r="G226" s="8"/>
      <c r="H226" s="8"/>
      <c r="I226" s="8"/>
    </row>
    <row r="227" spans="1:9" ht="12.75">
      <c r="A227" s="8" t="str">
        <f>IF('VÝPOČET JUHR'!A230="","",'VÝPOČET JUHR'!A230)</f>
        <v/>
      </c>
      <c r="B227" s="8" t="str">
        <f>IF('VÝPOČET JUHR'!G230="","",'VÝPOČET JUHR'!G230)</f>
        <v/>
      </c>
      <c r="C227" s="8" t="str">
        <f>IF('VÝPOČET JUHR'!Z230="","",'VÝPOČET JUHR'!Z230)</f>
        <v>vyplnit</v>
      </c>
      <c r="D227" s="8" t="str">
        <f>IF('VÝPOČET JUHR'!V230="","",'VÝPOČET JUHR'!V230)</f>
        <v/>
      </c>
      <c r="F227" s="8"/>
      <c r="G227" s="8"/>
      <c r="H227" s="8"/>
      <c r="I227" s="8"/>
    </row>
    <row r="228" spans="1:9" ht="12.75">
      <c r="A228" s="8" t="str">
        <f>IF('VÝPOČET JUHR'!A231="","",'VÝPOČET JUHR'!A231)</f>
        <v/>
      </c>
      <c r="B228" s="8" t="str">
        <f>IF('VÝPOČET JUHR'!G231="","",'VÝPOČET JUHR'!G231)</f>
        <v/>
      </c>
      <c r="C228" s="8" t="str">
        <f>IF('VÝPOČET JUHR'!Z231="","",'VÝPOČET JUHR'!Z231)</f>
        <v>vyplnit</v>
      </c>
      <c r="D228" s="8" t="str">
        <f>IF('VÝPOČET JUHR'!V231="","",'VÝPOČET JUHR'!V231)</f>
        <v/>
      </c>
      <c r="F228" s="8"/>
      <c r="G228" s="8"/>
      <c r="H228" s="8"/>
      <c r="I228" s="8"/>
    </row>
    <row r="229" spans="1:9" ht="12.75">
      <c r="A229" s="8" t="str">
        <f>IF('VÝPOČET JUHR'!A232="","",'VÝPOČET JUHR'!A232)</f>
        <v/>
      </c>
      <c r="B229" s="8" t="str">
        <f>IF('VÝPOČET JUHR'!G232="","",'VÝPOČET JUHR'!G232)</f>
        <v/>
      </c>
      <c r="C229" s="8" t="str">
        <f>IF('VÝPOČET JUHR'!Z232="","",'VÝPOČET JUHR'!Z232)</f>
        <v>vyplnit</v>
      </c>
      <c r="D229" s="8" t="str">
        <f>IF('VÝPOČET JUHR'!V232="","",'VÝPOČET JUHR'!V232)</f>
        <v/>
      </c>
      <c r="F229" s="8"/>
      <c r="G229" s="8"/>
      <c r="H229" s="8"/>
      <c r="I229" s="8"/>
    </row>
    <row r="230" spans="1:9" ht="12.75">
      <c r="A230" s="8" t="str">
        <f>IF('VÝPOČET JUHR'!A233="","",'VÝPOČET JUHR'!A233)</f>
        <v/>
      </c>
      <c r="B230" s="8" t="str">
        <f>IF('VÝPOČET JUHR'!G233="","",'VÝPOČET JUHR'!G233)</f>
        <v/>
      </c>
      <c r="C230" s="8" t="str">
        <f>IF('VÝPOČET JUHR'!Z233="","",'VÝPOČET JUHR'!Z233)</f>
        <v>vyplnit</v>
      </c>
      <c r="D230" s="8" t="str">
        <f>IF('VÝPOČET JUHR'!V233="","",'VÝPOČET JUHR'!V233)</f>
        <v/>
      </c>
      <c r="F230" s="8"/>
      <c r="G230" s="8"/>
      <c r="H230" s="8"/>
      <c r="I230" s="8"/>
    </row>
    <row r="231" spans="1:9" ht="12.75">
      <c r="A231" s="8" t="str">
        <f>IF('VÝPOČET JUHR'!A234="","",'VÝPOČET JUHR'!A234)</f>
        <v/>
      </c>
      <c r="B231" s="8" t="str">
        <f>IF('VÝPOČET JUHR'!G234="","",'VÝPOČET JUHR'!G234)</f>
        <v/>
      </c>
      <c r="C231" s="8" t="str">
        <f>IF('VÝPOČET JUHR'!Z234="","",'VÝPOČET JUHR'!Z234)</f>
        <v>vyplnit</v>
      </c>
      <c r="D231" s="8" t="str">
        <f>IF('VÝPOČET JUHR'!V234="","",'VÝPOČET JUHR'!V234)</f>
        <v/>
      </c>
      <c r="F231" s="8"/>
      <c r="G231" s="8"/>
      <c r="H231" s="8"/>
      <c r="I231" s="8"/>
    </row>
    <row r="232" spans="1:9" ht="12.75">
      <c r="A232" s="8" t="str">
        <f>IF('VÝPOČET JUHR'!A235="","",'VÝPOČET JUHR'!A235)</f>
        <v/>
      </c>
      <c r="B232" s="8" t="str">
        <f>IF('VÝPOČET JUHR'!G235="","",'VÝPOČET JUHR'!G235)</f>
        <v/>
      </c>
      <c r="C232" s="8" t="str">
        <f>IF('VÝPOČET JUHR'!Z235="","",'VÝPOČET JUHR'!Z235)</f>
        <v>vyplnit</v>
      </c>
      <c r="D232" s="8" t="str">
        <f>IF('VÝPOČET JUHR'!V235="","",'VÝPOČET JUHR'!V235)</f>
        <v/>
      </c>
      <c r="F232" s="8"/>
      <c r="G232" s="8"/>
      <c r="H232" s="8"/>
      <c r="I232" s="8"/>
    </row>
    <row r="233" spans="1:9" ht="12.75">
      <c r="A233" s="8" t="str">
        <f>IF('VÝPOČET JUHR'!A236="","",'VÝPOČET JUHR'!A236)</f>
        <v/>
      </c>
      <c r="B233" s="8" t="str">
        <f>IF('VÝPOČET JUHR'!G236="","",'VÝPOČET JUHR'!G236)</f>
        <v/>
      </c>
      <c r="C233" s="8" t="str">
        <f>IF('VÝPOČET JUHR'!Z236="","",'VÝPOČET JUHR'!Z236)</f>
        <v>vyplnit</v>
      </c>
      <c r="D233" s="8" t="str">
        <f>IF('VÝPOČET JUHR'!V236="","",'VÝPOČET JUHR'!V236)</f>
        <v/>
      </c>
      <c r="F233" s="8"/>
      <c r="G233" s="8"/>
      <c r="H233" s="8"/>
      <c r="I233" s="8"/>
    </row>
    <row r="234" spans="1:9" ht="12.75">
      <c r="A234" s="8" t="str">
        <f>IF('VÝPOČET JUHR'!A237="","",'VÝPOČET JUHR'!A237)</f>
        <v/>
      </c>
      <c r="B234" s="8" t="str">
        <f>IF('VÝPOČET JUHR'!G237="","",'VÝPOČET JUHR'!G237)</f>
        <v/>
      </c>
      <c r="C234" s="8" t="str">
        <f>IF('VÝPOČET JUHR'!Z237="","",'VÝPOČET JUHR'!Z237)</f>
        <v>vyplnit</v>
      </c>
      <c r="D234" s="8" t="str">
        <f>IF('VÝPOČET JUHR'!V237="","",'VÝPOČET JUHR'!V237)</f>
        <v/>
      </c>
      <c r="F234" s="8"/>
      <c r="G234" s="8"/>
      <c r="H234" s="8"/>
      <c r="I234" s="8"/>
    </row>
    <row r="235" spans="1:9" ht="12.75">
      <c r="A235" s="8" t="str">
        <f>IF('VÝPOČET JUHR'!A238="","",'VÝPOČET JUHR'!A238)</f>
        <v/>
      </c>
      <c r="B235" s="8" t="str">
        <f>IF('VÝPOČET JUHR'!G238="","",'VÝPOČET JUHR'!G238)</f>
        <v/>
      </c>
      <c r="C235" s="8" t="str">
        <f>IF('VÝPOČET JUHR'!Z238="","",'VÝPOČET JUHR'!Z238)</f>
        <v>vyplnit</v>
      </c>
      <c r="D235" s="8" t="str">
        <f>IF('VÝPOČET JUHR'!V238="","",'VÝPOČET JUHR'!V238)</f>
        <v/>
      </c>
      <c r="F235" s="8"/>
      <c r="G235" s="8"/>
      <c r="H235" s="8"/>
      <c r="I235" s="8"/>
    </row>
    <row r="236" spans="1:9" ht="12.75">
      <c r="A236" s="8" t="str">
        <f>IF('VÝPOČET JUHR'!A239="","",'VÝPOČET JUHR'!A239)</f>
        <v/>
      </c>
      <c r="B236" s="8" t="str">
        <f>IF('VÝPOČET JUHR'!G239="","",'VÝPOČET JUHR'!G239)</f>
        <v/>
      </c>
      <c r="C236" s="8" t="str">
        <f>IF('VÝPOČET JUHR'!Z239="","",'VÝPOČET JUHR'!Z239)</f>
        <v>vyplnit</v>
      </c>
      <c r="D236" s="8" t="str">
        <f>IF('VÝPOČET JUHR'!V239="","",'VÝPOČET JUHR'!V239)</f>
        <v/>
      </c>
      <c r="F236" s="8"/>
      <c r="G236" s="8"/>
      <c r="H236" s="8"/>
      <c r="I236" s="8"/>
    </row>
    <row r="237" spans="1:9" ht="12.75">
      <c r="A237" s="8" t="str">
        <f>IF('VÝPOČET JUHR'!A240="","",'VÝPOČET JUHR'!A240)</f>
        <v/>
      </c>
      <c r="B237" s="8" t="str">
        <f>IF('VÝPOČET JUHR'!G240="","",'VÝPOČET JUHR'!G240)</f>
        <v/>
      </c>
      <c r="C237" s="8" t="str">
        <f>IF('VÝPOČET JUHR'!Z240="","",'VÝPOČET JUHR'!Z240)</f>
        <v>vyplnit</v>
      </c>
      <c r="D237" s="8" t="str">
        <f>IF('VÝPOČET JUHR'!V240="","",'VÝPOČET JUHR'!V240)</f>
        <v/>
      </c>
      <c r="F237" s="8"/>
      <c r="G237" s="8"/>
      <c r="H237" s="8"/>
      <c r="I237" s="8"/>
    </row>
    <row r="238" spans="1:9" ht="12.75">
      <c r="A238" s="8" t="str">
        <f>IF('VÝPOČET JUHR'!A241="","",'VÝPOČET JUHR'!A241)</f>
        <v/>
      </c>
      <c r="B238" s="8" t="str">
        <f>IF('VÝPOČET JUHR'!G241="","",'VÝPOČET JUHR'!G241)</f>
        <v/>
      </c>
      <c r="C238" s="8" t="str">
        <f>IF('VÝPOČET JUHR'!Z241="","",'VÝPOČET JUHR'!Z241)</f>
        <v>vyplnit</v>
      </c>
      <c r="D238" s="8" t="str">
        <f>IF('VÝPOČET JUHR'!V241="","",'VÝPOČET JUHR'!V241)</f>
        <v/>
      </c>
      <c r="F238" s="8"/>
      <c r="G238" s="8"/>
      <c r="H238" s="8"/>
      <c r="I238" s="8"/>
    </row>
    <row r="239" spans="1:9" ht="12.75">
      <c r="A239" s="8" t="str">
        <f>IF('VÝPOČET JUHR'!A242="","",'VÝPOČET JUHR'!A242)</f>
        <v/>
      </c>
      <c r="B239" s="8" t="str">
        <f>IF('VÝPOČET JUHR'!G242="","",'VÝPOČET JUHR'!G242)</f>
        <v/>
      </c>
      <c r="C239" s="8" t="str">
        <f>IF('VÝPOČET JUHR'!Z242="","",'VÝPOČET JUHR'!Z242)</f>
        <v>vyplnit</v>
      </c>
      <c r="D239" s="8" t="str">
        <f>IF('VÝPOČET JUHR'!V242="","",'VÝPOČET JUHR'!V242)</f>
        <v/>
      </c>
      <c r="F239" s="8"/>
      <c r="G239" s="8"/>
      <c r="H239" s="8"/>
      <c r="I239" s="8"/>
    </row>
    <row r="240" spans="1:9" ht="12.75">
      <c r="A240" s="8" t="str">
        <f>IF('VÝPOČET JUHR'!A243="","",'VÝPOČET JUHR'!A243)</f>
        <v/>
      </c>
      <c r="B240" s="8" t="str">
        <f>IF('VÝPOČET JUHR'!G243="","",'VÝPOČET JUHR'!G243)</f>
        <v/>
      </c>
      <c r="C240" s="8" t="str">
        <f>IF('VÝPOČET JUHR'!Z243="","",'VÝPOČET JUHR'!Z243)</f>
        <v>vyplnit</v>
      </c>
      <c r="D240" s="8" t="str">
        <f>IF('VÝPOČET JUHR'!V243="","",'VÝPOČET JUHR'!V243)</f>
        <v/>
      </c>
      <c r="F240" s="8"/>
      <c r="G240" s="8"/>
      <c r="H240" s="8"/>
      <c r="I240" s="8"/>
    </row>
    <row r="241" spans="1:9" ht="12.75">
      <c r="A241" s="8" t="str">
        <f>IF('VÝPOČET JUHR'!A244="","",'VÝPOČET JUHR'!A244)</f>
        <v/>
      </c>
      <c r="B241" s="8" t="str">
        <f>IF('VÝPOČET JUHR'!G244="","",'VÝPOČET JUHR'!G244)</f>
        <v/>
      </c>
      <c r="C241" s="8" t="str">
        <f>IF('VÝPOČET JUHR'!Z244="","",'VÝPOČET JUHR'!Z244)</f>
        <v>vyplnit</v>
      </c>
      <c r="D241" s="8" t="str">
        <f>IF('VÝPOČET JUHR'!V244="","",'VÝPOČET JUHR'!V244)</f>
        <v/>
      </c>
      <c r="F241" s="8"/>
      <c r="G241" s="8"/>
      <c r="H241" s="8"/>
      <c r="I241" s="8"/>
    </row>
    <row r="242" spans="1:9" ht="12.75">
      <c r="A242" s="8" t="str">
        <f>IF('VÝPOČET JUHR'!A245="","",'VÝPOČET JUHR'!A245)</f>
        <v/>
      </c>
      <c r="B242" s="8" t="str">
        <f>IF('VÝPOČET JUHR'!G245="","",'VÝPOČET JUHR'!G245)</f>
        <v/>
      </c>
      <c r="C242" s="8" t="str">
        <f>IF('VÝPOČET JUHR'!Z245="","",'VÝPOČET JUHR'!Z245)</f>
        <v>vyplnit</v>
      </c>
      <c r="D242" s="8" t="str">
        <f>IF('VÝPOČET JUHR'!V245="","",'VÝPOČET JUHR'!V245)</f>
        <v/>
      </c>
      <c r="F242" s="8"/>
      <c r="G242" s="8"/>
      <c r="H242" s="8"/>
      <c r="I242" s="8"/>
    </row>
    <row r="243" spans="1:9" ht="12.75">
      <c r="A243" s="8" t="str">
        <f>IF('VÝPOČET JUHR'!A246="","",'VÝPOČET JUHR'!A246)</f>
        <v/>
      </c>
      <c r="B243" s="8" t="str">
        <f>IF('VÝPOČET JUHR'!G246="","",'VÝPOČET JUHR'!G246)</f>
        <v/>
      </c>
      <c r="C243" s="8" t="str">
        <f>IF('VÝPOČET JUHR'!Z246="","",'VÝPOČET JUHR'!Z246)</f>
        <v>vyplnit</v>
      </c>
      <c r="D243" s="8" t="str">
        <f>IF('VÝPOČET JUHR'!V246="","",'VÝPOČET JUHR'!V246)</f>
        <v/>
      </c>
      <c r="F243" s="8"/>
      <c r="G243" s="8"/>
      <c r="H243" s="8"/>
      <c r="I243" s="8"/>
    </row>
    <row r="244" spans="1:9" ht="12.75">
      <c r="A244" s="8" t="str">
        <f>IF('VÝPOČET JUHR'!A247="","",'VÝPOČET JUHR'!A247)</f>
        <v/>
      </c>
      <c r="B244" s="8" t="str">
        <f>IF('VÝPOČET JUHR'!G247="","",'VÝPOČET JUHR'!G247)</f>
        <v/>
      </c>
      <c r="C244" s="8" t="str">
        <f>IF('VÝPOČET JUHR'!Z247="","",'VÝPOČET JUHR'!Z247)</f>
        <v>vyplnit</v>
      </c>
      <c r="D244" s="8" t="str">
        <f>IF('VÝPOČET JUHR'!V247="","",'VÝPOČET JUHR'!V247)</f>
        <v/>
      </c>
      <c r="F244" s="8"/>
      <c r="G244" s="8"/>
      <c r="H244" s="8"/>
      <c r="I244" s="8"/>
    </row>
    <row r="245" spans="1:9" ht="12.75">
      <c r="A245" s="8" t="str">
        <f>IF('VÝPOČET JUHR'!A248="","",'VÝPOČET JUHR'!A248)</f>
        <v/>
      </c>
      <c r="B245" s="8" t="str">
        <f>IF('VÝPOČET JUHR'!G248="","",'VÝPOČET JUHR'!G248)</f>
        <v/>
      </c>
      <c r="C245" s="8" t="str">
        <f>IF('VÝPOČET JUHR'!Z248="","",'VÝPOČET JUHR'!Z248)</f>
        <v>vyplnit</v>
      </c>
      <c r="D245" s="8" t="str">
        <f>IF('VÝPOČET JUHR'!V248="","",'VÝPOČET JUHR'!V248)</f>
        <v/>
      </c>
      <c r="F245" s="8"/>
      <c r="G245" s="8"/>
      <c r="H245" s="8"/>
      <c r="I245" s="8"/>
    </row>
    <row r="246" spans="1:9" ht="12.75">
      <c r="A246" s="8" t="str">
        <f>IF('VÝPOČET JUHR'!A249="","",'VÝPOČET JUHR'!A249)</f>
        <v/>
      </c>
      <c r="B246" s="8" t="str">
        <f>IF('VÝPOČET JUHR'!G249="","",'VÝPOČET JUHR'!G249)</f>
        <v/>
      </c>
      <c r="C246" s="8" t="str">
        <f>IF('VÝPOČET JUHR'!Z249="","",'VÝPOČET JUHR'!Z249)</f>
        <v>vyplnit</v>
      </c>
      <c r="D246" s="8" t="str">
        <f>IF('VÝPOČET JUHR'!V249="","",'VÝPOČET JUHR'!V249)</f>
        <v/>
      </c>
      <c r="F246" s="8"/>
      <c r="G246" s="8"/>
      <c r="H246" s="8"/>
      <c r="I246" s="8"/>
    </row>
    <row r="247" spans="1:9" ht="12.75">
      <c r="A247" s="8" t="str">
        <f>IF('VÝPOČET JUHR'!A250="","",'VÝPOČET JUHR'!A250)</f>
        <v/>
      </c>
      <c r="B247" s="8" t="str">
        <f>IF('VÝPOČET JUHR'!G250="","",'VÝPOČET JUHR'!G250)</f>
        <v/>
      </c>
      <c r="C247" s="8" t="str">
        <f>IF('VÝPOČET JUHR'!Z250="","",'VÝPOČET JUHR'!Z250)</f>
        <v>vyplnit</v>
      </c>
      <c r="D247" s="8" t="str">
        <f>IF('VÝPOČET JUHR'!V250="","",'VÝPOČET JUHR'!V250)</f>
        <v/>
      </c>
      <c r="F247" s="8"/>
      <c r="G247" s="8"/>
      <c r="H247" s="8"/>
      <c r="I247" s="8"/>
    </row>
    <row r="248" spans="1:9" ht="12.75">
      <c r="A248" s="8" t="str">
        <f>IF('VÝPOČET JUHR'!A251="","",'VÝPOČET JUHR'!A251)</f>
        <v/>
      </c>
      <c r="B248" s="8" t="str">
        <f>IF('VÝPOČET JUHR'!G251="","",'VÝPOČET JUHR'!G251)</f>
        <v/>
      </c>
      <c r="C248" s="8" t="str">
        <f>IF('VÝPOČET JUHR'!Z251="","",'VÝPOČET JUHR'!Z251)</f>
        <v>vyplnit</v>
      </c>
      <c r="D248" s="8" t="str">
        <f>IF('VÝPOČET JUHR'!V251="","",'VÝPOČET JUHR'!V251)</f>
        <v/>
      </c>
      <c r="F248" s="8"/>
      <c r="G248" s="8"/>
      <c r="H248" s="8"/>
      <c r="I248" s="8"/>
    </row>
    <row r="249" spans="1:9" ht="12.75">
      <c r="A249" s="8" t="str">
        <f>IF('VÝPOČET JUHR'!A252="","",'VÝPOČET JUHR'!A252)</f>
        <v/>
      </c>
      <c r="B249" s="8" t="str">
        <f>IF('VÝPOČET JUHR'!G252="","",'VÝPOČET JUHR'!G252)</f>
        <v/>
      </c>
      <c r="C249" s="8" t="str">
        <f>IF('VÝPOČET JUHR'!Z252="","",'VÝPOČET JUHR'!Z252)</f>
        <v>vyplnit</v>
      </c>
      <c r="D249" s="8" t="str">
        <f>IF('VÝPOČET JUHR'!V252="","",'VÝPOČET JUHR'!V252)</f>
        <v/>
      </c>
      <c r="F249" s="8"/>
      <c r="G249" s="8"/>
      <c r="H249" s="8"/>
      <c r="I249" s="8"/>
    </row>
    <row r="250" spans="1:9" ht="12.75">
      <c r="A250" s="8" t="str">
        <f>IF('VÝPOČET JUHR'!A253="","",'VÝPOČET JUHR'!A253)</f>
        <v/>
      </c>
      <c r="B250" s="8" t="str">
        <f>IF('VÝPOČET JUHR'!G253="","",'VÝPOČET JUHR'!G253)</f>
        <v/>
      </c>
      <c r="C250" s="8" t="str">
        <f>IF('VÝPOČET JUHR'!Z253="","",'VÝPOČET JUHR'!Z253)</f>
        <v>vyplnit</v>
      </c>
      <c r="D250" s="8" t="str">
        <f>IF('VÝPOČET JUHR'!V253="","",'VÝPOČET JUHR'!V253)</f>
        <v/>
      </c>
      <c r="F250" s="8"/>
      <c r="G250" s="8"/>
      <c r="H250" s="8"/>
      <c r="I250" s="8"/>
    </row>
    <row r="251" spans="1:9" ht="12.75">
      <c r="A251" s="8" t="str">
        <f>IF('VÝPOČET JUHR'!A254="","",'VÝPOČET JUHR'!A254)</f>
        <v/>
      </c>
      <c r="B251" s="8" t="str">
        <f>IF('VÝPOČET JUHR'!G254="","",'VÝPOČET JUHR'!G254)</f>
        <v/>
      </c>
      <c r="C251" s="8" t="str">
        <f>IF('VÝPOČET JUHR'!Z254="","",'VÝPOČET JUHR'!Z254)</f>
        <v>vyplnit</v>
      </c>
      <c r="D251" s="8" t="str">
        <f>IF('VÝPOČET JUHR'!V254="","",'VÝPOČET JUHR'!V254)</f>
        <v/>
      </c>
      <c r="F251" s="8"/>
      <c r="G251" s="8"/>
      <c r="H251" s="8"/>
      <c r="I251" s="8"/>
    </row>
    <row r="252" spans="1:9" ht="12.75">
      <c r="A252" s="8" t="str">
        <f>IF('VÝPOČET JUHR'!A255="","",'VÝPOČET JUHR'!A255)</f>
        <v/>
      </c>
      <c r="B252" s="8" t="str">
        <f>IF('VÝPOČET JUHR'!G255="","",'VÝPOČET JUHR'!G255)</f>
        <v/>
      </c>
      <c r="C252" s="8" t="str">
        <f>IF('VÝPOČET JUHR'!Z255="","",'VÝPOČET JUHR'!Z255)</f>
        <v>vyplnit</v>
      </c>
      <c r="D252" s="8" t="str">
        <f>IF('VÝPOČET JUHR'!V255="","",'VÝPOČET JUHR'!V255)</f>
        <v/>
      </c>
      <c r="F252" s="8"/>
      <c r="G252" s="8"/>
      <c r="H252" s="8"/>
      <c r="I252" s="8"/>
    </row>
    <row r="253" spans="1:9" ht="12.75">
      <c r="A253" s="8" t="str">
        <f>IF('VÝPOČET JUHR'!A256="","",'VÝPOČET JUHR'!A256)</f>
        <v/>
      </c>
      <c r="B253" s="8" t="str">
        <f>IF('VÝPOČET JUHR'!G256="","",'VÝPOČET JUHR'!G256)</f>
        <v/>
      </c>
      <c r="C253" s="8" t="str">
        <f>IF('VÝPOČET JUHR'!Z256="","",'VÝPOČET JUHR'!Z256)</f>
        <v>vyplnit</v>
      </c>
      <c r="D253" s="8" t="str">
        <f>IF('VÝPOČET JUHR'!V256="","",'VÝPOČET JUHR'!V256)</f>
        <v/>
      </c>
      <c r="F253" s="8"/>
      <c r="G253" s="8"/>
      <c r="H253" s="8"/>
      <c r="I253" s="8"/>
    </row>
    <row r="254" spans="1:9" ht="12.75">
      <c r="A254" s="8" t="str">
        <f>IF('VÝPOČET JUHR'!A257="","",'VÝPOČET JUHR'!A257)</f>
        <v/>
      </c>
      <c r="B254" s="8" t="str">
        <f>IF('VÝPOČET JUHR'!G257="","",'VÝPOČET JUHR'!G257)</f>
        <v/>
      </c>
      <c r="C254" s="8" t="str">
        <f>IF('VÝPOČET JUHR'!Z257="","",'VÝPOČET JUHR'!Z257)</f>
        <v>vyplnit</v>
      </c>
      <c r="D254" s="8" t="str">
        <f>IF('VÝPOČET JUHR'!V257="","",'VÝPOČET JUHR'!V257)</f>
        <v/>
      </c>
      <c r="F254" s="8"/>
      <c r="G254" s="8"/>
      <c r="H254" s="8"/>
      <c r="I254" s="8"/>
    </row>
    <row r="255" spans="1:9" ht="12.75">
      <c r="A255" s="8" t="str">
        <f>IF('VÝPOČET JUHR'!A258="","",'VÝPOČET JUHR'!A258)</f>
        <v/>
      </c>
      <c r="B255" s="8" t="str">
        <f>IF('VÝPOČET JUHR'!G258="","",'VÝPOČET JUHR'!G258)</f>
        <v/>
      </c>
      <c r="C255" s="8" t="str">
        <f>IF('VÝPOČET JUHR'!Z258="","",'VÝPOČET JUHR'!Z258)</f>
        <v>vyplnit</v>
      </c>
      <c r="D255" s="8" t="str">
        <f>IF('VÝPOČET JUHR'!V258="","",'VÝPOČET JUHR'!V258)</f>
        <v/>
      </c>
      <c r="F255" s="8"/>
      <c r="G255" s="8"/>
      <c r="H255" s="8"/>
      <c r="I255" s="8"/>
    </row>
    <row r="256" spans="1:9" ht="12.75">
      <c r="A256" s="8" t="str">
        <f>IF('VÝPOČET JUHR'!A259="","",'VÝPOČET JUHR'!A259)</f>
        <v/>
      </c>
      <c r="B256" s="8" t="str">
        <f>IF('VÝPOČET JUHR'!G259="","",'VÝPOČET JUHR'!G259)</f>
        <v/>
      </c>
      <c r="C256" s="8" t="str">
        <f>IF('VÝPOČET JUHR'!Z259="","",'VÝPOČET JUHR'!Z259)</f>
        <v>vyplnit</v>
      </c>
      <c r="D256" s="8" t="str">
        <f>IF('VÝPOČET JUHR'!V259="","",'VÝPOČET JUHR'!V259)</f>
        <v/>
      </c>
      <c r="F256" s="8"/>
      <c r="G256" s="8"/>
      <c r="H256" s="8"/>
      <c r="I256" s="8"/>
    </row>
    <row r="257" spans="1:9" ht="12.75">
      <c r="A257" s="8" t="str">
        <f>IF('VÝPOČET JUHR'!A260="","",'VÝPOČET JUHR'!A260)</f>
        <v/>
      </c>
      <c r="B257" s="8" t="str">
        <f>IF('VÝPOČET JUHR'!G260="","",'VÝPOČET JUHR'!G260)</f>
        <v/>
      </c>
      <c r="C257" s="8" t="str">
        <f>IF('VÝPOČET JUHR'!Z260="","",'VÝPOČET JUHR'!Z260)</f>
        <v>vyplnit</v>
      </c>
      <c r="D257" s="8" t="str">
        <f>IF('VÝPOČET JUHR'!V260="","",'VÝPOČET JUHR'!V260)</f>
        <v/>
      </c>
      <c r="F257" s="8"/>
      <c r="G257" s="8"/>
      <c r="H257" s="8"/>
      <c r="I257" s="8"/>
    </row>
    <row r="258" spans="1:9" ht="12.75">
      <c r="A258" s="8" t="str">
        <f>IF('VÝPOČET JUHR'!A261="","",'VÝPOČET JUHR'!A261)</f>
        <v/>
      </c>
      <c r="B258" s="8" t="str">
        <f>IF('VÝPOČET JUHR'!G261="","",'VÝPOČET JUHR'!G261)</f>
        <v/>
      </c>
      <c r="C258" s="8" t="str">
        <f>IF('VÝPOČET JUHR'!Z261="","",'VÝPOČET JUHR'!Z261)</f>
        <v>vyplnit</v>
      </c>
      <c r="D258" s="8" t="str">
        <f>IF('VÝPOČET JUHR'!V261="","",'VÝPOČET JUHR'!V261)</f>
        <v/>
      </c>
      <c r="F258" s="8"/>
      <c r="G258" s="8"/>
      <c r="H258" s="8"/>
      <c r="I258" s="8"/>
    </row>
    <row r="259" spans="1:9" ht="12.75">
      <c r="A259" s="8" t="str">
        <f>IF('VÝPOČET JUHR'!A262="","",'VÝPOČET JUHR'!A262)</f>
        <v/>
      </c>
      <c r="B259" s="8" t="str">
        <f>IF('VÝPOČET JUHR'!G262="","",'VÝPOČET JUHR'!G262)</f>
        <v/>
      </c>
      <c r="C259" s="8" t="str">
        <f>IF('VÝPOČET JUHR'!Z262="","",'VÝPOČET JUHR'!Z262)</f>
        <v>vyplnit</v>
      </c>
      <c r="D259" s="8" t="str">
        <f>IF('VÝPOČET JUHR'!V262="","",'VÝPOČET JUHR'!V262)</f>
        <v/>
      </c>
      <c r="F259" s="8"/>
      <c r="G259" s="8"/>
      <c r="H259" s="8"/>
      <c r="I259" s="8"/>
    </row>
    <row r="260" spans="1:9" ht="12.75">
      <c r="A260" s="8" t="str">
        <f>IF('VÝPOČET JUHR'!A263="","",'VÝPOČET JUHR'!A263)</f>
        <v/>
      </c>
      <c r="B260" s="8" t="str">
        <f>IF('VÝPOČET JUHR'!G263="","",'VÝPOČET JUHR'!G263)</f>
        <v/>
      </c>
      <c r="C260" s="8" t="str">
        <f>IF('VÝPOČET JUHR'!Z263="","",'VÝPOČET JUHR'!Z263)</f>
        <v>vyplnit</v>
      </c>
      <c r="D260" s="8" t="str">
        <f>IF('VÝPOČET JUHR'!V263="","",'VÝPOČET JUHR'!V263)</f>
        <v/>
      </c>
      <c r="F260" s="8"/>
      <c r="G260" s="8"/>
      <c r="H260" s="8"/>
      <c r="I260" s="8"/>
    </row>
    <row r="261" spans="1:9" ht="12.75">
      <c r="A261" s="8" t="str">
        <f>IF('VÝPOČET JUHR'!A264="","",'VÝPOČET JUHR'!A264)</f>
        <v/>
      </c>
      <c r="B261" s="8" t="str">
        <f>IF('VÝPOČET JUHR'!G264="","",'VÝPOČET JUHR'!G264)</f>
        <v/>
      </c>
      <c r="C261" s="8" t="str">
        <f>IF('VÝPOČET JUHR'!Z264="","",'VÝPOČET JUHR'!Z264)</f>
        <v>vyplnit</v>
      </c>
      <c r="D261" s="8" t="str">
        <f>IF('VÝPOČET JUHR'!V264="","",'VÝPOČET JUHR'!V264)</f>
        <v/>
      </c>
      <c r="F261" s="8"/>
      <c r="G261" s="8"/>
      <c r="H261" s="8"/>
      <c r="I261" s="8"/>
    </row>
    <row r="262" spans="1:9" ht="12.75">
      <c r="A262" s="8" t="str">
        <f>IF('VÝPOČET JUHR'!A265="","",'VÝPOČET JUHR'!A265)</f>
        <v/>
      </c>
      <c r="B262" s="8" t="str">
        <f>IF('VÝPOČET JUHR'!G265="","",'VÝPOČET JUHR'!G265)</f>
        <v/>
      </c>
      <c r="C262" s="8" t="str">
        <f>IF('VÝPOČET JUHR'!Z265="","",'VÝPOČET JUHR'!Z265)</f>
        <v>vyplnit</v>
      </c>
      <c r="D262" s="8" t="str">
        <f>IF('VÝPOČET JUHR'!V265="","",'VÝPOČET JUHR'!V265)</f>
        <v/>
      </c>
      <c r="F262" s="8"/>
      <c r="G262" s="8"/>
      <c r="H262" s="8"/>
      <c r="I262" s="8"/>
    </row>
    <row r="263" spans="1:9" ht="12.75">
      <c r="A263" s="8" t="str">
        <f>IF('VÝPOČET JUHR'!A266="","",'VÝPOČET JUHR'!A266)</f>
        <v/>
      </c>
      <c r="B263" s="8" t="str">
        <f>IF('VÝPOČET JUHR'!G266="","",'VÝPOČET JUHR'!G266)</f>
        <v/>
      </c>
      <c r="C263" s="8" t="str">
        <f>IF('VÝPOČET JUHR'!Z266="","",'VÝPOČET JUHR'!Z266)</f>
        <v>vyplnit</v>
      </c>
      <c r="D263" s="8" t="str">
        <f>IF('VÝPOČET JUHR'!V266="","",'VÝPOČET JUHR'!V266)</f>
        <v/>
      </c>
      <c r="F263" s="8"/>
      <c r="G263" s="8"/>
      <c r="H263" s="8"/>
      <c r="I263" s="8"/>
    </row>
    <row r="264" spans="1:9" ht="12.75">
      <c r="A264" s="8" t="str">
        <f>IF('VÝPOČET JUHR'!A267="","",'VÝPOČET JUHR'!A267)</f>
        <v/>
      </c>
      <c r="B264" s="8" t="str">
        <f>IF('VÝPOČET JUHR'!G267="","",'VÝPOČET JUHR'!G267)</f>
        <v/>
      </c>
      <c r="C264" s="8" t="str">
        <f>IF('VÝPOČET JUHR'!Z267="","",'VÝPOČET JUHR'!Z267)</f>
        <v>vyplnit</v>
      </c>
      <c r="D264" s="8" t="str">
        <f>IF('VÝPOČET JUHR'!V267="","",'VÝPOČET JUHR'!V267)</f>
        <v/>
      </c>
      <c r="F264" s="8"/>
      <c r="G264" s="8"/>
      <c r="H264" s="8"/>
      <c r="I264" s="8"/>
    </row>
    <row r="265" spans="1:9" ht="12.75">
      <c r="A265" s="8" t="str">
        <f>IF('VÝPOČET JUHR'!A268="","",'VÝPOČET JUHR'!A268)</f>
        <v/>
      </c>
      <c r="B265" s="8" t="str">
        <f>IF('VÝPOČET JUHR'!G268="","",'VÝPOČET JUHR'!G268)</f>
        <v/>
      </c>
      <c r="C265" s="8" t="str">
        <f>IF('VÝPOČET JUHR'!Z268="","",'VÝPOČET JUHR'!Z268)</f>
        <v>vyplnit</v>
      </c>
      <c r="D265" s="8" t="str">
        <f>IF('VÝPOČET JUHR'!V268="","",'VÝPOČET JUHR'!V268)</f>
        <v/>
      </c>
      <c r="F265" s="8"/>
      <c r="G265" s="8"/>
      <c r="H265" s="8"/>
      <c r="I265" s="8"/>
    </row>
    <row r="266" spans="1:9" ht="12.75">
      <c r="A266" s="8" t="str">
        <f>IF('VÝPOČET JUHR'!A269="","",'VÝPOČET JUHR'!A269)</f>
        <v/>
      </c>
      <c r="B266" s="8" t="str">
        <f>IF('VÝPOČET JUHR'!G269="","",'VÝPOČET JUHR'!G269)</f>
        <v/>
      </c>
      <c r="C266" s="8" t="str">
        <f>IF('VÝPOČET JUHR'!Z269="","",'VÝPOČET JUHR'!Z269)</f>
        <v>vyplnit</v>
      </c>
      <c r="D266" s="8" t="str">
        <f>IF('VÝPOČET JUHR'!V269="","",'VÝPOČET JUHR'!V269)</f>
        <v/>
      </c>
      <c r="F266" s="8"/>
      <c r="G266" s="8"/>
      <c r="H266" s="8"/>
      <c r="I266" s="8"/>
    </row>
    <row r="267" spans="1:9" ht="12.75">
      <c r="A267" s="8" t="str">
        <f>IF('VÝPOČET JUHR'!A270="","",'VÝPOČET JUHR'!A270)</f>
        <v/>
      </c>
      <c r="B267" s="8" t="str">
        <f>IF('VÝPOČET JUHR'!G270="","",'VÝPOČET JUHR'!G270)</f>
        <v/>
      </c>
      <c r="C267" s="8" t="str">
        <f>IF('VÝPOČET JUHR'!Z270="","",'VÝPOČET JUHR'!Z270)</f>
        <v>vyplnit</v>
      </c>
      <c r="D267" s="8" t="str">
        <f>IF('VÝPOČET JUHR'!V270="","",'VÝPOČET JUHR'!V270)</f>
        <v/>
      </c>
      <c r="F267" s="8"/>
      <c r="G267" s="8"/>
      <c r="H267" s="8"/>
      <c r="I267" s="8"/>
    </row>
    <row r="268" spans="1:9" ht="12.75">
      <c r="A268" s="8" t="str">
        <f>IF('VÝPOČET JUHR'!A271="","",'VÝPOČET JUHR'!A271)</f>
        <v/>
      </c>
      <c r="B268" s="8" t="str">
        <f>IF('VÝPOČET JUHR'!G271="","",'VÝPOČET JUHR'!G271)</f>
        <v/>
      </c>
      <c r="C268" s="8" t="str">
        <f>IF('VÝPOČET JUHR'!Z271="","",'VÝPOČET JUHR'!Z271)</f>
        <v>vyplnit</v>
      </c>
      <c r="D268" s="8" t="str">
        <f>IF('VÝPOČET JUHR'!V271="","",'VÝPOČET JUHR'!V271)</f>
        <v/>
      </c>
      <c r="F268" s="8"/>
      <c r="G268" s="8"/>
      <c r="H268" s="8"/>
      <c r="I268" s="8"/>
    </row>
    <row r="269" spans="1:9" ht="12.75">
      <c r="A269" s="8" t="str">
        <f>IF('VÝPOČET JUHR'!A272="","",'VÝPOČET JUHR'!A272)</f>
        <v/>
      </c>
      <c r="B269" s="8" t="str">
        <f>IF('VÝPOČET JUHR'!G272="","",'VÝPOČET JUHR'!G272)</f>
        <v/>
      </c>
      <c r="C269" s="8" t="str">
        <f>IF('VÝPOČET JUHR'!Z272="","",'VÝPOČET JUHR'!Z272)</f>
        <v>vyplnit</v>
      </c>
      <c r="D269" s="8" t="str">
        <f>IF('VÝPOČET JUHR'!V272="","",'VÝPOČET JUHR'!V272)</f>
        <v/>
      </c>
      <c r="F269" s="8"/>
      <c r="G269" s="8"/>
      <c r="H269" s="8"/>
      <c r="I269" s="8"/>
    </row>
    <row r="270" spans="1:9" ht="12.75">
      <c r="A270" s="8" t="str">
        <f>IF('VÝPOČET JUHR'!A273="","",'VÝPOČET JUHR'!A273)</f>
        <v/>
      </c>
      <c r="B270" s="8" t="str">
        <f>IF('VÝPOČET JUHR'!G273="","",'VÝPOČET JUHR'!G273)</f>
        <v/>
      </c>
      <c r="C270" s="8" t="str">
        <f>IF('VÝPOČET JUHR'!Z273="","",'VÝPOČET JUHR'!Z273)</f>
        <v>vyplnit</v>
      </c>
      <c r="D270" s="8" t="str">
        <f>IF('VÝPOČET JUHR'!V273="","",'VÝPOČET JUHR'!V273)</f>
        <v/>
      </c>
      <c r="F270" s="8"/>
      <c r="G270" s="8"/>
      <c r="H270" s="8"/>
      <c r="I270" s="8"/>
    </row>
    <row r="271" spans="1:9" ht="12.75">
      <c r="A271" s="8" t="str">
        <f>IF('VÝPOČET JUHR'!A274="","",'VÝPOČET JUHR'!A274)</f>
        <v/>
      </c>
      <c r="B271" s="8" t="str">
        <f>IF('VÝPOČET JUHR'!G274="","",'VÝPOČET JUHR'!G274)</f>
        <v/>
      </c>
      <c r="C271" s="8" t="str">
        <f>IF('VÝPOČET JUHR'!Z274="","",'VÝPOČET JUHR'!Z274)</f>
        <v>vyplnit</v>
      </c>
      <c r="D271" s="8" t="str">
        <f>IF('VÝPOČET JUHR'!V274="","",'VÝPOČET JUHR'!V274)</f>
        <v/>
      </c>
      <c r="F271" s="8"/>
      <c r="G271" s="8"/>
      <c r="H271" s="8"/>
      <c r="I271" s="8"/>
    </row>
    <row r="272" spans="1:9" ht="12.75">
      <c r="A272" s="8" t="str">
        <f>IF('VÝPOČET JUHR'!A275="","",'VÝPOČET JUHR'!A275)</f>
        <v/>
      </c>
      <c r="B272" s="8" t="str">
        <f>IF('VÝPOČET JUHR'!G275="","",'VÝPOČET JUHR'!G275)</f>
        <v/>
      </c>
      <c r="C272" s="8" t="str">
        <f>IF('VÝPOČET JUHR'!Z275="","",'VÝPOČET JUHR'!Z275)</f>
        <v>vyplnit</v>
      </c>
      <c r="D272" s="8" t="str">
        <f>IF('VÝPOČET JUHR'!V275="","",'VÝPOČET JUHR'!V275)</f>
        <v/>
      </c>
      <c r="F272" s="8"/>
      <c r="G272" s="8"/>
      <c r="H272" s="8"/>
      <c r="I272" s="8"/>
    </row>
    <row r="273" spans="1:9" ht="12.75">
      <c r="A273" s="8" t="str">
        <f>IF('VÝPOČET JUHR'!A276="","",'VÝPOČET JUHR'!A276)</f>
        <v/>
      </c>
      <c r="B273" s="8" t="str">
        <f>IF('VÝPOČET JUHR'!G276="","",'VÝPOČET JUHR'!G276)</f>
        <v/>
      </c>
      <c r="C273" s="8" t="str">
        <f>IF('VÝPOČET JUHR'!Z276="","",'VÝPOČET JUHR'!Z276)</f>
        <v>vyplnit</v>
      </c>
      <c r="D273" s="8" t="str">
        <f>IF('VÝPOČET JUHR'!V276="","",'VÝPOČET JUHR'!V276)</f>
        <v/>
      </c>
      <c r="F273" s="8"/>
      <c r="G273" s="8"/>
      <c r="H273" s="8"/>
      <c r="I273" s="8"/>
    </row>
    <row r="274" spans="1:9" ht="12.75">
      <c r="A274" s="8" t="str">
        <f>IF('VÝPOČET JUHR'!A277="","",'VÝPOČET JUHR'!A277)</f>
        <v/>
      </c>
      <c r="B274" s="8" t="str">
        <f>IF('VÝPOČET JUHR'!G277="","",'VÝPOČET JUHR'!G277)</f>
        <v/>
      </c>
      <c r="C274" s="8" t="str">
        <f>IF('VÝPOČET JUHR'!Z277="","",'VÝPOČET JUHR'!Z277)</f>
        <v>vyplnit</v>
      </c>
      <c r="D274" s="8" t="str">
        <f>IF('VÝPOČET JUHR'!V277="","",'VÝPOČET JUHR'!V277)</f>
        <v/>
      </c>
      <c r="F274" s="8"/>
      <c r="G274" s="8"/>
      <c r="H274" s="8"/>
      <c r="I274" s="8"/>
    </row>
    <row r="275" spans="1:9" ht="12.75">
      <c r="A275" s="8" t="str">
        <f>IF('VÝPOČET JUHR'!A278="","",'VÝPOČET JUHR'!A278)</f>
        <v/>
      </c>
      <c r="B275" s="8" t="str">
        <f>IF('VÝPOČET JUHR'!G278="","",'VÝPOČET JUHR'!G278)</f>
        <v/>
      </c>
      <c r="C275" s="8" t="str">
        <f>IF('VÝPOČET JUHR'!Z278="","",'VÝPOČET JUHR'!Z278)</f>
        <v>vyplnit</v>
      </c>
      <c r="D275" s="8" t="str">
        <f>IF('VÝPOČET JUHR'!V278="","",'VÝPOČET JUHR'!V278)</f>
        <v/>
      </c>
      <c r="F275" s="8"/>
      <c r="G275" s="8"/>
      <c r="H275" s="8"/>
      <c r="I275" s="8"/>
    </row>
    <row r="276" spans="1:9" ht="12.75">
      <c r="A276" s="8" t="str">
        <f>IF('VÝPOČET JUHR'!A279="","",'VÝPOČET JUHR'!A279)</f>
        <v/>
      </c>
      <c r="B276" s="8" t="str">
        <f>IF('VÝPOČET JUHR'!G279="","",'VÝPOČET JUHR'!G279)</f>
        <v/>
      </c>
      <c r="C276" s="8" t="str">
        <f>IF('VÝPOČET JUHR'!Z279="","",'VÝPOČET JUHR'!Z279)</f>
        <v>vyplnit</v>
      </c>
      <c r="D276" s="8" t="str">
        <f>IF('VÝPOČET JUHR'!V279="","",'VÝPOČET JUHR'!V279)</f>
        <v/>
      </c>
      <c r="F276" s="8"/>
      <c r="G276" s="8"/>
      <c r="H276" s="8"/>
      <c r="I276" s="8"/>
    </row>
    <row r="277" spans="1:9" ht="12.75">
      <c r="A277" s="8" t="str">
        <f>IF('VÝPOČET JUHR'!A280="","",'VÝPOČET JUHR'!A280)</f>
        <v/>
      </c>
      <c r="B277" s="8" t="str">
        <f>IF('VÝPOČET JUHR'!G280="","",'VÝPOČET JUHR'!G280)</f>
        <v/>
      </c>
      <c r="C277" s="8" t="str">
        <f>IF('VÝPOČET JUHR'!Z280="","",'VÝPOČET JUHR'!Z280)</f>
        <v>vyplnit</v>
      </c>
      <c r="D277" s="8" t="str">
        <f>IF('VÝPOČET JUHR'!V280="","",'VÝPOČET JUHR'!V280)</f>
        <v/>
      </c>
      <c r="F277" s="8"/>
      <c r="G277" s="8"/>
      <c r="H277" s="8"/>
      <c r="I277" s="8"/>
    </row>
    <row r="278" spans="1:9" ht="12.75">
      <c r="A278" s="8" t="str">
        <f>IF('VÝPOČET JUHR'!A281="","",'VÝPOČET JUHR'!A281)</f>
        <v/>
      </c>
      <c r="B278" s="8" t="str">
        <f>IF('VÝPOČET JUHR'!G281="","",'VÝPOČET JUHR'!G281)</f>
        <v/>
      </c>
      <c r="C278" s="8" t="str">
        <f>IF('VÝPOČET JUHR'!Z281="","",'VÝPOČET JUHR'!Z281)</f>
        <v>vyplnit</v>
      </c>
      <c r="D278" s="8" t="str">
        <f>IF('VÝPOČET JUHR'!V281="","",'VÝPOČET JUHR'!V281)</f>
        <v/>
      </c>
      <c r="F278" s="8"/>
      <c r="G278" s="8"/>
      <c r="H278" s="8"/>
      <c r="I278" s="8"/>
    </row>
    <row r="279" spans="1:9" ht="12.75">
      <c r="A279" s="8" t="str">
        <f>IF('VÝPOČET JUHR'!A282="","",'VÝPOČET JUHR'!A282)</f>
        <v/>
      </c>
      <c r="B279" s="8" t="str">
        <f>IF('VÝPOČET JUHR'!G282="","",'VÝPOČET JUHR'!G282)</f>
        <v/>
      </c>
      <c r="C279" s="8" t="str">
        <f>IF('VÝPOČET JUHR'!Z282="","",'VÝPOČET JUHR'!Z282)</f>
        <v>vyplnit</v>
      </c>
      <c r="D279" s="8" t="str">
        <f>IF('VÝPOČET JUHR'!V282="","",'VÝPOČET JUHR'!V282)</f>
        <v/>
      </c>
      <c r="F279" s="8"/>
      <c r="G279" s="8"/>
      <c r="H279" s="8"/>
      <c r="I279" s="8"/>
    </row>
    <row r="280" spans="1:9" ht="12.75">
      <c r="A280" s="8" t="str">
        <f>IF('VÝPOČET JUHR'!A283="","",'VÝPOČET JUHR'!A283)</f>
        <v/>
      </c>
      <c r="B280" s="8" t="str">
        <f>IF('VÝPOČET JUHR'!G283="","",'VÝPOČET JUHR'!G283)</f>
        <v/>
      </c>
      <c r="C280" s="8" t="str">
        <f>IF('VÝPOČET JUHR'!Z283="","",'VÝPOČET JUHR'!Z283)</f>
        <v>vyplnit</v>
      </c>
      <c r="D280" s="8" t="str">
        <f>IF('VÝPOČET JUHR'!V283="","",'VÝPOČET JUHR'!V283)</f>
        <v/>
      </c>
      <c r="F280" s="8"/>
      <c r="G280" s="8"/>
      <c r="H280" s="8"/>
      <c r="I280" s="8"/>
    </row>
    <row r="281" spans="1:9" ht="12.75">
      <c r="A281" s="8" t="str">
        <f>IF('VÝPOČET JUHR'!A284="","",'VÝPOČET JUHR'!A284)</f>
        <v/>
      </c>
      <c r="B281" s="8" t="str">
        <f>IF('VÝPOČET JUHR'!G284="","",'VÝPOČET JUHR'!G284)</f>
        <v/>
      </c>
      <c r="C281" s="8" t="str">
        <f>IF('VÝPOČET JUHR'!Z284="","",'VÝPOČET JUHR'!Z284)</f>
        <v>vyplnit</v>
      </c>
      <c r="D281" s="8" t="str">
        <f>IF('VÝPOČET JUHR'!V284="","",'VÝPOČET JUHR'!V284)</f>
        <v/>
      </c>
      <c r="F281" s="8"/>
      <c r="G281" s="8"/>
      <c r="H281" s="8"/>
      <c r="I281" s="8"/>
    </row>
    <row r="282" spans="1:9" ht="12.75">
      <c r="A282" s="8" t="str">
        <f>IF('VÝPOČET JUHR'!A285="","",'VÝPOČET JUHR'!A285)</f>
        <v/>
      </c>
      <c r="B282" s="8" t="str">
        <f>IF('VÝPOČET JUHR'!G285="","",'VÝPOČET JUHR'!G285)</f>
        <v/>
      </c>
      <c r="C282" s="8" t="str">
        <f>IF('VÝPOČET JUHR'!Z285="","",'VÝPOČET JUHR'!Z285)</f>
        <v>vyplnit</v>
      </c>
      <c r="D282" s="8" t="str">
        <f>IF('VÝPOČET JUHR'!V285="","",'VÝPOČET JUHR'!V285)</f>
        <v/>
      </c>
      <c r="F282" s="8"/>
      <c r="G282" s="8"/>
      <c r="H282" s="8"/>
      <c r="I282" s="8"/>
    </row>
    <row r="283" spans="1:9" ht="12.75">
      <c r="A283" s="8" t="str">
        <f>IF('VÝPOČET JUHR'!A286="","",'VÝPOČET JUHR'!A286)</f>
        <v/>
      </c>
      <c r="B283" s="8" t="str">
        <f>IF('VÝPOČET JUHR'!G286="","",'VÝPOČET JUHR'!G286)</f>
        <v/>
      </c>
      <c r="C283" s="8" t="str">
        <f>IF('VÝPOČET JUHR'!Z286="","",'VÝPOČET JUHR'!Z286)</f>
        <v>vyplnit</v>
      </c>
      <c r="D283" s="8" t="str">
        <f>IF('VÝPOČET JUHR'!V286="","",'VÝPOČET JUHR'!V286)</f>
        <v/>
      </c>
      <c r="F283" s="8"/>
      <c r="G283" s="8"/>
      <c r="H283" s="8"/>
      <c r="I283" s="8"/>
    </row>
    <row r="284" spans="1:9" ht="12.75">
      <c r="A284" s="8" t="str">
        <f>IF('VÝPOČET JUHR'!A287="","",'VÝPOČET JUHR'!A287)</f>
        <v/>
      </c>
      <c r="B284" s="8" t="str">
        <f>IF('VÝPOČET JUHR'!G287="","",'VÝPOČET JUHR'!G287)</f>
        <v/>
      </c>
      <c r="C284" s="8" t="str">
        <f>IF('VÝPOČET JUHR'!Z287="","",'VÝPOČET JUHR'!Z287)</f>
        <v>vyplnit</v>
      </c>
      <c r="D284" s="8" t="str">
        <f>IF('VÝPOČET JUHR'!V287="","",'VÝPOČET JUHR'!V287)</f>
        <v/>
      </c>
      <c r="F284" s="8"/>
      <c r="G284" s="8"/>
      <c r="H284" s="8"/>
      <c r="I284" s="8"/>
    </row>
    <row r="285" spans="1:9" ht="12.75">
      <c r="A285" s="8" t="str">
        <f>IF('VÝPOČET JUHR'!A288="","",'VÝPOČET JUHR'!A288)</f>
        <v/>
      </c>
      <c r="B285" s="8" t="str">
        <f>IF('VÝPOČET JUHR'!G288="","",'VÝPOČET JUHR'!G288)</f>
        <v/>
      </c>
      <c r="C285" s="8" t="str">
        <f>IF('VÝPOČET JUHR'!Z288="","",'VÝPOČET JUHR'!Z288)</f>
        <v>vyplnit</v>
      </c>
      <c r="D285" s="8" t="str">
        <f>IF('VÝPOČET JUHR'!V288="","",'VÝPOČET JUHR'!V288)</f>
        <v/>
      </c>
      <c r="F285" s="8"/>
      <c r="G285" s="8"/>
      <c r="H285" s="8"/>
      <c r="I285" s="8"/>
    </row>
    <row r="286" spans="1:9" ht="12.75">
      <c r="A286" s="8" t="str">
        <f>IF('VÝPOČET JUHR'!A289="","",'VÝPOČET JUHR'!A289)</f>
        <v/>
      </c>
      <c r="B286" s="8" t="str">
        <f>IF('VÝPOČET JUHR'!G289="","",'VÝPOČET JUHR'!G289)</f>
        <v/>
      </c>
      <c r="C286" s="8" t="str">
        <f>IF('VÝPOČET JUHR'!Z289="","",'VÝPOČET JUHR'!Z289)</f>
        <v>vyplnit</v>
      </c>
      <c r="D286" s="8" t="str">
        <f>IF('VÝPOČET JUHR'!V289="","",'VÝPOČET JUHR'!V289)</f>
        <v/>
      </c>
      <c r="F286" s="8"/>
      <c r="G286" s="8"/>
      <c r="H286" s="8"/>
      <c r="I286" s="8"/>
    </row>
    <row r="287" spans="1:9" ht="12.75">
      <c r="A287" s="8" t="str">
        <f>IF('VÝPOČET JUHR'!A290="","",'VÝPOČET JUHR'!A290)</f>
        <v/>
      </c>
      <c r="B287" s="8" t="str">
        <f>IF('VÝPOČET JUHR'!G290="","",'VÝPOČET JUHR'!G290)</f>
        <v/>
      </c>
      <c r="C287" s="8" t="str">
        <f>IF('VÝPOČET JUHR'!Z290="","",'VÝPOČET JUHR'!Z290)</f>
        <v>vyplnit</v>
      </c>
      <c r="D287" s="8" t="str">
        <f>IF('VÝPOČET JUHR'!V290="","",'VÝPOČET JUHR'!V290)</f>
        <v/>
      </c>
      <c r="F287" s="8"/>
      <c r="G287" s="8"/>
      <c r="H287" s="8"/>
      <c r="I287" s="8"/>
    </row>
    <row r="288" spans="1:9" ht="12.75">
      <c r="A288" s="8" t="str">
        <f>IF('VÝPOČET JUHR'!A291="","",'VÝPOČET JUHR'!A291)</f>
        <v/>
      </c>
      <c r="B288" s="8" t="str">
        <f>IF('VÝPOČET JUHR'!G291="","",'VÝPOČET JUHR'!G291)</f>
        <v/>
      </c>
      <c r="C288" s="8" t="str">
        <f>IF('VÝPOČET JUHR'!Z291="","",'VÝPOČET JUHR'!Z291)</f>
        <v>vyplnit</v>
      </c>
      <c r="D288" s="8" t="str">
        <f>IF('VÝPOČET JUHR'!V291="","",'VÝPOČET JUHR'!V291)</f>
        <v/>
      </c>
      <c r="F288" s="8"/>
      <c r="G288" s="8"/>
      <c r="H288" s="8"/>
      <c r="I288" s="8"/>
    </row>
    <row r="289" spans="1:9" ht="12.75">
      <c r="A289" s="8" t="str">
        <f>IF('VÝPOČET JUHR'!A292="","",'VÝPOČET JUHR'!A292)</f>
        <v/>
      </c>
      <c r="B289" s="8" t="str">
        <f>IF('VÝPOČET JUHR'!G292="","",'VÝPOČET JUHR'!G292)</f>
        <v/>
      </c>
      <c r="C289" s="8" t="str">
        <f>IF('VÝPOČET JUHR'!Z292="","",'VÝPOČET JUHR'!Z292)</f>
        <v>vyplnit</v>
      </c>
      <c r="D289" s="8" t="str">
        <f>IF('VÝPOČET JUHR'!V292="","",'VÝPOČET JUHR'!V292)</f>
        <v/>
      </c>
      <c r="F289" s="8"/>
      <c r="G289" s="8"/>
      <c r="H289" s="8"/>
      <c r="I289" s="8"/>
    </row>
    <row r="290" spans="1:9" ht="12.75">
      <c r="A290" s="8" t="str">
        <f>IF('VÝPOČET JUHR'!A293="","",'VÝPOČET JUHR'!A293)</f>
        <v/>
      </c>
      <c r="B290" s="8" t="str">
        <f>IF('VÝPOČET JUHR'!G293="","",'VÝPOČET JUHR'!G293)</f>
        <v/>
      </c>
      <c r="C290" s="8" t="str">
        <f>IF('VÝPOČET JUHR'!Z293="","",'VÝPOČET JUHR'!Z293)</f>
        <v>vyplnit</v>
      </c>
      <c r="D290" s="8" t="str">
        <f>IF('VÝPOČET JUHR'!V293="","",'VÝPOČET JUHR'!V293)</f>
        <v/>
      </c>
      <c r="F290" s="8"/>
      <c r="G290" s="8"/>
      <c r="H290" s="8"/>
      <c r="I290" s="8"/>
    </row>
    <row r="291" spans="1:9" ht="12.75">
      <c r="A291" s="8" t="str">
        <f>IF('VÝPOČET JUHR'!A294="","",'VÝPOČET JUHR'!A294)</f>
        <v/>
      </c>
      <c r="B291" s="8" t="str">
        <f>IF('VÝPOČET JUHR'!G294="","",'VÝPOČET JUHR'!G294)</f>
        <v/>
      </c>
      <c r="C291" s="8" t="str">
        <f>IF('VÝPOČET JUHR'!Z294="","",'VÝPOČET JUHR'!Z294)</f>
        <v>vyplnit</v>
      </c>
      <c r="D291" s="8" t="str">
        <f>IF('VÝPOČET JUHR'!V294="","",'VÝPOČET JUHR'!V294)</f>
        <v/>
      </c>
      <c r="F291" s="8"/>
      <c r="G291" s="8"/>
      <c r="H291" s="8"/>
      <c r="I291" s="8"/>
    </row>
    <row r="292" spans="1:9" ht="12.75">
      <c r="A292" s="8" t="str">
        <f>IF('VÝPOČET JUHR'!A295="","",'VÝPOČET JUHR'!A295)</f>
        <v/>
      </c>
      <c r="B292" s="8" t="str">
        <f>IF('VÝPOČET JUHR'!G295="","",'VÝPOČET JUHR'!G295)</f>
        <v/>
      </c>
      <c r="C292" s="8" t="str">
        <f>IF('VÝPOČET JUHR'!Z295="","",'VÝPOČET JUHR'!Z295)</f>
        <v>vyplnit</v>
      </c>
      <c r="D292" s="8" t="str">
        <f>IF('VÝPOČET JUHR'!V295="","",'VÝPOČET JUHR'!V295)</f>
        <v/>
      </c>
      <c r="F292" s="8"/>
      <c r="G292" s="8"/>
      <c r="H292" s="8"/>
      <c r="I292" s="8"/>
    </row>
    <row r="293" spans="1:9" ht="12.75">
      <c r="A293" s="8" t="str">
        <f>IF('VÝPOČET JUHR'!A296="","",'VÝPOČET JUHR'!A296)</f>
        <v/>
      </c>
      <c r="B293" s="8" t="str">
        <f>IF('VÝPOČET JUHR'!G296="","",'VÝPOČET JUHR'!G296)</f>
        <v/>
      </c>
      <c r="C293" s="8" t="str">
        <f>IF('VÝPOČET JUHR'!Z296="","",'VÝPOČET JUHR'!Z296)</f>
        <v>vyplnit</v>
      </c>
      <c r="D293" s="8" t="str">
        <f>IF('VÝPOČET JUHR'!V296="","",'VÝPOČET JUHR'!V296)</f>
        <v/>
      </c>
      <c r="F293" s="8"/>
      <c r="G293" s="8"/>
      <c r="H293" s="8"/>
      <c r="I293" s="8"/>
    </row>
    <row r="294" spans="1:9" ht="12.75">
      <c r="A294" s="8" t="str">
        <f>IF('VÝPOČET JUHR'!A297="","",'VÝPOČET JUHR'!A297)</f>
        <v/>
      </c>
      <c r="B294" s="8" t="str">
        <f>IF('VÝPOČET JUHR'!G297="","",'VÝPOČET JUHR'!G297)</f>
        <v/>
      </c>
      <c r="C294" s="8" t="str">
        <f>IF('VÝPOČET JUHR'!Z297="","",'VÝPOČET JUHR'!Z297)</f>
        <v>vyplnit</v>
      </c>
      <c r="D294" s="8" t="str">
        <f>IF('VÝPOČET JUHR'!V297="","",'VÝPOČET JUHR'!V297)</f>
        <v/>
      </c>
      <c r="F294" s="8"/>
      <c r="G294" s="8"/>
      <c r="H294" s="8"/>
      <c r="I294" s="8"/>
    </row>
    <row r="295" spans="1:9" ht="12.75">
      <c r="A295" s="8" t="str">
        <f>IF('VÝPOČET JUHR'!A298="","",'VÝPOČET JUHR'!A298)</f>
        <v/>
      </c>
      <c r="B295" s="8" t="str">
        <f>IF('VÝPOČET JUHR'!G298="","",'VÝPOČET JUHR'!G298)</f>
        <v/>
      </c>
      <c r="C295" s="8" t="str">
        <f>IF('VÝPOČET JUHR'!Z298="","",'VÝPOČET JUHR'!Z298)</f>
        <v>vyplnit</v>
      </c>
      <c r="D295" s="8" t="str">
        <f>IF('VÝPOČET JUHR'!V298="","",'VÝPOČET JUHR'!V298)</f>
        <v/>
      </c>
      <c r="F295" s="8"/>
      <c r="G295" s="8"/>
      <c r="H295" s="8"/>
      <c r="I295" s="8"/>
    </row>
    <row r="296" spans="1:9" ht="12.75">
      <c r="A296" s="8" t="str">
        <f>IF('VÝPOČET JUHR'!A299="","",'VÝPOČET JUHR'!A299)</f>
        <v/>
      </c>
      <c r="B296" s="8" t="str">
        <f>IF('VÝPOČET JUHR'!G299="","",'VÝPOČET JUHR'!G299)</f>
        <v/>
      </c>
      <c r="C296" s="8" t="str">
        <f>IF('VÝPOČET JUHR'!Z299="","",'VÝPOČET JUHR'!Z299)</f>
        <v>vyplnit</v>
      </c>
      <c r="D296" s="8" t="str">
        <f>IF('VÝPOČET JUHR'!V299="","",'VÝPOČET JUHR'!V299)</f>
        <v/>
      </c>
      <c r="F296" s="8"/>
      <c r="G296" s="8"/>
      <c r="H296" s="8"/>
      <c r="I296" s="8"/>
    </row>
    <row r="297" spans="1:9" ht="12.75">
      <c r="A297" s="8" t="str">
        <f>IF('VÝPOČET JUHR'!A300="","",'VÝPOČET JUHR'!A300)</f>
        <v/>
      </c>
      <c r="B297" s="8" t="str">
        <f>IF('VÝPOČET JUHR'!G300="","",'VÝPOČET JUHR'!G300)</f>
        <v/>
      </c>
      <c r="C297" s="8" t="str">
        <f>IF('VÝPOČET JUHR'!Z300="","",'VÝPOČET JUHR'!Z300)</f>
        <v>vyplnit</v>
      </c>
      <c r="D297" s="8" t="str">
        <f>IF('VÝPOČET JUHR'!V300="","",'VÝPOČET JUHR'!V300)</f>
        <v/>
      </c>
      <c r="F297" s="8"/>
      <c r="G297" s="8"/>
      <c r="H297" s="8"/>
      <c r="I297" s="8"/>
    </row>
    <row r="298" spans="1:9" ht="12.75">
      <c r="A298" s="8" t="str">
        <f>IF('VÝPOČET JUHR'!A301="","",'VÝPOČET JUHR'!A301)</f>
        <v/>
      </c>
      <c r="B298" s="8" t="str">
        <f>IF('VÝPOČET JUHR'!G301="","",'VÝPOČET JUHR'!G301)</f>
        <v/>
      </c>
      <c r="C298" s="8" t="str">
        <f>IF('VÝPOČET JUHR'!Z301="","",'VÝPOČET JUHR'!Z301)</f>
        <v>vyplnit</v>
      </c>
      <c r="D298" s="8" t="str">
        <f>IF('VÝPOČET JUHR'!V301="","",'VÝPOČET JUHR'!V301)</f>
        <v/>
      </c>
      <c r="F298" s="8"/>
      <c r="G298" s="8"/>
      <c r="H298" s="8"/>
      <c r="I298" s="8"/>
    </row>
    <row r="299" spans="1:9" ht="12.75">
      <c r="A299" s="8" t="str">
        <f>IF('VÝPOČET JUHR'!A302="","",'VÝPOČET JUHR'!A302)</f>
        <v/>
      </c>
      <c r="B299" s="8" t="str">
        <f>IF('VÝPOČET JUHR'!G302="","",'VÝPOČET JUHR'!G302)</f>
        <v/>
      </c>
      <c r="C299" s="8" t="str">
        <f>IF('VÝPOČET JUHR'!Z302="","",'VÝPOČET JUHR'!Z302)</f>
        <v>vyplnit</v>
      </c>
      <c r="D299" s="8" t="str">
        <f>IF('VÝPOČET JUHR'!V302="","",'VÝPOČET JUHR'!V302)</f>
        <v/>
      </c>
      <c r="F299" s="8"/>
      <c r="G299" s="8"/>
      <c r="H299" s="8"/>
      <c r="I299" s="8"/>
    </row>
    <row r="300" spans="1:9" ht="12.75">
      <c r="A300" s="8" t="str">
        <f>IF('VÝPOČET JUHR'!A303="","",'VÝPOČET JUHR'!A303)</f>
        <v/>
      </c>
      <c r="B300" s="8" t="str">
        <f>IF('VÝPOČET JUHR'!G303="","",'VÝPOČET JUHR'!G303)</f>
        <v/>
      </c>
      <c r="C300" s="8" t="str">
        <f>IF('VÝPOČET JUHR'!Z303="","",'VÝPOČET JUHR'!Z303)</f>
        <v>vyplnit</v>
      </c>
      <c r="D300" s="8" t="str">
        <f>IF('VÝPOČET JUHR'!V303="","",'VÝPOČET JUHR'!V303)</f>
        <v/>
      </c>
      <c r="F300" s="8"/>
      <c r="G300" s="8"/>
      <c r="H300" s="8"/>
      <c r="I300" s="8"/>
    </row>
    <row r="301" spans="1:9" ht="12.75">
      <c r="A301" s="8" t="str">
        <f>IF('VÝPOČET JUHR'!A304="","",'VÝPOČET JUHR'!A304)</f>
        <v/>
      </c>
      <c r="B301" s="8" t="str">
        <f>IF('VÝPOČET JUHR'!G304="","",'VÝPOČET JUHR'!G304)</f>
        <v/>
      </c>
      <c r="C301" s="8" t="str">
        <f>IF('VÝPOČET JUHR'!Z304="","",'VÝPOČET JUHR'!Z304)</f>
        <v>vyplnit</v>
      </c>
      <c r="D301" s="8" t="str">
        <f>IF('VÝPOČET JUHR'!V304="","",'VÝPOČET JUHR'!V304)</f>
        <v/>
      </c>
      <c r="F301" s="8"/>
      <c r="G301" s="8"/>
      <c r="H301" s="8"/>
      <c r="I301" s="8"/>
    </row>
    <row r="302" spans="1:9" ht="12.75">
      <c r="A302" s="8" t="str">
        <f>IF('VÝPOČET JUHR'!A305="","",'VÝPOČET JUHR'!A305)</f>
        <v/>
      </c>
      <c r="B302" s="8" t="str">
        <f>IF('VÝPOČET JUHR'!G305="","",'VÝPOČET JUHR'!G305)</f>
        <v/>
      </c>
      <c r="C302" s="8" t="str">
        <f>IF('VÝPOČET JUHR'!Z305="","",'VÝPOČET JUHR'!Z305)</f>
        <v>vyplnit</v>
      </c>
      <c r="D302" s="8" t="str">
        <f>IF('VÝPOČET JUHR'!V305="","",'VÝPOČET JUHR'!V305)</f>
        <v/>
      </c>
      <c r="F302" s="8"/>
      <c r="G302" s="8"/>
      <c r="H302" s="8"/>
      <c r="I302" s="8"/>
    </row>
    <row r="303" spans="1:9" ht="12.75">
      <c r="A303" s="8" t="str">
        <f>IF('VÝPOČET JUHR'!A306="","",'VÝPOČET JUHR'!A306)</f>
        <v/>
      </c>
      <c r="B303" s="8" t="str">
        <f>IF('VÝPOČET JUHR'!G306="","",'VÝPOČET JUHR'!G306)</f>
        <v/>
      </c>
      <c r="C303" s="8" t="str">
        <f>IF('VÝPOČET JUHR'!Z306="","",'VÝPOČET JUHR'!Z306)</f>
        <v>vyplnit</v>
      </c>
      <c r="D303" s="8" t="str">
        <f>IF('VÝPOČET JUHR'!V306="","",'VÝPOČET JUHR'!V306)</f>
        <v/>
      </c>
      <c r="F303" s="8"/>
      <c r="G303" s="8"/>
      <c r="H303" s="8"/>
      <c r="I303" s="8"/>
    </row>
    <row r="304" spans="1:9" ht="12.75">
      <c r="A304" s="8" t="str">
        <f>IF('VÝPOČET JUHR'!A307="","",'VÝPOČET JUHR'!A307)</f>
        <v/>
      </c>
      <c r="B304" s="8" t="str">
        <f>IF('VÝPOČET JUHR'!G307="","",'VÝPOČET JUHR'!G307)</f>
        <v/>
      </c>
      <c r="C304" s="8" t="str">
        <f>IF('VÝPOČET JUHR'!Z307="","",'VÝPOČET JUHR'!Z307)</f>
        <v>vyplnit</v>
      </c>
      <c r="D304" s="8" t="str">
        <f>IF('VÝPOČET JUHR'!V307="","",'VÝPOČET JUHR'!V307)</f>
        <v/>
      </c>
      <c r="F304" s="8"/>
      <c r="G304" s="8"/>
      <c r="H304" s="8"/>
      <c r="I304" s="8"/>
    </row>
    <row r="305" spans="1:9" ht="12.75">
      <c r="A305" s="8" t="str">
        <f>IF('VÝPOČET JUHR'!A308="","",'VÝPOČET JUHR'!A308)</f>
        <v/>
      </c>
      <c r="B305" s="8" t="str">
        <f>IF('VÝPOČET JUHR'!G308="","",'VÝPOČET JUHR'!G308)</f>
        <v/>
      </c>
      <c r="C305" s="8" t="str">
        <f>IF('VÝPOČET JUHR'!Z308="","",'VÝPOČET JUHR'!Z308)</f>
        <v>vyplnit</v>
      </c>
      <c r="D305" s="8" t="str">
        <f>IF('VÝPOČET JUHR'!V308="","",'VÝPOČET JUHR'!V308)</f>
        <v/>
      </c>
      <c r="F305" s="8"/>
      <c r="G305" s="8"/>
      <c r="H305" s="8"/>
      <c r="I305" s="8"/>
    </row>
    <row r="306" spans="1:9" ht="12.75">
      <c r="A306" s="8" t="str">
        <f>IF('VÝPOČET JUHR'!A309="","",'VÝPOČET JUHR'!A309)</f>
        <v/>
      </c>
      <c r="B306" s="8" t="str">
        <f>IF('VÝPOČET JUHR'!G309="","",'VÝPOČET JUHR'!G309)</f>
        <v/>
      </c>
      <c r="C306" s="8" t="str">
        <f>IF('VÝPOČET JUHR'!Z309="","",'VÝPOČET JUHR'!Z309)</f>
        <v>vyplnit</v>
      </c>
      <c r="D306" s="8" t="str">
        <f>IF('VÝPOČET JUHR'!V309="","",'VÝPOČET JUHR'!V309)</f>
        <v/>
      </c>
      <c r="F306" s="8"/>
      <c r="G306" s="8"/>
      <c r="H306" s="8"/>
      <c r="I306" s="8"/>
    </row>
    <row r="307" spans="1:9" ht="12.75">
      <c r="A307" s="8" t="str">
        <f>IF('VÝPOČET JUHR'!A310="","",'VÝPOČET JUHR'!A310)</f>
        <v/>
      </c>
      <c r="B307" s="8" t="str">
        <f>IF('VÝPOČET JUHR'!G310="","",'VÝPOČET JUHR'!G310)</f>
        <v/>
      </c>
      <c r="C307" s="8" t="str">
        <f>IF('VÝPOČET JUHR'!Z310="","",'VÝPOČET JUHR'!Z310)</f>
        <v>vyplnit</v>
      </c>
      <c r="D307" s="8" t="str">
        <f>IF('VÝPOČET JUHR'!V310="","",'VÝPOČET JUHR'!V310)</f>
        <v/>
      </c>
      <c r="F307" s="8"/>
      <c r="G307" s="8"/>
      <c r="H307" s="8"/>
      <c r="I307" s="8"/>
    </row>
    <row r="308" spans="1:9" ht="12.75">
      <c r="A308" s="8" t="str">
        <f>IF('VÝPOČET JUHR'!A311="","",'VÝPOČET JUHR'!A311)</f>
        <v/>
      </c>
      <c r="B308" s="8" t="str">
        <f>IF('VÝPOČET JUHR'!G311="","",'VÝPOČET JUHR'!G311)</f>
        <v/>
      </c>
      <c r="C308" s="8" t="str">
        <f>IF('VÝPOČET JUHR'!Z311="","",'VÝPOČET JUHR'!Z311)</f>
        <v>vyplnit</v>
      </c>
      <c r="D308" s="8" t="str">
        <f>IF('VÝPOČET JUHR'!V311="","",'VÝPOČET JUHR'!V311)</f>
        <v/>
      </c>
      <c r="F308" s="8"/>
      <c r="G308" s="8"/>
      <c r="H308" s="8"/>
      <c r="I308" s="8"/>
    </row>
    <row r="309" spans="1:9" ht="12.75">
      <c r="A309" s="8" t="str">
        <f>IF('VÝPOČET JUHR'!A312="","",'VÝPOČET JUHR'!A312)</f>
        <v/>
      </c>
      <c r="B309" s="8" t="str">
        <f>IF('VÝPOČET JUHR'!G312="","",'VÝPOČET JUHR'!G312)</f>
        <v/>
      </c>
      <c r="C309" s="8" t="str">
        <f>IF('VÝPOČET JUHR'!Z312="","",'VÝPOČET JUHR'!Z312)</f>
        <v>vyplnit</v>
      </c>
      <c r="D309" s="8" t="str">
        <f>IF('VÝPOČET JUHR'!V312="","",'VÝPOČET JUHR'!V312)</f>
        <v/>
      </c>
      <c r="F309" s="8"/>
      <c r="G309" s="8"/>
      <c r="H309" s="8"/>
      <c r="I309" s="8"/>
    </row>
    <row r="310" spans="1:9" ht="12.75">
      <c r="A310" s="8" t="str">
        <f>IF('VÝPOČET JUHR'!A313="","",'VÝPOČET JUHR'!A313)</f>
        <v/>
      </c>
      <c r="B310" s="8" t="str">
        <f>IF('VÝPOČET JUHR'!G313="","",'VÝPOČET JUHR'!G313)</f>
        <v/>
      </c>
      <c r="C310" s="8" t="str">
        <f>IF('VÝPOČET JUHR'!Z313="","",'VÝPOČET JUHR'!Z313)</f>
        <v>vyplnit</v>
      </c>
      <c r="D310" s="8" t="str">
        <f>IF('VÝPOČET JUHR'!V313="","",'VÝPOČET JUHR'!V313)</f>
        <v/>
      </c>
      <c r="F310" s="8"/>
      <c r="G310" s="8"/>
      <c r="H310" s="8"/>
      <c r="I310" s="8"/>
    </row>
    <row r="311" spans="1:9" ht="12.75">
      <c r="A311" s="8" t="str">
        <f>IF('VÝPOČET JUHR'!A314="","",'VÝPOČET JUHR'!A314)</f>
        <v/>
      </c>
      <c r="B311" s="8" t="str">
        <f>IF('VÝPOČET JUHR'!G314="","",'VÝPOČET JUHR'!G314)</f>
        <v/>
      </c>
      <c r="C311" s="8" t="str">
        <f>IF('VÝPOČET JUHR'!Z314="","",'VÝPOČET JUHR'!Z314)</f>
        <v>vyplnit</v>
      </c>
      <c r="D311" s="8" t="str">
        <f>IF('VÝPOČET JUHR'!V314="","",'VÝPOČET JUHR'!V314)</f>
        <v/>
      </c>
      <c r="F311" s="8"/>
      <c r="G311" s="8"/>
      <c r="H311" s="8"/>
      <c r="I311" s="8"/>
    </row>
    <row r="312" spans="1:9" ht="12.75">
      <c r="A312" s="8" t="str">
        <f>IF('VÝPOČET JUHR'!A315="","",'VÝPOČET JUHR'!A315)</f>
        <v/>
      </c>
      <c r="B312" s="8" t="str">
        <f>IF('VÝPOČET JUHR'!G315="","",'VÝPOČET JUHR'!G315)</f>
        <v/>
      </c>
      <c r="C312" s="8" t="str">
        <f>IF('VÝPOČET JUHR'!Z315="","",'VÝPOČET JUHR'!Z315)</f>
        <v>vyplnit</v>
      </c>
      <c r="D312" s="8" t="str">
        <f>IF('VÝPOČET JUHR'!V315="","",'VÝPOČET JUHR'!V315)</f>
        <v/>
      </c>
      <c r="F312" s="8"/>
      <c r="G312" s="8"/>
      <c r="H312" s="8"/>
      <c r="I312" s="8"/>
    </row>
    <row r="313" spans="1:9" ht="12.75">
      <c r="A313" s="8" t="str">
        <f>IF('VÝPOČET JUHR'!A316="","",'VÝPOČET JUHR'!A316)</f>
        <v/>
      </c>
      <c r="B313" s="8" t="str">
        <f>IF('VÝPOČET JUHR'!G316="","",'VÝPOČET JUHR'!G316)</f>
        <v/>
      </c>
      <c r="C313" s="8" t="str">
        <f>IF('VÝPOČET JUHR'!Z316="","",'VÝPOČET JUHR'!Z316)</f>
        <v>vyplnit</v>
      </c>
      <c r="D313" s="8" t="str">
        <f>IF('VÝPOČET JUHR'!V316="","",'VÝPOČET JUHR'!V316)</f>
        <v/>
      </c>
      <c r="F313" s="8"/>
      <c r="G313" s="8"/>
      <c r="H313" s="8"/>
      <c r="I313" s="8"/>
    </row>
    <row r="314" spans="1:9" ht="12.75">
      <c r="A314" s="8" t="str">
        <f>IF('VÝPOČET JUHR'!A317="","",'VÝPOČET JUHR'!A317)</f>
        <v/>
      </c>
      <c r="B314" s="8" t="str">
        <f>IF('VÝPOČET JUHR'!G317="","",'VÝPOČET JUHR'!G317)</f>
        <v/>
      </c>
      <c r="C314" s="8" t="str">
        <f>IF('VÝPOČET JUHR'!Z317="","",'VÝPOČET JUHR'!Z317)</f>
        <v>vyplnit</v>
      </c>
      <c r="D314" s="8" t="str">
        <f>IF('VÝPOČET JUHR'!V317="","",'VÝPOČET JUHR'!V317)</f>
        <v/>
      </c>
      <c r="F314" s="8"/>
      <c r="G314" s="8"/>
      <c r="H314" s="8"/>
      <c r="I314" s="8"/>
    </row>
    <row r="315" spans="1:9" ht="12.75">
      <c r="A315" s="8" t="str">
        <f>IF('VÝPOČET JUHR'!A318="","",'VÝPOČET JUHR'!A318)</f>
        <v/>
      </c>
      <c r="B315" s="8" t="str">
        <f>IF('VÝPOČET JUHR'!G318="","",'VÝPOČET JUHR'!G318)</f>
        <v/>
      </c>
      <c r="C315" s="8" t="str">
        <f>IF('VÝPOČET JUHR'!Z318="","",'VÝPOČET JUHR'!Z318)</f>
        <v>vyplnit</v>
      </c>
      <c r="D315" s="8" t="str">
        <f>IF('VÝPOČET JUHR'!V318="","",'VÝPOČET JUHR'!V318)</f>
        <v/>
      </c>
      <c r="F315" s="8"/>
      <c r="G315" s="8"/>
      <c r="H315" s="8"/>
      <c r="I315" s="8"/>
    </row>
    <row r="316" spans="1:9" ht="12.75">
      <c r="A316" s="8" t="str">
        <f>IF('VÝPOČET JUHR'!A319="","",'VÝPOČET JUHR'!A319)</f>
        <v/>
      </c>
      <c r="B316" s="8" t="str">
        <f>IF('VÝPOČET JUHR'!G319="","",'VÝPOČET JUHR'!G319)</f>
        <v/>
      </c>
      <c r="C316" s="8" t="str">
        <f>IF('VÝPOČET JUHR'!Z319="","",'VÝPOČET JUHR'!Z319)</f>
        <v>vyplnit</v>
      </c>
      <c r="D316" s="8" t="str">
        <f>IF('VÝPOČET JUHR'!V319="","",'VÝPOČET JUHR'!V319)</f>
        <v/>
      </c>
      <c r="F316" s="8"/>
      <c r="G316" s="8"/>
      <c r="H316" s="8"/>
      <c r="I316" s="8"/>
    </row>
    <row r="317" spans="1:9" ht="12.75">
      <c r="A317" s="8" t="str">
        <f>IF('VÝPOČET JUHR'!A320="","",'VÝPOČET JUHR'!A320)</f>
        <v/>
      </c>
      <c r="B317" s="8" t="str">
        <f>IF('VÝPOČET JUHR'!G320="","",'VÝPOČET JUHR'!G320)</f>
        <v/>
      </c>
      <c r="C317" s="8" t="str">
        <f>IF('VÝPOČET JUHR'!Z320="","",'VÝPOČET JUHR'!Z320)</f>
        <v>vyplnit</v>
      </c>
      <c r="D317" s="8" t="str">
        <f>IF('VÝPOČET JUHR'!V320="","",'VÝPOČET JUHR'!V320)</f>
        <v/>
      </c>
      <c r="F317" s="8"/>
      <c r="G317" s="8"/>
      <c r="H317" s="8"/>
      <c r="I317" s="8"/>
    </row>
    <row r="318" spans="1:9" ht="12.75">
      <c r="A318" s="8" t="str">
        <f>IF('VÝPOČET JUHR'!A321="","",'VÝPOČET JUHR'!A321)</f>
        <v/>
      </c>
      <c r="B318" s="8" t="str">
        <f>IF('VÝPOČET JUHR'!G321="","",'VÝPOČET JUHR'!G321)</f>
        <v/>
      </c>
      <c r="C318" s="8" t="str">
        <f>IF('VÝPOČET JUHR'!Z321="","",'VÝPOČET JUHR'!Z321)</f>
        <v>vyplnit</v>
      </c>
      <c r="D318" s="8" t="str">
        <f>IF('VÝPOČET JUHR'!V321="","",'VÝPOČET JUHR'!V321)</f>
        <v/>
      </c>
      <c r="F318" s="8"/>
      <c r="G318" s="8"/>
      <c r="H318" s="8"/>
      <c r="I318" s="8"/>
    </row>
    <row r="319" spans="1:9" ht="12.75">
      <c r="A319" s="8" t="str">
        <f>IF('VÝPOČET JUHR'!A322="","",'VÝPOČET JUHR'!A322)</f>
        <v/>
      </c>
      <c r="B319" s="8" t="str">
        <f>IF('VÝPOČET JUHR'!G322="","",'VÝPOČET JUHR'!G322)</f>
        <v/>
      </c>
      <c r="C319" s="8" t="str">
        <f>IF('VÝPOČET JUHR'!Z322="","",'VÝPOČET JUHR'!Z322)</f>
        <v>vyplnit</v>
      </c>
      <c r="D319" s="8" t="str">
        <f>IF('VÝPOČET JUHR'!V322="","",'VÝPOČET JUHR'!V322)</f>
        <v/>
      </c>
      <c r="F319" s="8"/>
      <c r="G319" s="8"/>
      <c r="H319" s="8"/>
      <c r="I319" s="8"/>
    </row>
    <row r="320" spans="1:9" ht="12.75">
      <c r="A320" s="8" t="str">
        <f>IF('VÝPOČET JUHR'!A323="","",'VÝPOČET JUHR'!A323)</f>
        <v/>
      </c>
      <c r="B320" s="8" t="str">
        <f>IF('VÝPOČET JUHR'!G323="","",'VÝPOČET JUHR'!G323)</f>
        <v/>
      </c>
      <c r="C320" s="8" t="str">
        <f>IF('VÝPOČET JUHR'!Z323="","",'VÝPOČET JUHR'!Z323)</f>
        <v>vyplnit</v>
      </c>
      <c r="D320" s="8" t="str">
        <f>IF('VÝPOČET JUHR'!V323="","",'VÝPOČET JUHR'!V323)</f>
        <v/>
      </c>
      <c r="F320" s="8"/>
      <c r="G320" s="8"/>
      <c r="H320" s="8"/>
      <c r="I320" s="8"/>
    </row>
    <row r="321" spans="1:9" ht="12.75">
      <c r="A321" s="8" t="str">
        <f>IF('VÝPOČET JUHR'!A324="","",'VÝPOČET JUHR'!A324)</f>
        <v/>
      </c>
      <c r="B321" s="8" t="str">
        <f>IF('VÝPOČET JUHR'!G324="","",'VÝPOČET JUHR'!G324)</f>
        <v/>
      </c>
      <c r="C321" s="8" t="str">
        <f>IF('VÝPOČET JUHR'!Z324="","",'VÝPOČET JUHR'!Z324)</f>
        <v>vyplnit</v>
      </c>
      <c r="D321" s="8" t="str">
        <f>IF('VÝPOČET JUHR'!V324="","",'VÝPOČET JUHR'!V324)</f>
        <v/>
      </c>
      <c r="F321" s="8"/>
      <c r="G321" s="8"/>
      <c r="H321" s="8"/>
      <c r="I321" s="8"/>
    </row>
    <row r="322" spans="1:9" ht="12.75">
      <c r="A322" s="8" t="str">
        <f>IF('VÝPOČET JUHR'!A325="","",'VÝPOČET JUHR'!A325)</f>
        <v/>
      </c>
      <c r="B322" s="8" t="str">
        <f>IF('VÝPOČET JUHR'!G325="","",'VÝPOČET JUHR'!G325)</f>
        <v/>
      </c>
      <c r="C322" s="8" t="str">
        <f>IF('VÝPOČET JUHR'!Z325="","",'VÝPOČET JUHR'!Z325)</f>
        <v>vyplnit</v>
      </c>
      <c r="D322" s="8" t="str">
        <f>IF('VÝPOČET JUHR'!V325="","",'VÝPOČET JUHR'!V325)</f>
        <v/>
      </c>
      <c r="F322" s="8"/>
      <c r="G322" s="8"/>
      <c r="H322" s="8"/>
      <c r="I322" s="8"/>
    </row>
    <row r="323" spans="1:9" ht="12.75">
      <c r="A323" s="8" t="str">
        <f>IF('VÝPOČET JUHR'!A326="","",'VÝPOČET JUHR'!A326)</f>
        <v/>
      </c>
      <c r="B323" s="8" t="str">
        <f>IF('VÝPOČET JUHR'!G326="","",'VÝPOČET JUHR'!G326)</f>
        <v/>
      </c>
      <c r="C323" s="8" t="str">
        <f>IF('VÝPOČET JUHR'!Z326="","",'VÝPOČET JUHR'!Z326)</f>
        <v>vyplnit</v>
      </c>
      <c r="D323" s="8" t="str">
        <f>IF('VÝPOČET JUHR'!V326="","",'VÝPOČET JUHR'!V326)</f>
        <v/>
      </c>
      <c r="F323" s="8"/>
      <c r="G323" s="8"/>
      <c r="H323" s="8"/>
      <c r="I323" s="8"/>
    </row>
    <row r="324" spans="1:9" ht="12.75">
      <c r="A324" s="8" t="str">
        <f>IF('VÝPOČET JUHR'!A327="","",'VÝPOČET JUHR'!A327)</f>
        <v/>
      </c>
      <c r="B324" s="8" t="str">
        <f>IF('VÝPOČET JUHR'!G327="","",'VÝPOČET JUHR'!G327)</f>
        <v/>
      </c>
      <c r="C324" s="8" t="str">
        <f>IF('VÝPOČET JUHR'!Z327="","",'VÝPOČET JUHR'!Z327)</f>
        <v>vyplnit</v>
      </c>
      <c r="D324" s="8" t="str">
        <f>IF('VÝPOČET JUHR'!V327="","",'VÝPOČET JUHR'!V327)</f>
        <v/>
      </c>
      <c r="F324" s="8"/>
      <c r="G324" s="8"/>
      <c r="H324" s="8"/>
      <c r="I324" s="8"/>
    </row>
    <row r="325" spans="1:9" ht="12.75">
      <c r="A325" s="8" t="str">
        <f>IF('VÝPOČET JUHR'!A328="","",'VÝPOČET JUHR'!A328)</f>
        <v/>
      </c>
      <c r="B325" s="8" t="str">
        <f>IF('VÝPOČET JUHR'!G328="","",'VÝPOČET JUHR'!G328)</f>
        <v/>
      </c>
      <c r="C325" s="8" t="str">
        <f>IF('VÝPOČET JUHR'!Z328="","",'VÝPOČET JUHR'!Z328)</f>
        <v>vyplnit</v>
      </c>
      <c r="D325" s="8" t="str">
        <f>IF('VÝPOČET JUHR'!V328="","",'VÝPOČET JUHR'!V328)</f>
        <v/>
      </c>
      <c r="F325" s="8"/>
      <c r="G325" s="8"/>
      <c r="H325" s="8"/>
      <c r="I325" s="8"/>
    </row>
    <row r="326" spans="1:9" ht="12.75">
      <c r="A326" s="8" t="str">
        <f>IF('VÝPOČET JUHR'!A329="","",'VÝPOČET JUHR'!A329)</f>
        <v/>
      </c>
      <c r="B326" s="8" t="str">
        <f>IF('VÝPOČET JUHR'!G329="","",'VÝPOČET JUHR'!G329)</f>
        <v/>
      </c>
      <c r="C326" s="8" t="str">
        <f>IF('VÝPOČET JUHR'!Z329="","",'VÝPOČET JUHR'!Z329)</f>
        <v>vyplnit</v>
      </c>
      <c r="D326" s="8" t="str">
        <f>IF('VÝPOČET JUHR'!V329="","",'VÝPOČET JUHR'!V329)</f>
        <v/>
      </c>
      <c r="F326" s="8"/>
      <c r="G326" s="8"/>
      <c r="H326" s="8"/>
      <c r="I326" s="8"/>
    </row>
    <row r="327" spans="1:9" ht="12.75">
      <c r="A327" s="8" t="str">
        <f>IF('VÝPOČET JUHR'!A330="","",'VÝPOČET JUHR'!A330)</f>
        <v/>
      </c>
      <c r="B327" s="8" t="str">
        <f>IF('VÝPOČET JUHR'!G330="","",'VÝPOČET JUHR'!G330)</f>
        <v/>
      </c>
      <c r="C327" s="8" t="str">
        <f>IF('VÝPOČET JUHR'!Z330="","",'VÝPOČET JUHR'!Z330)</f>
        <v>vyplnit</v>
      </c>
      <c r="D327" s="8" t="str">
        <f>IF('VÝPOČET JUHR'!V330="","",'VÝPOČET JUHR'!V330)</f>
        <v/>
      </c>
      <c r="F327" s="8"/>
      <c r="G327" s="8"/>
      <c r="H327" s="8"/>
      <c r="I327" s="8"/>
    </row>
    <row r="328" spans="1:9" ht="12.75">
      <c r="A328" s="8" t="str">
        <f>IF('VÝPOČET JUHR'!A331="","",'VÝPOČET JUHR'!A331)</f>
        <v/>
      </c>
      <c r="B328" s="8" t="str">
        <f>IF('VÝPOČET JUHR'!G331="","",'VÝPOČET JUHR'!G331)</f>
        <v/>
      </c>
      <c r="C328" s="8" t="str">
        <f>IF('VÝPOČET JUHR'!Z331="","",'VÝPOČET JUHR'!Z331)</f>
        <v>vyplnit</v>
      </c>
      <c r="D328" s="8" t="str">
        <f>IF('VÝPOČET JUHR'!V331="","",'VÝPOČET JUHR'!V331)</f>
        <v/>
      </c>
      <c r="F328" s="8"/>
      <c r="G328" s="8"/>
      <c r="H328" s="8"/>
      <c r="I328" s="8"/>
    </row>
    <row r="329" spans="1:9" ht="12.75">
      <c r="A329" s="8" t="str">
        <f>IF('VÝPOČET JUHR'!A332="","",'VÝPOČET JUHR'!A332)</f>
        <v/>
      </c>
      <c r="B329" s="8" t="str">
        <f>IF('VÝPOČET JUHR'!G332="","",'VÝPOČET JUHR'!G332)</f>
        <v/>
      </c>
      <c r="C329" s="8" t="str">
        <f>IF('VÝPOČET JUHR'!Z332="","",'VÝPOČET JUHR'!Z332)</f>
        <v>vyplnit</v>
      </c>
      <c r="D329" s="8" t="str">
        <f>IF('VÝPOČET JUHR'!V332="","",'VÝPOČET JUHR'!V332)</f>
        <v/>
      </c>
      <c r="F329" s="8"/>
      <c r="G329" s="8"/>
      <c r="H329" s="8"/>
      <c r="I329" s="8"/>
    </row>
    <row r="330" spans="1:9" ht="12.75">
      <c r="A330" s="8" t="str">
        <f>IF('VÝPOČET JUHR'!A333="","",'VÝPOČET JUHR'!A333)</f>
        <v/>
      </c>
      <c r="B330" s="8" t="str">
        <f>IF('VÝPOČET JUHR'!G333="","",'VÝPOČET JUHR'!G333)</f>
        <v/>
      </c>
      <c r="C330" s="8" t="str">
        <f>IF('VÝPOČET JUHR'!Z333="","",'VÝPOČET JUHR'!Z333)</f>
        <v>vyplnit</v>
      </c>
      <c r="D330" s="8" t="str">
        <f>IF('VÝPOČET JUHR'!V333="","",'VÝPOČET JUHR'!V333)</f>
        <v/>
      </c>
      <c r="F330" s="8"/>
      <c r="G330" s="8"/>
      <c r="H330" s="8"/>
      <c r="I330" s="8"/>
    </row>
    <row r="331" spans="1:9" ht="12.75">
      <c r="A331" s="8" t="str">
        <f>IF('VÝPOČET JUHR'!A334="","",'VÝPOČET JUHR'!A334)</f>
        <v/>
      </c>
      <c r="B331" s="8" t="str">
        <f>IF('VÝPOČET JUHR'!G334="","",'VÝPOČET JUHR'!G334)</f>
        <v/>
      </c>
      <c r="C331" s="8" t="str">
        <f>IF('VÝPOČET JUHR'!Z334="","",'VÝPOČET JUHR'!Z334)</f>
        <v>vyplnit</v>
      </c>
      <c r="D331" s="8" t="str">
        <f>IF('VÝPOČET JUHR'!V334="","",'VÝPOČET JUHR'!V334)</f>
        <v/>
      </c>
      <c r="F331" s="8"/>
      <c r="G331" s="8"/>
      <c r="H331" s="8"/>
      <c r="I331" s="8"/>
    </row>
    <row r="332" spans="1:9" ht="12.75">
      <c r="A332" s="8" t="str">
        <f>IF('VÝPOČET JUHR'!A335="","",'VÝPOČET JUHR'!A335)</f>
        <v/>
      </c>
      <c r="B332" s="8" t="str">
        <f>IF('VÝPOČET JUHR'!G335="","",'VÝPOČET JUHR'!G335)</f>
        <v/>
      </c>
      <c r="C332" s="8" t="str">
        <f>IF('VÝPOČET JUHR'!Z335="","",'VÝPOČET JUHR'!Z335)</f>
        <v>vyplnit</v>
      </c>
      <c r="D332" s="8" t="str">
        <f>IF('VÝPOČET JUHR'!V335="","",'VÝPOČET JUHR'!V335)</f>
        <v/>
      </c>
      <c r="F332" s="8"/>
      <c r="G332" s="8"/>
      <c r="H332" s="8"/>
      <c r="I332" s="8"/>
    </row>
    <row r="333" spans="1:9" ht="12.75">
      <c r="A333" s="8" t="str">
        <f>IF('VÝPOČET JUHR'!A336="","",'VÝPOČET JUHR'!A336)</f>
        <v/>
      </c>
      <c r="B333" s="8" t="str">
        <f>IF('VÝPOČET JUHR'!G336="","",'VÝPOČET JUHR'!G336)</f>
        <v/>
      </c>
      <c r="C333" s="8" t="str">
        <f>IF('VÝPOČET JUHR'!Z336="","",'VÝPOČET JUHR'!Z336)</f>
        <v>vyplnit</v>
      </c>
      <c r="D333" s="8" t="str">
        <f>IF('VÝPOČET JUHR'!V336="","",'VÝPOČET JUHR'!V336)</f>
        <v/>
      </c>
      <c r="F333" s="8"/>
      <c r="G333" s="8"/>
      <c r="H333" s="8"/>
      <c r="I333" s="8"/>
    </row>
    <row r="334" spans="1:9" ht="12.75">
      <c r="A334" s="8" t="str">
        <f>IF('VÝPOČET JUHR'!A337="","",'VÝPOČET JUHR'!A337)</f>
        <v/>
      </c>
      <c r="B334" s="8" t="str">
        <f>IF('VÝPOČET JUHR'!G337="","",'VÝPOČET JUHR'!G337)</f>
        <v/>
      </c>
      <c r="C334" s="8" t="str">
        <f>IF('VÝPOČET JUHR'!Z337="","",'VÝPOČET JUHR'!Z337)</f>
        <v>vyplnit</v>
      </c>
      <c r="D334" s="8" t="str">
        <f>IF('VÝPOČET JUHR'!V337="","",'VÝPOČET JUHR'!V337)</f>
        <v/>
      </c>
      <c r="F334" s="8"/>
      <c r="G334" s="8"/>
      <c r="H334" s="8"/>
      <c r="I334" s="8"/>
    </row>
    <row r="335" spans="1:9" ht="12.75">
      <c r="A335" s="8" t="str">
        <f>IF('VÝPOČET JUHR'!A338="","",'VÝPOČET JUHR'!A338)</f>
        <v/>
      </c>
      <c r="B335" s="8" t="str">
        <f>IF('VÝPOČET JUHR'!G338="","",'VÝPOČET JUHR'!G338)</f>
        <v/>
      </c>
      <c r="C335" s="8" t="str">
        <f>IF('VÝPOČET JUHR'!Z338="","",'VÝPOČET JUHR'!Z338)</f>
        <v>vyplnit</v>
      </c>
      <c r="D335" s="8" t="str">
        <f>IF('VÝPOČET JUHR'!V338="","",'VÝPOČET JUHR'!V338)</f>
        <v/>
      </c>
      <c r="F335" s="8"/>
      <c r="G335" s="8"/>
      <c r="H335" s="8"/>
      <c r="I335" s="8"/>
    </row>
    <row r="336" spans="1:9" ht="12.75">
      <c r="A336" s="8" t="str">
        <f>IF('VÝPOČET JUHR'!A339="","",'VÝPOČET JUHR'!A339)</f>
        <v/>
      </c>
      <c r="B336" s="8" t="str">
        <f>IF('VÝPOČET JUHR'!G339="","",'VÝPOČET JUHR'!G339)</f>
        <v/>
      </c>
      <c r="C336" s="8" t="str">
        <f>IF('VÝPOČET JUHR'!Z339="","",'VÝPOČET JUHR'!Z339)</f>
        <v>vyplnit</v>
      </c>
      <c r="D336" s="8" t="str">
        <f>IF('VÝPOČET JUHR'!V339="","",'VÝPOČET JUHR'!V339)</f>
        <v/>
      </c>
      <c r="F336" s="8"/>
      <c r="G336" s="8"/>
      <c r="H336" s="8"/>
      <c r="I336" s="8"/>
    </row>
    <row r="337" spans="1:9" ht="12.75">
      <c r="A337" s="8" t="str">
        <f>IF('VÝPOČET JUHR'!A340="","",'VÝPOČET JUHR'!A340)</f>
        <v/>
      </c>
      <c r="B337" s="8" t="str">
        <f>IF('VÝPOČET JUHR'!G340="","",'VÝPOČET JUHR'!G340)</f>
        <v/>
      </c>
      <c r="C337" s="8" t="str">
        <f>IF('VÝPOČET JUHR'!Z340="","",'VÝPOČET JUHR'!Z340)</f>
        <v>vyplnit</v>
      </c>
      <c r="D337" s="8" t="str">
        <f>IF('VÝPOČET JUHR'!V340="","",'VÝPOČET JUHR'!V340)</f>
        <v/>
      </c>
      <c r="F337" s="8"/>
      <c r="G337" s="8"/>
      <c r="H337" s="8"/>
      <c r="I337" s="8"/>
    </row>
    <row r="338" spans="1:9" ht="12.75">
      <c r="A338" s="8" t="str">
        <f>IF('VÝPOČET JUHR'!A341="","",'VÝPOČET JUHR'!A341)</f>
        <v/>
      </c>
      <c r="B338" s="8" t="str">
        <f>IF('VÝPOČET JUHR'!G341="","",'VÝPOČET JUHR'!G341)</f>
        <v/>
      </c>
      <c r="C338" s="8" t="str">
        <f>IF('VÝPOČET JUHR'!Z341="","",'VÝPOČET JUHR'!Z341)</f>
        <v>vyplnit</v>
      </c>
      <c r="D338" s="8" t="str">
        <f>IF('VÝPOČET JUHR'!V341="","",'VÝPOČET JUHR'!V341)</f>
        <v/>
      </c>
      <c r="F338" s="8"/>
      <c r="G338" s="8"/>
      <c r="H338" s="8"/>
      <c r="I338" s="8"/>
    </row>
    <row r="339" spans="1:9" ht="12.75">
      <c r="A339" s="8" t="str">
        <f>IF('VÝPOČET JUHR'!A342="","",'VÝPOČET JUHR'!A342)</f>
        <v/>
      </c>
      <c r="B339" s="8" t="str">
        <f>IF('VÝPOČET JUHR'!G342="","",'VÝPOČET JUHR'!G342)</f>
        <v/>
      </c>
      <c r="C339" s="8" t="str">
        <f>IF('VÝPOČET JUHR'!Z342="","",'VÝPOČET JUHR'!Z342)</f>
        <v>vyplnit</v>
      </c>
      <c r="D339" s="8" t="str">
        <f>IF('VÝPOČET JUHR'!V342="","",'VÝPOČET JUHR'!V342)</f>
        <v/>
      </c>
      <c r="F339" s="8"/>
      <c r="G339" s="8"/>
      <c r="H339" s="8"/>
      <c r="I339" s="8"/>
    </row>
    <row r="340" spans="1:9" ht="12.75">
      <c r="A340" s="8" t="str">
        <f>IF('VÝPOČET JUHR'!A343="","",'VÝPOČET JUHR'!A343)</f>
        <v/>
      </c>
      <c r="B340" s="8" t="str">
        <f>IF('VÝPOČET JUHR'!G343="","",'VÝPOČET JUHR'!G343)</f>
        <v/>
      </c>
      <c r="C340" s="8" t="str">
        <f>IF('VÝPOČET JUHR'!Z343="","",'VÝPOČET JUHR'!Z343)</f>
        <v>vyplnit</v>
      </c>
      <c r="D340" s="8" t="str">
        <f>IF('VÝPOČET JUHR'!V343="","",'VÝPOČET JUHR'!V343)</f>
        <v/>
      </c>
      <c r="F340" s="8"/>
      <c r="G340" s="8"/>
      <c r="H340" s="8"/>
      <c r="I340" s="8"/>
    </row>
    <row r="341" spans="1:9" ht="12.75">
      <c r="A341" s="8" t="str">
        <f>IF('VÝPOČET JUHR'!A344="","",'VÝPOČET JUHR'!A344)</f>
        <v/>
      </c>
      <c r="B341" s="8" t="str">
        <f>IF('VÝPOČET JUHR'!G344="","",'VÝPOČET JUHR'!G344)</f>
        <v/>
      </c>
      <c r="C341" s="8" t="str">
        <f>IF('VÝPOČET JUHR'!Z344="","",'VÝPOČET JUHR'!Z344)</f>
        <v>vyplnit</v>
      </c>
      <c r="D341" s="8" t="str">
        <f>IF('VÝPOČET JUHR'!V344="","",'VÝPOČET JUHR'!V344)</f>
        <v/>
      </c>
      <c r="F341" s="8"/>
      <c r="G341" s="8"/>
      <c r="H341" s="8"/>
      <c r="I341" s="8"/>
    </row>
    <row r="342" spans="1:9" ht="12.75">
      <c r="A342" s="8" t="str">
        <f>IF('VÝPOČET JUHR'!A345="","",'VÝPOČET JUHR'!A345)</f>
        <v/>
      </c>
      <c r="B342" s="8" t="str">
        <f>IF('VÝPOČET JUHR'!G345="","",'VÝPOČET JUHR'!G345)</f>
        <v/>
      </c>
      <c r="C342" s="8" t="str">
        <f>IF('VÝPOČET JUHR'!Z345="","",'VÝPOČET JUHR'!Z345)</f>
        <v>vyplnit</v>
      </c>
      <c r="D342" s="8" t="str">
        <f>IF('VÝPOČET JUHR'!V345="","",'VÝPOČET JUHR'!V345)</f>
        <v/>
      </c>
      <c r="F342" s="8"/>
      <c r="G342" s="8"/>
      <c r="H342" s="8"/>
      <c r="I342" s="8"/>
    </row>
    <row r="343" spans="1:9" ht="12.75">
      <c r="A343" s="8" t="str">
        <f>IF('VÝPOČET JUHR'!A346="","",'VÝPOČET JUHR'!A346)</f>
        <v/>
      </c>
      <c r="B343" s="8" t="str">
        <f>IF('VÝPOČET JUHR'!G346="","",'VÝPOČET JUHR'!G346)</f>
        <v/>
      </c>
      <c r="C343" s="8" t="str">
        <f>IF('VÝPOČET JUHR'!Z346="","",'VÝPOČET JUHR'!Z346)</f>
        <v>vyplnit</v>
      </c>
      <c r="D343" s="8" t="str">
        <f>IF('VÝPOČET JUHR'!V346="","",'VÝPOČET JUHR'!V346)</f>
        <v/>
      </c>
      <c r="F343" s="8"/>
      <c r="G343" s="8"/>
      <c r="H343" s="8"/>
      <c r="I343" s="8"/>
    </row>
    <row r="344" spans="1:9" ht="12.75">
      <c r="A344" s="8" t="str">
        <f>IF('VÝPOČET JUHR'!A347="","",'VÝPOČET JUHR'!A347)</f>
        <v/>
      </c>
      <c r="B344" s="8" t="str">
        <f>IF('VÝPOČET JUHR'!G347="","",'VÝPOČET JUHR'!G347)</f>
        <v/>
      </c>
      <c r="C344" s="8" t="str">
        <f>IF('VÝPOČET JUHR'!Z347="","",'VÝPOČET JUHR'!Z347)</f>
        <v>vyplnit</v>
      </c>
      <c r="D344" s="8" t="str">
        <f>IF('VÝPOČET JUHR'!V347="","",'VÝPOČET JUHR'!V347)</f>
        <v/>
      </c>
      <c r="F344" s="8"/>
      <c r="G344" s="8"/>
      <c r="H344" s="8"/>
      <c r="I344" s="8"/>
    </row>
    <row r="345" spans="1:9" ht="12.75">
      <c r="A345" s="8" t="str">
        <f>IF('VÝPOČET JUHR'!A348="","",'VÝPOČET JUHR'!A348)</f>
        <v/>
      </c>
      <c r="B345" s="8" t="str">
        <f>IF('VÝPOČET JUHR'!G348="","",'VÝPOČET JUHR'!G348)</f>
        <v/>
      </c>
      <c r="C345" s="8" t="str">
        <f>IF('VÝPOČET JUHR'!Z348="","",'VÝPOČET JUHR'!Z348)</f>
        <v>vyplnit</v>
      </c>
      <c r="D345" s="8" t="str">
        <f>IF('VÝPOČET JUHR'!V348="","",'VÝPOČET JUHR'!V348)</f>
        <v/>
      </c>
      <c r="F345" s="8"/>
      <c r="G345" s="8"/>
      <c r="H345" s="8"/>
      <c r="I345" s="8"/>
    </row>
    <row r="346" spans="1:9" ht="12.75">
      <c r="A346" s="8" t="str">
        <f>IF('VÝPOČET JUHR'!A349="","",'VÝPOČET JUHR'!A349)</f>
        <v/>
      </c>
      <c r="B346" s="8" t="str">
        <f>IF('VÝPOČET JUHR'!G349="","",'VÝPOČET JUHR'!G349)</f>
        <v/>
      </c>
      <c r="C346" s="8" t="str">
        <f>IF('VÝPOČET JUHR'!Z349="","",'VÝPOČET JUHR'!Z349)</f>
        <v>vyplnit</v>
      </c>
      <c r="D346" s="8" t="str">
        <f>IF('VÝPOČET JUHR'!V349="","",'VÝPOČET JUHR'!V349)</f>
        <v/>
      </c>
      <c r="F346" s="8"/>
      <c r="G346" s="8"/>
      <c r="H346" s="8"/>
      <c r="I346" s="8"/>
    </row>
    <row r="347" spans="1:9" ht="12.75">
      <c r="A347" s="8" t="str">
        <f>IF('VÝPOČET JUHR'!A350="","",'VÝPOČET JUHR'!A350)</f>
        <v/>
      </c>
      <c r="B347" s="8" t="str">
        <f>IF('VÝPOČET JUHR'!G350="","",'VÝPOČET JUHR'!G350)</f>
        <v/>
      </c>
      <c r="C347" s="8" t="str">
        <f>IF('VÝPOČET JUHR'!Z350="","",'VÝPOČET JUHR'!Z350)</f>
        <v>vyplnit</v>
      </c>
      <c r="D347" s="8" t="str">
        <f>IF('VÝPOČET JUHR'!V350="","",'VÝPOČET JUHR'!V350)</f>
        <v/>
      </c>
      <c r="F347" s="8"/>
      <c r="G347" s="8"/>
      <c r="H347" s="8"/>
      <c r="I347" s="8"/>
    </row>
    <row r="348" spans="1:9" ht="12.75">
      <c r="A348" s="8" t="str">
        <f>IF('VÝPOČET JUHR'!A351="","",'VÝPOČET JUHR'!A351)</f>
        <v/>
      </c>
      <c r="B348" s="8" t="str">
        <f>IF('VÝPOČET JUHR'!G351="","",'VÝPOČET JUHR'!G351)</f>
        <v/>
      </c>
      <c r="C348" s="8" t="str">
        <f>IF('VÝPOČET JUHR'!Z351="","",'VÝPOČET JUHR'!Z351)</f>
        <v>vyplnit</v>
      </c>
      <c r="D348" s="8" t="str">
        <f>IF('VÝPOČET JUHR'!V351="","",'VÝPOČET JUHR'!V351)</f>
        <v/>
      </c>
      <c r="F348" s="8"/>
      <c r="G348" s="8"/>
      <c r="H348" s="8"/>
      <c r="I348" s="8"/>
    </row>
    <row r="349" spans="1:9" ht="12.75">
      <c r="A349" s="8" t="str">
        <f>IF('VÝPOČET JUHR'!A352="","",'VÝPOČET JUHR'!A352)</f>
        <v/>
      </c>
      <c r="B349" s="8" t="str">
        <f>IF('VÝPOČET JUHR'!G352="","",'VÝPOČET JUHR'!G352)</f>
        <v/>
      </c>
      <c r="C349" s="8" t="str">
        <f>IF('VÝPOČET JUHR'!Z352="","",'VÝPOČET JUHR'!Z352)</f>
        <v>vyplnit</v>
      </c>
      <c r="D349" s="8" t="str">
        <f>IF('VÝPOČET JUHR'!V352="","",'VÝPOČET JUHR'!V352)</f>
        <v/>
      </c>
      <c r="F349" s="8"/>
      <c r="G349" s="8"/>
      <c r="H349" s="8"/>
      <c r="I349" s="8"/>
    </row>
    <row r="350" spans="1:9" ht="12.75">
      <c r="A350" s="8" t="str">
        <f>IF('VÝPOČET JUHR'!A353="","",'VÝPOČET JUHR'!A353)</f>
        <v/>
      </c>
      <c r="B350" s="8" t="str">
        <f>IF('VÝPOČET JUHR'!G353="","",'VÝPOČET JUHR'!G353)</f>
        <v/>
      </c>
      <c r="C350" s="8" t="str">
        <f>IF('VÝPOČET JUHR'!Z353="","",'VÝPOČET JUHR'!Z353)</f>
        <v>vyplnit</v>
      </c>
      <c r="D350" s="8" t="str">
        <f>IF('VÝPOČET JUHR'!V353="","",'VÝPOČET JUHR'!V353)</f>
        <v/>
      </c>
      <c r="F350" s="8"/>
      <c r="G350" s="8"/>
      <c r="H350" s="8"/>
      <c r="I350" s="8"/>
    </row>
    <row r="351" spans="1:9" ht="12.75">
      <c r="A351" s="8" t="str">
        <f>IF('VÝPOČET JUHR'!A354="","",'VÝPOČET JUHR'!A354)</f>
        <v/>
      </c>
      <c r="B351" s="8" t="str">
        <f>IF('VÝPOČET JUHR'!G354="","",'VÝPOČET JUHR'!G354)</f>
        <v/>
      </c>
      <c r="C351" s="8" t="str">
        <f>IF('VÝPOČET JUHR'!Z354="","",'VÝPOČET JUHR'!Z354)</f>
        <v>vyplnit</v>
      </c>
      <c r="D351" s="8" t="str">
        <f>IF('VÝPOČET JUHR'!V354="","",'VÝPOČET JUHR'!V354)</f>
        <v/>
      </c>
      <c r="F351" s="8"/>
      <c r="G351" s="8"/>
      <c r="H351" s="8"/>
      <c r="I351" s="8"/>
    </row>
    <row r="352" spans="1:9" ht="12.75">
      <c r="A352" s="8" t="str">
        <f>IF('VÝPOČET JUHR'!A355="","",'VÝPOČET JUHR'!A355)</f>
        <v/>
      </c>
      <c r="B352" s="8" t="str">
        <f>IF('VÝPOČET JUHR'!G355="","",'VÝPOČET JUHR'!G355)</f>
        <v/>
      </c>
      <c r="C352" s="8" t="str">
        <f>IF('VÝPOČET JUHR'!Z355="","",'VÝPOČET JUHR'!Z355)</f>
        <v>vyplnit</v>
      </c>
      <c r="D352" s="8" t="str">
        <f>IF('VÝPOČET JUHR'!V355="","",'VÝPOČET JUHR'!V355)</f>
        <v/>
      </c>
      <c r="F352" s="8"/>
      <c r="G352" s="8"/>
      <c r="H352" s="8"/>
      <c r="I352" s="8"/>
    </row>
    <row r="353" spans="1:9" ht="12.75">
      <c r="A353" s="8" t="str">
        <f>IF('VÝPOČET JUHR'!A356="","",'VÝPOČET JUHR'!A356)</f>
        <v/>
      </c>
      <c r="B353" s="8" t="str">
        <f>IF('VÝPOČET JUHR'!G356="","",'VÝPOČET JUHR'!G356)</f>
        <v/>
      </c>
      <c r="C353" s="8" t="str">
        <f>IF('VÝPOČET JUHR'!Z356="","",'VÝPOČET JUHR'!Z356)</f>
        <v>vyplnit</v>
      </c>
      <c r="D353" s="8" t="str">
        <f>IF('VÝPOČET JUHR'!V356="","",'VÝPOČET JUHR'!V356)</f>
        <v/>
      </c>
      <c r="F353" s="8"/>
      <c r="G353" s="8"/>
      <c r="H353" s="8"/>
      <c r="I353" s="8"/>
    </row>
    <row r="354" spans="1:9" ht="12.75">
      <c r="A354" s="8" t="str">
        <f>IF('VÝPOČET JUHR'!A357="","",'VÝPOČET JUHR'!A357)</f>
        <v/>
      </c>
      <c r="B354" s="8" t="str">
        <f>IF('VÝPOČET JUHR'!G357="","",'VÝPOČET JUHR'!G357)</f>
        <v/>
      </c>
      <c r="C354" s="8" t="str">
        <f>IF('VÝPOČET JUHR'!Z357="","",'VÝPOČET JUHR'!Z357)</f>
        <v>vyplnit</v>
      </c>
      <c r="D354" s="8" t="str">
        <f>IF('VÝPOČET JUHR'!V357="","",'VÝPOČET JUHR'!V357)</f>
        <v/>
      </c>
      <c r="F354" s="8"/>
      <c r="G354" s="8"/>
      <c r="H354" s="8"/>
      <c r="I354" s="8"/>
    </row>
    <row r="355" spans="1:9" ht="12.75">
      <c r="A355" s="8" t="str">
        <f>IF('VÝPOČET JUHR'!A358="","",'VÝPOČET JUHR'!A358)</f>
        <v/>
      </c>
      <c r="B355" s="8" t="str">
        <f>IF('VÝPOČET JUHR'!G358="","",'VÝPOČET JUHR'!G358)</f>
        <v/>
      </c>
      <c r="C355" s="8" t="str">
        <f>IF('VÝPOČET JUHR'!Z358="","",'VÝPOČET JUHR'!Z358)</f>
        <v>vyplnit</v>
      </c>
      <c r="D355" s="8" t="str">
        <f>IF('VÝPOČET JUHR'!V358="","",'VÝPOČET JUHR'!V358)</f>
        <v/>
      </c>
      <c r="F355" s="8"/>
      <c r="G355" s="8"/>
      <c r="H355" s="8"/>
      <c r="I355" s="8"/>
    </row>
    <row r="356" spans="1:9" ht="12.75">
      <c r="A356" s="8" t="str">
        <f>IF('VÝPOČET JUHR'!A359="","",'VÝPOČET JUHR'!A359)</f>
        <v/>
      </c>
      <c r="B356" s="8" t="str">
        <f>IF('VÝPOČET JUHR'!G359="","",'VÝPOČET JUHR'!G359)</f>
        <v/>
      </c>
      <c r="C356" s="8" t="str">
        <f>IF('VÝPOČET JUHR'!Z359="","",'VÝPOČET JUHR'!Z359)</f>
        <v>vyplnit</v>
      </c>
      <c r="D356" s="8" t="str">
        <f>IF('VÝPOČET JUHR'!V359="","",'VÝPOČET JUHR'!V359)</f>
        <v/>
      </c>
      <c r="F356" s="8"/>
      <c r="G356" s="8"/>
      <c r="H356" s="8"/>
      <c r="I356" s="8"/>
    </row>
    <row r="357" spans="1:9" ht="12.75">
      <c r="A357" s="8" t="str">
        <f>IF('VÝPOČET JUHR'!A360="","",'VÝPOČET JUHR'!A360)</f>
        <v/>
      </c>
      <c r="B357" s="8" t="str">
        <f>IF('VÝPOČET JUHR'!G360="","",'VÝPOČET JUHR'!G360)</f>
        <v/>
      </c>
      <c r="C357" s="8" t="str">
        <f>IF('VÝPOČET JUHR'!Z360="","",'VÝPOČET JUHR'!Z360)</f>
        <v>vyplnit</v>
      </c>
      <c r="D357" s="8" t="str">
        <f>IF('VÝPOČET JUHR'!V360="","",'VÝPOČET JUHR'!V360)</f>
        <v/>
      </c>
      <c r="F357" s="8"/>
      <c r="G357" s="8"/>
      <c r="H357" s="8"/>
      <c r="I357" s="8"/>
    </row>
    <row r="358" spans="1:9" ht="12.75">
      <c r="A358" s="8" t="str">
        <f>IF('VÝPOČET JUHR'!A361="","",'VÝPOČET JUHR'!A361)</f>
        <v/>
      </c>
      <c r="B358" s="8" t="str">
        <f>IF('VÝPOČET JUHR'!G361="","",'VÝPOČET JUHR'!G361)</f>
        <v/>
      </c>
      <c r="C358" s="8" t="str">
        <f>IF('VÝPOČET JUHR'!Z361="","",'VÝPOČET JUHR'!Z361)</f>
        <v>vyplnit</v>
      </c>
      <c r="D358" s="8" t="str">
        <f>IF('VÝPOČET JUHR'!V361="","",'VÝPOČET JUHR'!V361)</f>
        <v/>
      </c>
      <c r="F358" s="8"/>
      <c r="G358" s="8"/>
      <c r="H358" s="8"/>
      <c r="I358" s="8"/>
    </row>
    <row r="359" spans="1:9" ht="12.75">
      <c r="A359" s="8" t="str">
        <f>IF('VÝPOČET JUHR'!A362="","",'VÝPOČET JUHR'!A362)</f>
        <v/>
      </c>
      <c r="B359" s="8" t="str">
        <f>IF('VÝPOČET JUHR'!G362="","",'VÝPOČET JUHR'!G362)</f>
        <v/>
      </c>
      <c r="C359" s="8" t="str">
        <f>IF('VÝPOČET JUHR'!Z362="","",'VÝPOČET JUHR'!Z362)</f>
        <v>vyplnit</v>
      </c>
      <c r="D359" s="8" t="str">
        <f>IF('VÝPOČET JUHR'!V362="","",'VÝPOČET JUHR'!V362)</f>
        <v/>
      </c>
      <c r="F359" s="8"/>
      <c r="G359" s="8"/>
      <c r="H359" s="8"/>
      <c r="I359" s="8"/>
    </row>
    <row r="360" spans="1:9" ht="12.75">
      <c r="A360" s="8" t="str">
        <f>IF('VÝPOČET JUHR'!A363="","",'VÝPOČET JUHR'!A363)</f>
        <v/>
      </c>
      <c r="B360" s="8" t="str">
        <f>IF('VÝPOČET JUHR'!G363="","",'VÝPOČET JUHR'!G363)</f>
        <v/>
      </c>
      <c r="C360" s="8" t="str">
        <f>IF('VÝPOČET JUHR'!Z363="","",'VÝPOČET JUHR'!Z363)</f>
        <v>vyplnit</v>
      </c>
      <c r="D360" s="8" t="str">
        <f>IF('VÝPOČET JUHR'!V363="","",'VÝPOČET JUHR'!V363)</f>
        <v/>
      </c>
      <c r="F360" s="8"/>
      <c r="G360" s="8"/>
      <c r="H360" s="8"/>
      <c r="I360" s="8"/>
    </row>
    <row r="361" spans="1:9" ht="12.75">
      <c r="A361" s="8" t="str">
        <f>IF('VÝPOČET JUHR'!A364="","",'VÝPOČET JUHR'!A364)</f>
        <v/>
      </c>
      <c r="B361" s="8" t="str">
        <f>IF('VÝPOČET JUHR'!G364="","",'VÝPOČET JUHR'!G364)</f>
        <v/>
      </c>
      <c r="C361" s="8" t="str">
        <f>IF('VÝPOČET JUHR'!Z364="","",'VÝPOČET JUHR'!Z364)</f>
        <v>vyplnit</v>
      </c>
      <c r="D361" s="8" t="str">
        <f>IF('VÝPOČET JUHR'!V364="","",'VÝPOČET JUHR'!V364)</f>
        <v/>
      </c>
      <c r="F361" s="8"/>
      <c r="G361" s="8"/>
      <c r="H361" s="8"/>
      <c r="I361" s="8"/>
    </row>
    <row r="362" spans="1:9" ht="12.75">
      <c r="A362" s="8" t="str">
        <f>IF('VÝPOČET JUHR'!A365="","",'VÝPOČET JUHR'!A365)</f>
        <v/>
      </c>
      <c r="B362" s="8" t="str">
        <f>IF('VÝPOČET JUHR'!G365="","",'VÝPOČET JUHR'!G365)</f>
        <v/>
      </c>
      <c r="C362" s="8" t="str">
        <f>IF('VÝPOČET JUHR'!Z365="","",'VÝPOČET JUHR'!Z365)</f>
        <v>vyplnit</v>
      </c>
      <c r="D362" s="8" t="str">
        <f>IF('VÝPOČET JUHR'!V365="","",'VÝPOČET JUHR'!V365)</f>
        <v/>
      </c>
      <c r="F362" s="8"/>
      <c r="G362" s="8"/>
      <c r="H362" s="8"/>
      <c r="I362" s="8"/>
    </row>
    <row r="363" spans="1:9" ht="12.75">
      <c r="A363" s="8" t="str">
        <f>IF('VÝPOČET JUHR'!A366="","",'VÝPOČET JUHR'!A366)</f>
        <v/>
      </c>
      <c r="B363" s="8" t="str">
        <f>IF('VÝPOČET JUHR'!G366="","",'VÝPOČET JUHR'!G366)</f>
        <v/>
      </c>
      <c r="C363" s="8" t="str">
        <f>IF('VÝPOČET JUHR'!Z366="","",'VÝPOČET JUHR'!Z366)</f>
        <v>vyplnit</v>
      </c>
      <c r="D363" s="8" t="str">
        <f>IF('VÝPOČET JUHR'!V366="","",'VÝPOČET JUHR'!V366)</f>
        <v/>
      </c>
      <c r="F363" s="8"/>
      <c r="G363" s="8"/>
      <c r="H363" s="8"/>
      <c r="I363" s="8"/>
    </row>
    <row r="364" spans="1:9" ht="12.75">
      <c r="A364" s="8" t="str">
        <f>IF('VÝPOČET JUHR'!A367="","",'VÝPOČET JUHR'!A367)</f>
        <v/>
      </c>
      <c r="B364" s="8" t="str">
        <f>IF('VÝPOČET JUHR'!G367="","",'VÝPOČET JUHR'!G367)</f>
        <v/>
      </c>
      <c r="C364" s="8" t="str">
        <f>IF('VÝPOČET JUHR'!Z367="","",'VÝPOČET JUHR'!Z367)</f>
        <v>vyplnit</v>
      </c>
      <c r="D364" s="8" t="str">
        <f>IF('VÝPOČET JUHR'!V367="","",'VÝPOČET JUHR'!V367)</f>
        <v/>
      </c>
      <c r="F364" s="8"/>
      <c r="G364" s="8"/>
      <c r="H364" s="8"/>
      <c r="I364" s="8"/>
    </row>
    <row r="365" spans="1:9" ht="12.75">
      <c r="A365" s="8" t="str">
        <f>IF('VÝPOČET JUHR'!A368="","",'VÝPOČET JUHR'!A368)</f>
        <v/>
      </c>
      <c r="B365" s="8" t="str">
        <f>IF('VÝPOČET JUHR'!G368="","",'VÝPOČET JUHR'!G368)</f>
        <v/>
      </c>
      <c r="C365" s="8" t="str">
        <f>IF('VÝPOČET JUHR'!Z368="","",'VÝPOČET JUHR'!Z368)</f>
        <v>vyplnit</v>
      </c>
      <c r="D365" s="8" t="str">
        <f>IF('VÝPOČET JUHR'!V368="","",'VÝPOČET JUHR'!V368)</f>
        <v/>
      </c>
      <c r="F365" s="8"/>
      <c r="G365" s="8"/>
      <c r="H365" s="8"/>
      <c r="I365" s="8"/>
    </row>
    <row r="366" spans="1:9" ht="12.75">
      <c r="A366" s="8" t="str">
        <f>IF('VÝPOČET JUHR'!A369="","",'VÝPOČET JUHR'!A369)</f>
        <v/>
      </c>
      <c r="B366" s="8" t="str">
        <f>IF('VÝPOČET JUHR'!G369="","",'VÝPOČET JUHR'!G369)</f>
        <v/>
      </c>
      <c r="C366" s="8" t="str">
        <f>IF('VÝPOČET JUHR'!Z369="","",'VÝPOČET JUHR'!Z369)</f>
        <v>vyplnit</v>
      </c>
      <c r="D366" s="8" t="str">
        <f>IF('VÝPOČET JUHR'!V369="","",'VÝPOČET JUHR'!V369)</f>
        <v/>
      </c>
      <c r="F366" s="8"/>
      <c r="G366" s="8"/>
      <c r="H366" s="8"/>
      <c r="I366" s="8"/>
    </row>
    <row r="367" spans="1:9" ht="12.75">
      <c r="A367" s="8" t="str">
        <f>IF('VÝPOČET JUHR'!A370="","",'VÝPOČET JUHR'!A370)</f>
        <v/>
      </c>
      <c r="B367" s="8" t="str">
        <f>IF('VÝPOČET JUHR'!G370="","",'VÝPOČET JUHR'!G370)</f>
        <v/>
      </c>
      <c r="C367" s="8" t="str">
        <f>IF('VÝPOČET JUHR'!Z370="","",'VÝPOČET JUHR'!Z370)</f>
        <v>vyplnit</v>
      </c>
      <c r="D367" s="8" t="str">
        <f>IF('VÝPOČET JUHR'!V370="","",'VÝPOČET JUHR'!V370)</f>
        <v/>
      </c>
      <c r="F367" s="8"/>
      <c r="G367" s="8"/>
      <c r="H367" s="8"/>
      <c r="I367" s="8"/>
    </row>
    <row r="368" spans="1:9" ht="12.75">
      <c r="A368" s="8" t="str">
        <f>IF('VÝPOČET JUHR'!A371="","",'VÝPOČET JUHR'!A371)</f>
        <v/>
      </c>
      <c r="B368" s="8" t="str">
        <f>IF('VÝPOČET JUHR'!G371="","",'VÝPOČET JUHR'!G371)</f>
        <v/>
      </c>
      <c r="C368" s="8" t="str">
        <f>IF('VÝPOČET JUHR'!Z371="","",'VÝPOČET JUHR'!Z371)</f>
        <v>vyplnit</v>
      </c>
      <c r="D368" s="8" t="str">
        <f>IF('VÝPOČET JUHR'!V371="","",'VÝPOČET JUHR'!V371)</f>
        <v/>
      </c>
      <c r="F368" s="8"/>
      <c r="G368" s="8"/>
      <c r="H368" s="8"/>
      <c r="I368" s="8"/>
    </row>
    <row r="369" spans="1:9" ht="12.75">
      <c r="A369" s="8" t="str">
        <f>IF('VÝPOČET JUHR'!A372="","",'VÝPOČET JUHR'!A372)</f>
        <v/>
      </c>
      <c r="B369" s="8" t="str">
        <f>IF('VÝPOČET JUHR'!G372="","",'VÝPOČET JUHR'!G372)</f>
        <v/>
      </c>
      <c r="C369" s="8" t="str">
        <f>IF('VÝPOČET JUHR'!Z372="","",'VÝPOČET JUHR'!Z372)</f>
        <v>vyplnit</v>
      </c>
      <c r="D369" s="8" t="str">
        <f>IF('VÝPOČET JUHR'!V372="","",'VÝPOČET JUHR'!V372)</f>
        <v/>
      </c>
      <c r="F369" s="8"/>
      <c r="G369" s="8"/>
      <c r="H369" s="8"/>
      <c r="I369" s="8"/>
    </row>
    <row r="370" spans="1:9" ht="12.75">
      <c r="A370" s="8" t="str">
        <f>IF('VÝPOČET JUHR'!A373="","",'VÝPOČET JUHR'!A373)</f>
        <v/>
      </c>
      <c r="B370" s="8" t="str">
        <f>IF('VÝPOČET JUHR'!G373="","",'VÝPOČET JUHR'!G373)</f>
        <v/>
      </c>
      <c r="C370" s="8" t="str">
        <f>IF('VÝPOČET JUHR'!Z373="","",'VÝPOČET JUHR'!Z373)</f>
        <v>vyplnit</v>
      </c>
      <c r="D370" s="8" t="str">
        <f>IF('VÝPOČET JUHR'!V373="","",'VÝPOČET JUHR'!V373)</f>
        <v/>
      </c>
      <c r="F370" s="8"/>
      <c r="G370" s="8"/>
      <c r="H370" s="8"/>
      <c r="I370" s="8"/>
    </row>
    <row r="371" spans="1:9" ht="12.75">
      <c r="A371" s="8" t="str">
        <f>IF('VÝPOČET JUHR'!A374="","",'VÝPOČET JUHR'!A374)</f>
        <v/>
      </c>
      <c r="B371" s="8" t="str">
        <f>IF('VÝPOČET JUHR'!G374="","",'VÝPOČET JUHR'!G374)</f>
        <v/>
      </c>
      <c r="C371" s="8" t="str">
        <f>IF('VÝPOČET JUHR'!Z374="","",'VÝPOČET JUHR'!Z374)</f>
        <v>vyplnit</v>
      </c>
      <c r="D371" s="8" t="str">
        <f>IF('VÝPOČET JUHR'!V374="","",'VÝPOČET JUHR'!V374)</f>
        <v/>
      </c>
      <c r="F371" s="8"/>
      <c r="G371" s="8"/>
      <c r="H371" s="8"/>
      <c r="I371" s="8"/>
    </row>
    <row r="372" spans="1:9" ht="12.75">
      <c r="A372" s="8" t="str">
        <f>IF('VÝPOČET JUHR'!A375="","",'VÝPOČET JUHR'!A375)</f>
        <v/>
      </c>
      <c r="B372" s="8" t="str">
        <f>IF('VÝPOČET JUHR'!G375="","",'VÝPOČET JUHR'!G375)</f>
        <v/>
      </c>
      <c r="C372" s="8" t="str">
        <f>IF('VÝPOČET JUHR'!Z375="","",'VÝPOČET JUHR'!Z375)</f>
        <v>vyplnit</v>
      </c>
      <c r="D372" s="8" t="str">
        <f>IF('VÝPOČET JUHR'!V375="","",'VÝPOČET JUHR'!V375)</f>
        <v/>
      </c>
      <c r="F372" s="8"/>
      <c r="G372" s="8"/>
      <c r="H372" s="8"/>
      <c r="I372" s="8"/>
    </row>
    <row r="373" spans="1:9" ht="12.75">
      <c r="A373" s="8" t="str">
        <f>IF('VÝPOČET JUHR'!A376="","",'VÝPOČET JUHR'!A376)</f>
        <v/>
      </c>
      <c r="B373" s="8" t="str">
        <f>IF('VÝPOČET JUHR'!G376="","",'VÝPOČET JUHR'!G376)</f>
        <v/>
      </c>
      <c r="C373" s="8" t="str">
        <f>IF('VÝPOČET JUHR'!Z376="","",'VÝPOČET JUHR'!Z376)</f>
        <v>vyplnit</v>
      </c>
      <c r="D373" s="8" t="str">
        <f>IF('VÝPOČET JUHR'!V376="","",'VÝPOČET JUHR'!V376)</f>
        <v/>
      </c>
      <c r="F373" s="8"/>
      <c r="G373" s="8"/>
      <c r="H373" s="8"/>
      <c r="I373" s="8"/>
    </row>
    <row r="374" spans="1:9" ht="12.75">
      <c r="A374" s="8" t="str">
        <f>IF('VÝPOČET JUHR'!A377="","",'VÝPOČET JUHR'!A377)</f>
        <v/>
      </c>
      <c r="B374" s="8" t="str">
        <f>IF('VÝPOČET JUHR'!G377="","",'VÝPOČET JUHR'!G377)</f>
        <v/>
      </c>
      <c r="C374" s="8" t="str">
        <f>IF('VÝPOČET JUHR'!Z377="","",'VÝPOČET JUHR'!Z377)</f>
        <v>vyplnit</v>
      </c>
      <c r="D374" s="8" t="str">
        <f>IF('VÝPOČET JUHR'!V377="","",'VÝPOČET JUHR'!V377)</f>
        <v/>
      </c>
      <c r="F374" s="8"/>
      <c r="G374" s="8"/>
      <c r="H374" s="8"/>
      <c r="I374" s="8"/>
    </row>
    <row r="375" spans="1:9" ht="12.75">
      <c r="A375" s="8" t="str">
        <f>IF('VÝPOČET JUHR'!A378="","",'VÝPOČET JUHR'!A378)</f>
        <v/>
      </c>
      <c r="B375" s="8" t="str">
        <f>IF('VÝPOČET JUHR'!G378="","",'VÝPOČET JUHR'!G378)</f>
        <v/>
      </c>
      <c r="C375" s="8" t="str">
        <f>IF('VÝPOČET JUHR'!Z378="","",'VÝPOČET JUHR'!Z378)</f>
        <v>vyplnit</v>
      </c>
      <c r="D375" s="8" t="str">
        <f>IF('VÝPOČET JUHR'!V378="","",'VÝPOČET JUHR'!V378)</f>
        <v/>
      </c>
      <c r="F375" s="8"/>
      <c r="G375" s="8"/>
      <c r="H375" s="8"/>
      <c r="I375" s="8"/>
    </row>
    <row r="376" spans="1:9" ht="12.75">
      <c r="A376" s="8" t="str">
        <f>IF('VÝPOČET JUHR'!A379="","",'VÝPOČET JUHR'!A379)</f>
        <v/>
      </c>
      <c r="B376" s="8" t="str">
        <f>IF('VÝPOČET JUHR'!G379="","",'VÝPOČET JUHR'!G379)</f>
        <v/>
      </c>
      <c r="C376" s="8" t="str">
        <f>IF('VÝPOČET JUHR'!Z379="","",'VÝPOČET JUHR'!Z379)</f>
        <v>vyplnit</v>
      </c>
      <c r="D376" s="8" t="str">
        <f>IF('VÝPOČET JUHR'!V379="","",'VÝPOČET JUHR'!V379)</f>
        <v/>
      </c>
      <c r="F376" s="8"/>
      <c r="G376" s="8"/>
      <c r="H376" s="8"/>
      <c r="I376" s="8"/>
    </row>
    <row r="377" spans="1:9" ht="12.75">
      <c r="A377" s="8" t="str">
        <f>IF('VÝPOČET JUHR'!A380="","",'VÝPOČET JUHR'!A380)</f>
        <v/>
      </c>
      <c r="B377" s="8" t="str">
        <f>IF('VÝPOČET JUHR'!G380="","",'VÝPOČET JUHR'!G380)</f>
        <v/>
      </c>
      <c r="C377" s="8" t="str">
        <f>IF('VÝPOČET JUHR'!Z380="","",'VÝPOČET JUHR'!Z380)</f>
        <v>vyplnit</v>
      </c>
      <c r="D377" s="8" t="str">
        <f>IF('VÝPOČET JUHR'!V380="","",'VÝPOČET JUHR'!V380)</f>
        <v/>
      </c>
      <c r="F377" s="8"/>
      <c r="G377" s="8"/>
      <c r="H377" s="8"/>
      <c r="I377" s="8"/>
    </row>
    <row r="378" spans="1:9" ht="12.75">
      <c r="A378" s="8" t="str">
        <f>IF('VÝPOČET JUHR'!A381="","",'VÝPOČET JUHR'!A381)</f>
        <v/>
      </c>
      <c r="B378" s="8" t="str">
        <f>IF('VÝPOČET JUHR'!G381="","",'VÝPOČET JUHR'!G381)</f>
        <v/>
      </c>
      <c r="C378" s="8" t="str">
        <f>IF('VÝPOČET JUHR'!Z381="","",'VÝPOČET JUHR'!Z381)</f>
        <v>vyplnit</v>
      </c>
      <c r="D378" s="8" t="str">
        <f>IF('VÝPOČET JUHR'!V381="","",'VÝPOČET JUHR'!V381)</f>
        <v/>
      </c>
      <c r="F378" s="8"/>
      <c r="G378" s="8"/>
      <c r="H378" s="8"/>
      <c r="I378" s="8"/>
    </row>
    <row r="379" spans="1:9" ht="12.75">
      <c r="A379" s="8" t="str">
        <f>IF('VÝPOČET JUHR'!A382="","",'VÝPOČET JUHR'!A382)</f>
        <v/>
      </c>
      <c r="B379" s="8" t="str">
        <f>IF('VÝPOČET JUHR'!G382="","",'VÝPOČET JUHR'!G382)</f>
        <v/>
      </c>
      <c r="C379" s="8" t="str">
        <f>IF('VÝPOČET JUHR'!Z382="","",'VÝPOČET JUHR'!Z382)</f>
        <v>vyplnit</v>
      </c>
      <c r="D379" s="8" t="str">
        <f>IF('VÝPOČET JUHR'!V382="","",'VÝPOČET JUHR'!V382)</f>
        <v/>
      </c>
      <c r="F379" s="8"/>
      <c r="G379" s="8"/>
      <c r="H379" s="8"/>
      <c r="I379" s="8"/>
    </row>
    <row r="380" spans="1:9" ht="12.75">
      <c r="A380" s="8" t="str">
        <f>IF('VÝPOČET JUHR'!A383="","",'VÝPOČET JUHR'!A383)</f>
        <v/>
      </c>
      <c r="B380" s="8" t="str">
        <f>IF('VÝPOČET JUHR'!G383="","",'VÝPOČET JUHR'!G383)</f>
        <v/>
      </c>
      <c r="C380" s="8" t="str">
        <f>IF('VÝPOČET JUHR'!Z383="","",'VÝPOČET JUHR'!Z383)</f>
        <v>vyplnit</v>
      </c>
      <c r="D380" s="8" t="str">
        <f>IF('VÝPOČET JUHR'!V383="","",'VÝPOČET JUHR'!V383)</f>
        <v/>
      </c>
      <c r="F380" s="8"/>
      <c r="G380" s="8"/>
      <c r="H380" s="8"/>
      <c r="I380" s="8"/>
    </row>
    <row r="381" spans="1:9" ht="12.75">
      <c r="A381" s="8" t="str">
        <f>IF('VÝPOČET JUHR'!A384="","",'VÝPOČET JUHR'!A384)</f>
        <v/>
      </c>
      <c r="B381" s="8" t="str">
        <f>IF('VÝPOČET JUHR'!G384="","",'VÝPOČET JUHR'!G384)</f>
        <v/>
      </c>
      <c r="C381" s="8" t="str">
        <f>IF('VÝPOČET JUHR'!Z384="","",'VÝPOČET JUHR'!Z384)</f>
        <v>vyplnit</v>
      </c>
      <c r="D381" s="8" t="str">
        <f>IF('VÝPOČET JUHR'!V384="","",'VÝPOČET JUHR'!V384)</f>
        <v/>
      </c>
      <c r="F381" s="8"/>
      <c r="G381" s="8"/>
      <c r="H381" s="8"/>
      <c r="I381" s="8"/>
    </row>
    <row r="382" spans="1:9" ht="12.75">
      <c r="A382" s="8" t="str">
        <f>IF('VÝPOČET JUHR'!A385="","",'VÝPOČET JUHR'!A385)</f>
        <v/>
      </c>
      <c r="B382" s="8" t="str">
        <f>IF('VÝPOČET JUHR'!G385="","",'VÝPOČET JUHR'!G385)</f>
        <v/>
      </c>
      <c r="C382" s="8" t="str">
        <f>IF('VÝPOČET JUHR'!Z385="","",'VÝPOČET JUHR'!Z385)</f>
        <v>vyplnit</v>
      </c>
      <c r="D382" s="8" t="str">
        <f>IF('VÝPOČET JUHR'!V385="","",'VÝPOČET JUHR'!V385)</f>
        <v/>
      </c>
      <c r="F382" s="8"/>
      <c r="G382" s="8"/>
      <c r="H382" s="8"/>
      <c r="I382" s="8"/>
    </row>
    <row r="383" spans="1:9" ht="12.75">
      <c r="A383" s="8" t="str">
        <f>IF('VÝPOČET JUHR'!A386="","",'VÝPOČET JUHR'!A386)</f>
        <v/>
      </c>
      <c r="B383" s="8" t="str">
        <f>IF('VÝPOČET JUHR'!G386="","",'VÝPOČET JUHR'!G386)</f>
        <v/>
      </c>
      <c r="C383" s="8" t="str">
        <f>IF('VÝPOČET JUHR'!Z386="","",'VÝPOČET JUHR'!Z386)</f>
        <v>vyplnit</v>
      </c>
      <c r="D383" s="8" t="str">
        <f>IF('VÝPOČET JUHR'!V386="","",'VÝPOČET JUHR'!V386)</f>
        <v/>
      </c>
      <c r="F383" s="8"/>
      <c r="G383" s="8"/>
      <c r="H383" s="8"/>
      <c r="I383" s="8"/>
    </row>
    <row r="384" spans="1:9" ht="12.75">
      <c r="A384" s="8" t="str">
        <f>IF('VÝPOČET JUHR'!A387="","",'VÝPOČET JUHR'!A387)</f>
        <v/>
      </c>
      <c r="B384" s="8" t="str">
        <f>IF('VÝPOČET JUHR'!G387="","",'VÝPOČET JUHR'!G387)</f>
        <v/>
      </c>
      <c r="C384" s="8" t="str">
        <f>IF('VÝPOČET JUHR'!Z387="","",'VÝPOČET JUHR'!Z387)</f>
        <v>vyplnit</v>
      </c>
      <c r="D384" s="8" t="str">
        <f>IF('VÝPOČET JUHR'!V387="","",'VÝPOČET JUHR'!V387)</f>
        <v/>
      </c>
      <c r="F384" s="8"/>
      <c r="G384" s="8"/>
      <c r="H384" s="8"/>
      <c r="I384" s="8"/>
    </row>
    <row r="385" spans="1:9" ht="12.75">
      <c r="A385" s="8" t="str">
        <f>IF('VÝPOČET JUHR'!A388="","",'VÝPOČET JUHR'!A388)</f>
        <v/>
      </c>
      <c r="B385" s="8" t="str">
        <f>IF('VÝPOČET JUHR'!G388="","",'VÝPOČET JUHR'!G388)</f>
        <v/>
      </c>
      <c r="C385" s="8" t="str">
        <f>IF('VÝPOČET JUHR'!Z388="","",'VÝPOČET JUHR'!Z388)</f>
        <v>vyplnit</v>
      </c>
      <c r="D385" s="8" t="str">
        <f>IF('VÝPOČET JUHR'!V388="","",'VÝPOČET JUHR'!V388)</f>
        <v/>
      </c>
      <c r="F385" s="8"/>
      <c r="G385" s="8"/>
      <c r="H385" s="8"/>
      <c r="I385" s="8"/>
    </row>
    <row r="386" spans="1:9" ht="12.75">
      <c r="A386" s="8" t="str">
        <f>IF('VÝPOČET JUHR'!A389="","",'VÝPOČET JUHR'!A389)</f>
        <v/>
      </c>
      <c r="B386" s="8" t="str">
        <f>IF('VÝPOČET JUHR'!G389="","",'VÝPOČET JUHR'!G389)</f>
        <v/>
      </c>
      <c r="C386" s="8" t="str">
        <f>IF('VÝPOČET JUHR'!Z389="","",'VÝPOČET JUHR'!Z389)</f>
        <v>vyplnit</v>
      </c>
      <c r="D386" s="8" t="str">
        <f>IF('VÝPOČET JUHR'!V389="","",'VÝPOČET JUHR'!V389)</f>
        <v/>
      </c>
      <c r="F386" s="8"/>
      <c r="G386" s="8"/>
      <c r="H386" s="8"/>
      <c r="I386" s="8"/>
    </row>
    <row r="387" spans="1:9" ht="12.75">
      <c r="A387" s="8" t="str">
        <f>IF('VÝPOČET JUHR'!A390="","",'VÝPOČET JUHR'!A390)</f>
        <v/>
      </c>
      <c r="B387" s="8" t="str">
        <f>IF('VÝPOČET JUHR'!G390="","",'VÝPOČET JUHR'!G390)</f>
        <v/>
      </c>
      <c r="C387" s="8" t="str">
        <f>IF('VÝPOČET JUHR'!Z390="","",'VÝPOČET JUHR'!Z390)</f>
        <v>vyplnit</v>
      </c>
      <c r="D387" s="8" t="str">
        <f>IF('VÝPOČET JUHR'!V390="","",'VÝPOČET JUHR'!V390)</f>
        <v/>
      </c>
      <c r="F387" s="8"/>
      <c r="G387" s="8"/>
      <c r="H387" s="8"/>
      <c r="I387" s="8"/>
    </row>
    <row r="388" spans="1:9" ht="12.75">
      <c r="A388" s="8" t="str">
        <f>IF('VÝPOČET JUHR'!A391="","",'VÝPOČET JUHR'!A391)</f>
        <v/>
      </c>
      <c r="B388" s="8" t="str">
        <f>IF('VÝPOČET JUHR'!G391="","",'VÝPOČET JUHR'!G391)</f>
        <v/>
      </c>
      <c r="C388" s="8" t="str">
        <f>IF('VÝPOČET JUHR'!Z391="","",'VÝPOČET JUHR'!Z391)</f>
        <v>vyplnit</v>
      </c>
      <c r="D388" s="8" t="str">
        <f>IF('VÝPOČET JUHR'!V391="","",'VÝPOČET JUHR'!V391)</f>
        <v/>
      </c>
      <c r="F388" s="8"/>
      <c r="G388" s="8"/>
      <c r="H388" s="8"/>
      <c r="I388" s="8"/>
    </row>
    <row r="389" spans="1:9" ht="12.75">
      <c r="A389" s="8" t="str">
        <f>IF('VÝPOČET JUHR'!A392="","",'VÝPOČET JUHR'!A392)</f>
        <v/>
      </c>
      <c r="B389" s="8" t="str">
        <f>IF('VÝPOČET JUHR'!G392="","",'VÝPOČET JUHR'!G392)</f>
        <v/>
      </c>
      <c r="C389" s="8" t="str">
        <f>IF('VÝPOČET JUHR'!Z392="","",'VÝPOČET JUHR'!Z392)</f>
        <v>vyplnit</v>
      </c>
      <c r="D389" s="8" t="str">
        <f>IF('VÝPOČET JUHR'!V392="","",'VÝPOČET JUHR'!V392)</f>
        <v/>
      </c>
      <c r="F389" s="8"/>
      <c r="G389" s="8"/>
      <c r="H389" s="8"/>
      <c r="I389" s="8"/>
    </row>
    <row r="390" spans="1:9" ht="12.75">
      <c r="A390" s="8" t="str">
        <f>IF('VÝPOČET JUHR'!A393="","",'VÝPOČET JUHR'!A393)</f>
        <v/>
      </c>
      <c r="B390" s="8" t="str">
        <f>IF('VÝPOČET JUHR'!G393="","",'VÝPOČET JUHR'!G393)</f>
        <v/>
      </c>
      <c r="C390" s="8" t="str">
        <f>IF('VÝPOČET JUHR'!Z393="","",'VÝPOČET JUHR'!Z393)</f>
        <v>vyplnit</v>
      </c>
      <c r="D390" s="8" t="str">
        <f>IF('VÝPOČET JUHR'!V393="","",'VÝPOČET JUHR'!V393)</f>
        <v/>
      </c>
      <c r="F390" s="8"/>
      <c r="G390" s="8"/>
      <c r="H390" s="8"/>
      <c r="I390" s="8"/>
    </row>
    <row r="391" spans="1:9" ht="12.75">
      <c r="A391" s="8" t="str">
        <f>IF('VÝPOČET JUHR'!A394="","",'VÝPOČET JUHR'!A394)</f>
        <v/>
      </c>
      <c r="B391" s="8" t="str">
        <f>IF('VÝPOČET JUHR'!G394="","",'VÝPOČET JUHR'!G394)</f>
        <v/>
      </c>
      <c r="C391" s="8" t="str">
        <f>IF('VÝPOČET JUHR'!Z394="","",'VÝPOČET JUHR'!Z394)</f>
        <v>vyplnit</v>
      </c>
      <c r="D391" s="8" t="str">
        <f>IF('VÝPOČET JUHR'!V394="","",'VÝPOČET JUHR'!V394)</f>
        <v/>
      </c>
      <c r="F391" s="8"/>
      <c r="G391" s="8"/>
      <c r="H391" s="8"/>
      <c r="I391" s="8"/>
    </row>
    <row r="392" spans="1:9" ht="12.75">
      <c r="A392" s="8" t="str">
        <f>IF('VÝPOČET JUHR'!A395="","",'VÝPOČET JUHR'!A395)</f>
        <v/>
      </c>
      <c r="B392" s="8" t="str">
        <f>IF('VÝPOČET JUHR'!G395="","",'VÝPOČET JUHR'!G395)</f>
        <v/>
      </c>
      <c r="C392" s="8" t="str">
        <f>IF('VÝPOČET JUHR'!Z395="","",'VÝPOČET JUHR'!Z395)</f>
        <v>vyplnit</v>
      </c>
      <c r="D392" s="8" t="str">
        <f>IF('VÝPOČET JUHR'!V395="","",'VÝPOČET JUHR'!V395)</f>
        <v/>
      </c>
      <c r="F392" s="8"/>
      <c r="G392" s="8"/>
      <c r="H392" s="8"/>
      <c r="I392" s="8"/>
    </row>
    <row r="393" spans="1:9" ht="12.75">
      <c r="A393" s="8" t="str">
        <f>IF('VÝPOČET JUHR'!A396="","",'VÝPOČET JUHR'!A396)</f>
        <v/>
      </c>
      <c r="B393" s="8" t="str">
        <f>IF('VÝPOČET JUHR'!G396="","",'VÝPOČET JUHR'!G396)</f>
        <v/>
      </c>
      <c r="C393" s="8" t="str">
        <f>IF('VÝPOČET JUHR'!Z396="","",'VÝPOČET JUHR'!Z396)</f>
        <v>vyplnit</v>
      </c>
      <c r="D393" s="8" t="str">
        <f>IF('VÝPOČET JUHR'!V396="","",'VÝPOČET JUHR'!V396)</f>
        <v/>
      </c>
      <c r="F393" s="8"/>
      <c r="G393" s="8"/>
      <c r="H393" s="8"/>
      <c r="I393" s="8"/>
    </row>
    <row r="394" spans="1:9" ht="12.75">
      <c r="A394" s="8" t="str">
        <f>IF('VÝPOČET JUHR'!A397="","",'VÝPOČET JUHR'!A397)</f>
        <v/>
      </c>
      <c r="B394" s="8" t="str">
        <f>IF('VÝPOČET JUHR'!G397="","",'VÝPOČET JUHR'!G397)</f>
        <v/>
      </c>
      <c r="C394" s="8" t="str">
        <f>IF('VÝPOČET JUHR'!Z397="","",'VÝPOČET JUHR'!Z397)</f>
        <v>vyplnit</v>
      </c>
      <c r="D394" s="8" t="str">
        <f>IF('VÝPOČET JUHR'!V397="","",'VÝPOČET JUHR'!V397)</f>
        <v/>
      </c>
      <c r="F394" s="8"/>
      <c r="G394" s="8"/>
      <c r="H394" s="8"/>
      <c r="I394" s="8"/>
    </row>
    <row r="395" spans="1:9" ht="12.75">
      <c r="A395" s="8" t="str">
        <f>IF('VÝPOČET JUHR'!A398="","",'VÝPOČET JUHR'!A398)</f>
        <v/>
      </c>
      <c r="B395" s="8" t="str">
        <f>IF('VÝPOČET JUHR'!G398="","",'VÝPOČET JUHR'!G398)</f>
        <v/>
      </c>
      <c r="C395" s="8" t="str">
        <f>IF('VÝPOČET JUHR'!Z398="","",'VÝPOČET JUHR'!Z398)</f>
        <v>vyplnit</v>
      </c>
      <c r="D395" s="8" t="str">
        <f>IF('VÝPOČET JUHR'!V398="","",'VÝPOČET JUHR'!V398)</f>
        <v/>
      </c>
      <c r="F395" s="8"/>
      <c r="G395" s="8"/>
      <c r="H395" s="8"/>
      <c r="I395" s="8"/>
    </row>
    <row r="396" spans="1:9" ht="12.75">
      <c r="A396" s="8" t="str">
        <f>IF('VÝPOČET JUHR'!A399="","",'VÝPOČET JUHR'!A399)</f>
        <v/>
      </c>
      <c r="B396" s="8" t="str">
        <f>IF('VÝPOČET JUHR'!G399="","",'VÝPOČET JUHR'!G399)</f>
        <v/>
      </c>
      <c r="C396" s="8" t="str">
        <f>IF('VÝPOČET JUHR'!Z399="","",'VÝPOČET JUHR'!Z399)</f>
        <v>vyplnit</v>
      </c>
      <c r="D396" s="8" t="str">
        <f>IF('VÝPOČET JUHR'!V399="","",'VÝPOČET JUHR'!V399)</f>
        <v/>
      </c>
      <c r="F396" s="8"/>
      <c r="G396" s="8"/>
      <c r="H396" s="8"/>
      <c r="I396" s="8"/>
    </row>
    <row r="397" spans="1:9" ht="12.75">
      <c r="A397" s="8" t="str">
        <f>IF('VÝPOČET JUHR'!A400="","",'VÝPOČET JUHR'!A400)</f>
        <v/>
      </c>
      <c r="B397" s="8" t="str">
        <f>IF('VÝPOČET JUHR'!G400="","",'VÝPOČET JUHR'!G400)</f>
        <v/>
      </c>
      <c r="C397" s="8" t="str">
        <f>IF('VÝPOČET JUHR'!Z400="","",'VÝPOČET JUHR'!Z400)</f>
        <v>vyplnit</v>
      </c>
      <c r="D397" s="8" t="str">
        <f>IF('VÝPOČET JUHR'!V400="","",'VÝPOČET JUHR'!V400)</f>
        <v/>
      </c>
      <c r="F397" s="8"/>
      <c r="G397" s="8"/>
      <c r="H397" s="8"/>
      <c r="I397" s="8"/>
    </row>
    <row r="398" spans="1:9" ht="12.75">
      <c r="A398" s="8" t="str">
        <f>IF('VÝPOČET JUHR'!A401="","",'VÝPOČET JUHR'!A401)</f>
        <v/>
      </c>
      <c r="B398" s="8" t="str">
        <f>IF('VÝPOČET JUHR'!G401="","",'VÝPOČET JUHR'!G401)</f>
        <v/>
      </c>
      <c r="C398" s="8" t="str">
        <f>IF('VÝPOČET JUHR'!Z401="","",'VÝPOČET JUHR'!Z401)</f>
        <v>vyplnit</v>
      </c>
      <c r="D398" s="8" t="str">
        <f>IF('VÝPOČET JUHR'!V401="","",'VÝPOČET JUHR'!V401)</f>
        <v/>
      </c>
      <c r="F398" s="8"/>
      <c r="G398" s="8"/>
      <c r="H398" s="8"/>
      <c r="I398" s="8"/>
    </row>
    <row r="399" spans="1:9" ht="12.75">
      <c r="A399" s="8" t="str">
        <f>IF('VÝPOČET JUHR'!A402="","",'VÝPOČET JUHR'!A402)</f>
        <v/>
      </c>
      <c r="B399" s="8" t="str">
        <f>IF('VÝPOČET JUHR'!G402="","",'VÝPOČET JUHR'!G402)</f>
        <v/>
      </c>
      <c r="C399" s="8" t="str">
        <f>IF('VÝPOČET JUHR'!Z402="","",'VÝPOČET JUHR'!Z402)</f>
        <v>vyplnit</v>
      </c>
      <c r="D399" s="8" t="str">
        <f>IF('VÝPOČET JUHR'!V402="","",'VÝPOČET JUHR'!V402)</f>
        <v/>
      </c>
      <c r="F399" s="8"/>
      <c r="G399" s="8"/>
      <c r="H399" s="8"/>
      <c r="I399" s="8"/>
    </row>
    <row r="400" spans="1:9" ht="12.75">
      <c r="A400" s="8" t="str">
        <f>IF('VÝPOČET JUHR'!A403="","",'VÝPOČET JUHR'!A403)</f>
        <v/>
      </c>
      <c r="B400" s="8" t="str">
        <f>IF('VÝPOČET JUHR'!G403="","",'VÝPOČET JUHR'!G403)</f>
        <v/>
      </c>
      <c r="C400" s="8" t="str">
        <f>IF('VÝPOČET JUHR'!Z403="","",'VÝPOČET JUHR'!Z403)</f>
        <v>vyplnit</v>
      </c>
      <c r="D400" s="8" t="str">
        <f>IF('VÝPOČET JUHR'!V403="","",'VÝPOČET JUHR'!V403)</f>
        <v/>
      </c>
      <c r="F400" s="8"/>
      <c r="G400" s="8"/>
      <c r="H400" s="8"/>
      <c r="I400" s="8"/>
    </row>
    <row r="401" spans="1:9" ht="12.75">
      <c r="A401" s="8" t="str">
        <f>IF('VÝPOČET JUHR'!A404="","",'VÝPOČET JUHR'!A404)</f>
        <v/>
      </c>
      <c r="B401" s="8" t="str">
        <f>IF('VÝPOČET JUHR'!G404="","",'VÝPOČET JUHR'!G404)</f>
        <v/>
      </c>
      <c r="C401" s="8" t="str">
        <f>IF('VÝPOČET JUHR'!Z404="","",'VÝPOČET JUHR'!Z404)</f>
        <v>vyplnit</v>
      </c>
      <c r="D401" s="8" t="str">
        <f>IF('VÝPOČET JUHR'!V404="","",'VÝPOČET JUHR'!V404)</f>
        <v/>
      </c>
      <c r="F401" s="8"/>
      <c r="G401" s="8"/>
      <c r="H401" s="8"/>
      <c r="I401" s="8"/>
    </row>
    <row r="402" spans="1:9" ht="12.75">
      <c r="A402" s="8" t="str">
        <f>IF('VÝPOČET JUHR'!A405="","",'VÝPOČET JUHR'!A405)</f>
        <v/>
      </c>
      <c r="B402" s="8" t="str">
        <f>IF('VÝPOČET JUHR'!G405="","",'VÝPOČET JUHR'!G405)</f>
        <v/>
      </c>
      <c r="C402" s="8" t="str">
        <f>IF('VÝPOČET JUHR'!Z405="","",'VÝPOČET JUHR'!Z405)</f>
        <v>vyplnit</v>
      </c>
      <c r="D402" s="8" t="str">
        <f>IF('VÝPOČET JUHR'!V405="","",'VÝPOČET JUHR'!V405)</f>
        <v/>
      </c>
      <c r="F402" s="8"/>
      <c r="G402" s="8"/>
      <c r="H402" s="8"/>
      <c r="I402" s="8"/>
    </row>
    <row r="403" spans="1:9" ht="12.75">
      <c r="A403" s="8" t="str">
        <f>IF('VÝPOČET JUHR'!A406="","",'VÝPOČET JUHR'!A406)</f>
        <v/>
      </c>
      <c r="B403" s="8" t="str">
        <f>IF('VÝPOČET JUHR'!G406="","",'VÝPOČET JUHR'!G406)</f>
        <v/>
      </c>
      <c r="C403" s="8" t="str">
        <f>IF('VÝPOČET JUHR'!Z406="","",'VÝPOČET JUHR'!Z406)</f>
        <v>vyplnit</v>
      </c>
      <c r="D403" s="8" t="str">
        <f>IF('VÝPOČET JUHR'!V406="","",'VÝPOČET JUHR'!V406)</f>
        <v/>
      </c>
      <c r="F403" s="8"/>
      <c r="G403" s="8"/>
      <c r="H403" s="8"/>
      <c r="I403" s="8"/>
    </row>
    <row r="404" spans="1:9" ht="12.75">
      <c r="A404" s="8" t="str">
        <f>IF('VÝPOČET JUHR'!A407="","",'VÝPOČET JUHR'!A407)</f>
        <v/>
      </c>
      <c r="B404" s="8" t="str">
        <f>IF('VÝPOČET JUHR'!G407="","",'VÝPOČET JUHR'!G407)</f>
        <v/>
      </c>
      <c r="C404" s="8" t="str">
        <f>IF('VÝPOČET JUHR'!Z407="","",'VÝPOČET JUHR'!Z407)</f>
        <v>vyplnit</v>
      </c>
      <c r="D404" s="8" t="str">
        <f>IF('VÝPOČET JUHR'!V407="","",'VÝPOČET JUHR'!V407)</f>
        <v/>
      </c>
      <c r="F404" s="8"/>
      <c r="G404" s="8"/>
      <c r="H404" s="8"/>
      <c r="I404" s="8"/>
    </row>
    <row r="405" spans="1:9" ht="12.75">
      <c r="A405" s="8" t="str">
        <f>IF('VÝPOČET JUHR'!A408="","",'VÝPOČET JUHR'!A408)</f>
        <v/>
      </c>
      <c r="B405" s="8" t="str">
        <f>IF('VÝPOČET JUHR'!G408="","",'VÝPOČET JUHR'!G408)</f>
        <v/>
      </c>
      <c r="C405" s="8" t="str">
        <f>IF('VÝPOČET JUHR'!Z408="","",'VÝPOČET JUHR'!Z408)</f>
        <v>vyplnit</v>
      </c>
      <c r="D405" s="8" t="str">
        <f>IF('VÝPOČET JUHR'!V408="","",'VÝPOČET JUHR'!V408)</f>
        <v/>
      </c>
      <c r="F405" s="8"/>
      <c r="G405" s="8"/>
      <c r="H405" s="8"/>
      <c r="I405" s="8"/>
    </row>
    <row r="406" spans="1:9" ht="12.75">
      <c r="A406" s="8" t="str">
        <f>IF('VÝPOČET JUHR'!A409="","",'VÝPOČET JUHR'!A409)</f>
        <v/>
      </c>
      <c r="B406" s="8" t="str">
        <f>IF('VÝPOČET JUHR'!G409="","",'VÝPOČET JUHR'!G409)</f>
        <v/>
      </c>
      <c r="C406" s="8" t="str">
        <f>IF('VÝPOČET JUHR'!Z409="","",'VÝPOČET JUHR'!Z409)</f>
        <v>vyplnit</v>
      </c>
      <c r="D406" s="8" t="str">
        <f>IF('VÝPOČET JUHR'!V409="","",'VÝPOČET JUHR'!V409)</f>
        <v/>
      </c>
      <c r="F406" s="8"/>
      <c r="G406" s="8"/>
      <c r="H406" s="8"/>
      <c r="I406" s="8"/>
    </row>
    <row r="407" spans="1:9" ht="12.75">
      <c r="A407" s="8" t="str">
        <f>IF('VÝPOČET JUHR'!A410="","",'VÝPOČET JUHR'!A410)</f>
        <v/>
      </c>
      <c r="B407" s="8" t="str">
        <f>IF('VÝPOČET JUHR'!G410="","",'VÝPOČET JUHR'!G410)</f>
        <v/>
      </c>
      <c r="C407" s="8" t="str">
        <f>IF('VÝPOČET JUHR'!Z410="","",'VÝPOČET JUHR'!Z410)</f>
        <v>vyplnit</v>
      </c>
      <c r="D407" s="8" t="str">
        <f>IF('VÝPOČET JUHR'!V410="","",'VÝPOČET JUHR'!V410)</f>
        <v/>
      </c>
      <c r="F407" s="8"/>
      <c r="G407" s="8"/>
      <c r="H407" s="8"/>
      <c r="I407" s="8"/>
    </row>
    <row r="408" spans="1:9" ht="12.75">
      <c r="A408" s="8" t="str">
        <f>IF('VÝPOČET JUHR'!A411="","",'VÝPOČET JUHR'!A411)</f>
        <v/>
      </c>
      <c r="B408" s="8" t="str">
        <f>IF('VÝPOČET JUHR'!G411="","",'VÝPOČET JUHR'!G411)</f>
        <v/>
      </c>
      <c r="C408" s="8" t="str">
        <f>IF('VÝPOČET JUHR'!Z411="","",'VÝPOČET JUHR'!Z411)</f>
        <v>vyplnit</v>
      </c>
      <c r="D408" s="8" t="str">
        <f>IF('VÝPOČET JUHR'!V411="","",'VÝPOČET JUHR'!V411)</f>
        <v/>
      </c>
      <c r="F408" s="8"/>
      <c r="G408" s="8"/>
      <c r="H408" s="8"/>
      <c r="I408" s="8"/>
    </row>
    <row r="409" spans="1:9" ht="12.75">
      <c r="A409" s="8" t="str">
        <f>IF('VÝPOČET JUHR'!A412="","",'VÝPOČET JUHR'!A412)</f>
        <v/>
      </c>
      <c r="B409" s="8" t="str">
        <f>IF('VÝPOČET JUHR'!G412="","",'VÝPOČET JUHR'!G412)</f>
        <v/>
      </c>
      <c r="C409" s="8" t="str">
        <f>IF('VÝPOČET JUHR'!Z412="","",'VÝPOČET JUHR'!Z412)</f>
        <v>vyplnit</v>
      </c>
      <c r="D409" s="8" t="str">
        <f>IF('VÝPOČET JUHR'!V412="","",'VÝPOČET JUHR'!V412)</f>
        <v/>
      </c>
      <c r="F409" s="8"/>
      <c r="G409" s="8"/>
      <c r="H409" s="8"/>
      <c r="I409" s="8"/>
    </row>
    <row r="410" spans="1:9" ht="12.75">
      <c r="A410" s="8" t="str">
        <f>IF('VÝPOČET JUHR'!A413="","",'VÝPOČET JUHR'!A413)</f>
        <v/>
      </c>
      <c r="B410" s="8" t="str">
        <f>IF('VÝPOČET JUHR'!G413="","",'VÝPOČET JUHR'!G413)</f>
        <v/>
      </c>
      <c r="C410" s="8" t="str">
        <f>IF('VÝPOČET JUHR'!Z413="","",'VÝPOČET JUHR'!Z413)</f>
        <v>vyplnit</v>
      </c>
      <c r="D410" s="8" t="str">
        <f>IF('VÝPOČET JUHR'!V413="","",'VÝPOČET JUHR'!V413)</f>
        <v/>
      </c>
      <c r="F410" s="8"/>
      <c r="G410" s="8"/>
      <c r="H410" s="8"/>
      <c r="I410" s="8"/>
    </row>
    <row r="411" spans="1:9" ht="12.75">
      <c r="A411" s="8" t="str">
        <f>IF('VÝPOČET JUHR'!A414="","",'VÝPOČET JUHR'!A414)</f>
        <v/>
      </c>
      <c r="B411" s="8" t="str">
        <f>IF('VÝPOČET JUHR'!G414="","",'VÝPOČET JUHR'!G414)</f>
        <v/>
      </c>
      <c r="C411" s="8" t="str">
        <f>IF('VÝPOČET JUHR'!Z414="","",'VÝPOČET JUHR'!Z414)</f>
        <v>vyplnit</v>
      </c>
      <c r="D411" s="8" t="str">
        <f>IF('VÝPOČET JUHR'!V414="","",'VÝPOČET JUHR'!V414)</f>
        <v/>
      </c>
      <c r="F411" s="8"/>
      <c r="G411" s="8"/>
      <c r="H411" s="8"/>
      <c r="I411" s="8"/>
    </row>
    <row r="412" spans="1:9" ht="12.75">
      <c r="A412" s="8" t="str">
        <f>IF('VÝPOČET JUHR'!A415="","",'VÝPOČET JUHR'!A415)</f>
        <v/>
      </c>
      <c r="B412" s="8" t="str">
        <f>IF('VÝPOČET JUHR'!G415="","",'VÝPOČET JUHR'!G415)</f>
        <v/>
      </c>
      <c r="C412" s="8" t="str">
        <f>IF('VÝPOČET JUHR'!Z415="","",'VÝPOČET JUHR'!Z415)</f>
        <v>vyplnit</v>
      </c>
      <c r="D412" s="8" t="str">
        <f>IF('VÝPOČET JUHR'!V415="","",'VÝPOČET JUHR'!V415)</f>
        <v/>
      </c>
      <c r="F412" s="8"/>
      <c r="G412" s="8"/>
      <c r="H412" s="8"/>
      <c r="I412" s="8"/>
    </row>
    <row r="413" spans="1:9" ht="12.75">
      <c r="A413" s="8" t="str">
        <f>IF('VÝPOČET JUHR'!A416="","",'VÝPOČET JUHR'!A416)</f>
        <v/>
      </c>
      <c r="B413" s="8" t="str">
        <f>IF('VÝPOČET JUHR'!G416="","",'VÝPOČET JUHR'!G416)</f>
        <v/>
      </c>
      <c r="C413" s="8" t="str">
        <f>IF('VÝPOČET JUHR'!Z416="","",'VÝPOČET JUHR'!Z416)</f>
        <v>vyplnit</v>
      </c>
      <c r="D413" s="8" t="str">
        <f>IF('VÝPOČET JUHR'!V416="","",'VÝPOČET JUHR'!V416)</f>
        <v/>
      </c>
      <c r="F413" s="8"/>
      <c r="G413" s="8"/>
      <c r="H413" s="8"/>
      <c r="I413" s="8"/>
    </row>
    <row r="414" spans="1:9" ht="12.75">
      <c r="A414" s="8" t="str">
        <f>IF('VÝPOČET JUHR'!A417="","",'VÝPOČET JUHR'!A417)</f>
        <v/>
      </c>
      <c r="B414" s="8" t="str">
        <f>IF('VÝPOČET JUHR'!G417="","",'VÝPOČET JUHR'!G417)</f>
        <v/>
      </c>
      <c r="C414" s="8" t="str">
        <f>IF('VÝPOČET JUHR'!Z417="","",'VÝPOČET JUHR'!Z417)</f>
        <v>vyplnit</v>
      </c>
      <c r="D414" s="8" t="str">
        <f>IF('VÝPOČET JUHR'!V417="","",'VÝPOČET JUHR'!V417)</f>
        <v/>
      </c>
      <c r="F414" s="8"/>
      <c r="G414" s="8"/>
      <c r="H414" s="8"/>
      <c r="I414" s="8"/>
    </row>
    <row r="415" spans="1:9" ht="12.75">
      <c r="A415" s="8" t="str">
        <f>IF('VÝPOČET JUHR'!A418="","",'VÝPOČET JUHR'!A418)</f>
        <v/>
      </c>
      <c r="B415" s="8" t="str">
        <f>IF('VÝPOČET JUHR'!G418="","",'VÝPOČET JUHR'!G418)</f>
        <v/>
      </c>
      <c r="C415" s="8" t="str">
        <f>IF('VÝPOČET JUHR'!Z418="","",'VÝPOČET JUHR'!Z418)</f>
        <v>vyplnit</v>
      </c>
      <c r="D415" s="8" t="str">
        <f>IF('VÝPOČET JUHR'!V418="","",'VÝPOČET JUHR'!V418)</f>
        <v/>
      </c>
      <c r="F415" s="8"/>
      <c r="G415" s="8"/>
      <c r="H415" s="8"/>
      <c r="I415" s="8"/>
    </row>
    <row r="416" spans="1:9" ht="12.75">
      <c r="A416" s="8" t="str">
        <f>IF('VÝPOČET JUHR'!A419="","",'VÝPOČET JUHR'!A419)</f>
        <v/>
      </c>
      <c r="B416" s="8" t="str">
        <f>IF('VÝPOČET JUHR'!G419="","",'VÝPOČET JUHR'!G419)</f>
        <v/>
      </c>
      <c r="C416" s="8" t="str">
        <f>IF('VÝPOČET JUHR'!Z419="","",'VÝPOČET JUHR'!Z419)</f>
        <v>vyplnit</v>
      </c>
      <c r="D416" s="8" t="str">
        <f>IF('VÝPOČET JUHR'!V419="","",'VÝPOČET JUHR'!V419)</f>
        <v/>
      </c>
      <c r="F416" s="8"/>
      <c r="G416" s="8"/>
      <c r="H416" s="8"/>
      <c r="I416" s="8"/>
    </row>
    <row r="417" spans="1:9" ht="12.75">
      <c r="A417" s="8" t="str">
        <f>IF('VÝPOČET JUHR'!A420="","",'VÝPOČET JUHR'!A420)</f>
        <v/>
      </c>
      <c r="B417" s="8" t="str">
        <f>IF('VÝPOČET JUHR'!G420="","",'VÝPOČET JUHR'!G420)</f>
        <v/>
      </c>
      <c r="C417" s="8" t="str">
        <f>IF('VÝPOČET JUHR'!Z420="","",'VÝPOČET JUHR'!Z420)</f>
        <v>vyplnit</v>
      </c>
      <c r="D417" s="8" t="str">
        <f>IF('VÝPOČET JUHR'!V420="","",'VÝPOČET JUHR'!V420)</f>
        <v/>
      </c>
      <c r="F417" s="8"/>
      <c r="G417" s="8"/>
      <c r="H417" s="8"/>
      <c r="I417" s="8"/>
    </row>
    <row r="418" spans="1:9" ht="12.75">
      <c r="A418" s="8" t="str">
        <f>IF('VÝPOČET JUHR'!A421="","",'VÝPOČET JUHR'!A421)</f>
        <v/>
      </c>
      <c r="B418" s="8" t="str">
        <f>IF('VÝPOČET JUHR'!G421="","",'VÝPOČET JUHR'!G421)</f>
        <v/>
      </c>
      <c r="C418" s="8" t="str">
        <f>IF('VÝPOČET JUHR'!Z421="","",'VÝPOČET JUHR'!Z421)</f>
        <v>vyplnit</v>
      </c>
      <c r="D418" s="8" t="str">
        <f>IF('VÝPOČET JUHR'!V421="","",'VÝPOČET JUHR'!V421)</f>
        <v/>
      </c>
      <c r="F418" s="8"/>
      <c r="G418" s="8"/>
      <c r="H418" s="8"/>
      <c r="I418" s="8"/>
    </row>
    <row r="419" spans="1:9" ht="12.75">
      <c r="A419" s="8" t="str">
        <f>IF('VÝPOČET JUHR'!A422="","",'VÝPOČET JUHR'!A422)</f>
        <v/>
      </c>
      <c r="B419" s="8" t="str">
        <f>IF('VÝPOČET JUHR'!G422="","",'VÝPOČET JUHR'!G422)</f>
        <v/>
      </c>
      <c r="C419" s="8" t="str">
        <f>IF('VÝPOČET JUHR'!Z422="","",'VÝPOČET JUHR'!Z422)</f>
        <v>vyplnit</v>
      </c>
      <c r="D419" s="8" t="str">
        <f>IF('VÝPOČET JUHR'!V422="","",'VÝPOČET JUHR'!V422)</f>
        <v/>
      </c>
      <c r="F419" s="8"/>
      <c r="G419" s="8"/>
      <c r="H419" s="8"/>
      <c r="I419" s="8"/>
    </row>
    <row r="420" spans="1:9" ht="12.75">
      <c r="A420" s="8" t="str">
        <f>IF('VÝPOČET JUHR'!A423="","",'VÝPOČET JUHR'!A423)</f>
        <v/>
      </c>
      <c r="B420" s="8" t="str">
        <f>IF('VÝPOČET JUHR'!G423="","",'VÝPOČET JUHR'!G423)</f>
        <v/>
      </c>
      <c r="C420" s="8" t="str">
        <f>IF('VÝPOČET JUHR'!Z423="","",'VÝPOČET JUHR'!Z423)</f>
        <v>vyplnit</v>
      </c>
      <c r="D420" s="8" t="str">
        <f>IF('VÝPOČET JUHR'!V423="","",'VÝPOČET JUHR'!V423)</f>
        <v/>
      </c>
      <c r="F420" s="8"/>
      <c r="G420" s="8"/>
      <c r="H420" s="8"/>
      <c r="I420" s="8"/>
    </row>
    <row r="421" spans="1:9" ht="12.75">
      <c r="A421" s="8" t="str">
        <f>IF('VÝPOČET JUHR'!A424="","",'VÝPOČET JUHR'!A424)</f>
        <v/>
      </c>
      <c r="B421" s="8" t="str">
        <f>IF('VÝPOČET JUHR'!G424="","",'VÝPOČET JUHR'!G424)</f>
        <v/>
      </c>
      <c r="C421" s="8" t="str">
        <f>IF('VÝPOČET JUHR'!Z424="","",'VÝPOČET JUHR'!Z424)</f>
        <v>vyplnit</v>
      </c>
      <c r="D421" s="8" t="str">
        <f>IF('VÝPOČET JUHR'!V424="","",'VÝPOČET JUHR'!V424)</f>
        <v/>
      </c>
      <c r="F421" s="8"/>
      <c r="G421" s="8"/>
      <c r="H421" s="8"/>
      <c r="I421" s="8"/>
    </row>
    <row r="422" spans="1:9" ht="12.75">
      <c r="A422" s="8" t="str">
        <f>IF('VÝPOČET JUHR'!A425="","",'VÝPOČET JUHR'!A425)</f>
        <v/>
      </c>
      <c r="B422" s="8" t="str">
        <f>IF('VÝPOČET JUHR'!G425="","",'VÝPOČET JUHR'!G425)</f>
        <v/>
      </c>
      <c r="C422" s="8" t="str">
        <f>IF('VÝPOČET JUHR'!Z425="","",'VÝPOČET JUHR'!Z425)</f>
        <v>vyplnit</v>
      </c>
      <c r="D422" s="8" t="str">
        <f>IF('VÝPOČET JUHR'!V425="","",'VÝPOČET JUHR'!V425)</f>
        <v/>
      </c>
      <c r="F422" s="8"/>
      <c r="G422" s="8"/>
      <c r="H422" s="8"/>
      <c r="I422" s="8"/>
    </row>
    <row r="423" spans="1:9" ht="12.75">
      <c r="A423" s="8" t="str">
        <f>IF('VÝPOČET JUHR'!A426="","",'VÝPOČET JUHR'!A426)</f>
        <v/>
      </c>
      <c r="B423" s="8" t="str">
        <f>IF('VÝPOČET JUHR'!G426="","",'VÝPOČET JUHR'!G426)</f>
        <v/>
      </c>
      <c r="C423" s="8" t="str">
        <f>IF('VÝPOČET JUHR'!Z426="","",'VÝPOČET JUHR'!Z426)</f>
        <v>vyplnit</v>
      </c>
      <c r="D423" s="8" t="str">
        <f>IF('VÝPOČET JUHR'!V426="","",'VÝPOČET JUHR'!V426)</f>
        <v/>
      </c>
      <c r="F423" s="8"/>
      <c r="G423" s="8"/>
      <c r="H423" s="8"/>
      <c r="I423" s="8"/>
    </row>
    <row r="424" spans="1:9" ht="12.75">
      <c r="A424" s="8" t="str">
        <f>IF('VÝPOČET JUHR'!A427="","",'VÝPOČET JUHR'!A427)</f>
        <v/>
      </c>
      <c r="B424" s="8" t="str">
        <f>IF('VÝPOČET JUHR'!G427="","",'VÝPOČET JUHR'!G427)</f>
        <v/>
      </c>
      <c r="C424" s="8" t="str">
        <f>IF('VÝPOČET JUHR'!Z427="","",'VÝPOČET JUHR'!Z427)</f>
        <v>vyplnit</v>
      </c>
      <c r="D424" s="8" t="str">
        <f>IF('VÝPOČET JUHR'!V427="","",'VÝPOČET JUHR'!V427)</f>
        <v/>
      </c>
      <c r="F424" s="8"/>
      <c r="G424" s="8"/>
      <c r="H424" s="8"/>
      <c r="I424" s="8"/>
    </row>
    <row r="425" spans="1:9" ht="12.75">
      <c r="A425" s="8" t="str">
        <f>IF('VÝPOČET JUHR'!A428="","",'VÝPOČET JUHR'!A428)</f>
        <v/>
      </c>
      <c r="B425" s="8" t="str">
        <f>IF('VÝPOČET JUHR'!G428="","",'VÝPOČET JUHR'!G428)</f>
        <v/>
      </c>
      <c r="C425" s="8" t="str">
        <f>IF('VÝPOČET JUHR'!Z428="","",'VÝPOČET JUHR'!Z428)</f>
        <v>vyplnit</v>
      </c>
      <c r="D425" s="8" t="str">
        <f>IF('VÝPOČET JUHR'!V428="","",'VÝPOČET JUHR'!V428)</f>
        <v/>
      </c>
      <c r="F425" s="8"/>
      <c r="G425" s="8"/>
      <c r="H425" s="8"/>
      <c r="I425" s="8"/>
    </row>
    <row r="426" spans="1:9" ht="12.75">
      <c r="A426" s="8" t="str">
        <f>IF('VÝPOČET JUHR'!A429="","",'VÝPOČET JUHR'!A429)</f>
        <v/>
      </c>
      <c r="B426" s="8" t="str">
        <f>IF('VÝPOČET JUHR'!G429="","",'VÝPOČET JUHR'!G429)</f>
        <v/>
      </c>
      <c r="C426" s="8" t="str">
        <f>IF('VÝPOČET JUHR'!Z429="","",'VÝPOČET JUHR'!Z429)</f>
        <v>vyplnit</v>
      </c>
      <c r="D426" s="8" t="str">
        <f>IF('VÝPOČET JUHR'!V429="","",'VÝPOČET JUHR'!V429)</f>
        <v/>
      </c>
      <c r="F426" s="8"/>
      <c r="G426" s="8"/>
      <c r="H426" s="8"/>
      <c r="I426" s="8"/>
    </row>
    <row r="427" spans="1:9" ht="12.75">
      <c r="A427" s="8" t="str">
        <f>IF('VÝPOČET JUHR'!A430="","",'VÝPOČET JUHR'!A430)</f>
        <v/>
      </c>
      <c r="B427" s="8" t="str">
        <f>IF('VÝPOČET JUHR'!G430="","",'VÝPOČET JUHR'!G430)</f>
        <v/>
      </c>
      <c r="C427" s="8" t="str">
        <f>IF('VÝPOČET JUHR'!Z430="","",'VÝPOČET JUHR'!Z430)</f>
        <v>vyplnit</v>
      </c>
      <c r="D427" s="8" t="str">
        <f>IF('VÝPOČET JUHR'!V430="","",'VÝPOČET JUHR'!V430)</f>
        <v/>
      </c>
      <c r="F427" s="8"/>
      <c r="G427" s="8"/>
      <c r="H427" s="8"/>
      <c r="I427" s="8"/>
    </row>
    <row r="428" spans="1:9" ht="12.75">
      <c r="A428" s="8" t="str">
        <f>IF('VÝPOČET JUHR'!A431="","",'VÝPOČET JUHR'!A431)</f>
        <v/>
      </c>
      <c r="B428" s="8" t="str">
        <f>IF('VÝPOČET JUHR'!G431="","",'VÝPOČET JUHR'!G431)</f>
        <v/>
      </c>
      <c r="C428" s="8" t="str">
        <f>IF('VÝPOČET JUHR'!Z431="","",'VÝPOČET JUHR'!Z431)</f>
        <v>vyplnit</v>
      </c>
      <c r="D428" s="8" t="str">
        <f>IF('VÝPOČET JUHR'!V431="","",'VÝPOČET JUHR'!V431)</f>
        <v/>
      </c>
      <c r="F428" s="8"/>
      <c r="G428" s="8"/>
      <c r="H428" s="8"/>
      <c r="I428" s="8"/>
    </row>
    <row r="429" spans="1:9" ht="12.75">
      <c r="A429" s="8" t="str">
        <f>IF('VÝPOČET JUHR'!A432="","",'VÝPOČET JUHR'!A432)</f>
        <v/>
      </c>
      <c r="B429" s="8" t="str">
        <f>IF('VÝPOČET JUHR'!G432="","",'VÝPOČET JUHR'!G432)</f>
        <v/>
      </c>
      <c r="C429" s="8" t="str">
        <f>IF('VÝPOČET JUHR'!Z432="","",'VÝPOČET JUHR'!Z432)</f>
        <v>vyplnit</v>
      </c>
      <c r="D429" s="8" t="str">
        <f>IF('VÝPOČET JUHR'!V432="","",'VÝPOČET JUHR'!V432)</f>
        <v/>
      </c>
      <c r="F429" s="8"/>
      <c r="G429" s="8"/>
      <c r="H429" s="8"/>
      <c r="I429" s="8"/>
    </row>
    <row r="430" spans="1:9" ht="12.75">
      <c r="A430" s="8" t="str">
        <f>IF('VÝPOČET JUHR'!A433="","",'VÝPOČET JUHR'!A433)</f>
        <v/>
      </c>
      <c r="B430" s="8" t="str">
        <f>IF('VÝPOČET JUHR'!G433="","",'VÝPOČET JUHR'!G433)</f>
        <v/>
      </c>
      <c r="C430" s="8" t="str">
        <f>IF('VÝPOČET JUHR'!Z433="","",'VÝPOČET JUHR'!Z433)</f>
        <v>vyplnit</v>
      </c>
      <c r="D430" s="8" t="str">
        <f>IF('VÝPOČET JUHR'!V433="","",'VÝPOČET JUHR'!V433)</f>
        <v/>
      </c>
      <c r="F430" s="8"/>
      <c r="G430" s="8"/>
      <c r="H430" s="8"/>
      <c r="I430" s="8"/>
    </row>
    <row r="431" spans="1:9" ht="12.75">
      <c r="A431" s="8" t="str">
        <f>IF('VÝPOČET JUHR'!A434="","",'VÝPOČET JUHR'!A434)</f>
        <v/>
      </c>
      <c r="B431" s="8" t="str">
        <f>IF('VÝPOČET JUHR'!G434="","",'VÝPOČET JUHR'!G434)</f>
        <v/>
      </c>
      <c r="C431" s="8" t="str">
        <f>IF('VÝPOČET JUHR'!Z434="","",'VÝPOČET JUHR'!Z434)</f>
        <v>vyplnit</v>
      </c>
      <c r="D431" s="8" t="str">
        <f>IF('VÝPOČET JUHR'!V434="","",'VÝPOČET JUHR'!V434)</f>
        <v/>
      </c>
      <c r="F431" s="8"/>
      <c r="G431" s="8"/>
      <c r="H431" s="8"/>
      <c r="I431" s="8"/>
    </row>
    <row r="432" spans="1:9" ht="12.75">
      <c r="A432" s="8" t="str">
        <f>IF('VÝPOČET JUHR'!A435="","",'VÝPOČET JUHR'!A435)</f>
        <v/>
      </c>
      <c r="B432" s="8" t="str">
        <f>IF('VÝPOČET JUHR'!G435="","",'VÝPOČET JUHR'!G435)</f>
        <v/>
      </c>
      <c r="C432" s="8" t="str">
        <f>IF('VÝPOČET JUHR'!Z435="","",'VÝPOČET JUHR'!Z435)</f>
        <v>vyplnit</v>
      </c>
      <c r="D432" s="8" t="str">
        <f>IF('VÝPOČET JUHR'!V435="","",'VÝPOČET JUHR'!V435)</f>
        <v/>
      </c>
      <c r="F432" s="8"/>
      <c r="G432" s="8"/>
      <c r="H432" s="8"/>
      <c r="I432" s="8"/>
    </row>
    <row r="433" spans="1:9" ht="12.75">
      <c r="A433" s="8" t="str">
        <f>IF('VÝPOČET JUHR'!A436="","",'VÝPOČET JUHR'!A436)</f>
        <v/>
      </c>
      <c r="B433" s="8" t="str">
        <f>IF('VÝPOČET JUHR'!G436="","",'VÝPOČET JUHR'!G436)</f>
        <v/>
      </c>
      <c r="C433" s="8" t="str">
        <f>IF('VÝPOČET JUHR'!Z436="","",'VÝPOČET JUHR'!Z436)</f>
        <v>vyplnit</v>
      </c>
      <c r="D433" s="8" t="str">
        <f>IF('VÝPOČET JUHR'!V436="","",'VÝPOČET JUHR'!V436)</f>
        <v/>
      </c>
      <c r="F433" s="8"/>
      <c r="G433" s="8"/>
      <c r="H433" s="8"/>
      <c r="I433" s="8"/>
    </row>
    <row r="434" spans="1:9" ht="12.75">
      <c r="A434" s="8" t="str">
        <f>IF('VÝPOČET JUHR'!A437="","",'VÝPOČET JUHR'!A437)</f>
        <v/>
      </c>
      <c r="B434" s="8" t="str">
        <f>IF('VÝPOČET JUHR'!G437="","",'VÝPOČET JUHR'!G437)</f>
        <v/>
      </c>
      <c r="C434" s="8" t="str">
        <f>IF('VÝPOČET JUHR'!Z437="","",'VÝPOČET JUHR'!Z437)</f>
        <v>vyplnit</v>
      </c>
      <c r="D434" s="8" t="str">
        <f>IF('VÝPOČET JUHR'!V437="","",'VÝPOČET JUHR'!V437)</f>
        <v/>
      </c>
      <c r="F434" s="8"/>
      <c r="G434" s="8"/>
      <c r="H434" s="8"/>
      <c r="I434" s="8"/>
    </row>
    <row r="435" spans="1:9" ht="12.75">
      <c r="A435" s="8" t="str">
        <f>IF('VÝPOČET JUHR'!A438="","",'VÝPOČET JUHR'!A438)</f>
        <v/>
      </c>
      <c r="B435" s="8" t="str">
        <f>IF('VÝPOČET JUHR'!G438="","",'VÝPOČET JUHR'!G438)</f>
        <v/>
      </c>
      <c r="C435" s="8" t="str">
        <f>IF('VÝPOČET JUHR'!Z438="","",'VÝPOČET JUHR'!Z438)</f>
        <v>vyplnit</v>
      </c>
      <c r="D435" s="8" t="str">
        <f>IF('VÝPOČET JUHR'!V438="","",'VÝPOČET JUHR'!V438)</f>
        <v/>
      </c>
      <c r="F435" s="8"/>
      <c r="G435" s="8"/>
      <c r="H435" s="8"/>
      <c r="I435" s="8"/>
    </row>
    <row r="436" spans="1:9" ht="12.75">
      <c r="A436" s="8" t="str">
        <f>IF('VÝPOČET JUHR'!A439="","",'VÝPOČET JUHR'!A439)</f>
        <v/>
      </c>
      <c r="B436" s="8" t="str">
        <f>IF('VÝPOČET JUHR'!G439="","",'VÝPOČET JUHR'!G439)</f>
        <v/>
      </c>
      <c r="C436" s="8" t="str">
        <f>IF('VÝPOČET JUHR'!Z439="","",'VÝPOČET JUHR'!Z439)</f>
        <v>vyplnit</v>
      </c>
      <c r="D436" s="8" t="str">
        <f>IF('VÝPOČET JUHR'!V439="","",'VÝPOČET JUHR'!V439)</f>
        <v/>
      </c>
      <c r="F436" s="8"/>
      <c r="G436" s="8"/>
      <c r="H436" s="8"/>
      <c r="I436" s="8"/>
    </row>
    <row r="437" spans="1:9" ht="12.75">
      <c r="A437" s="8" t="str">
        <f>IF('VÝPOČET JUHR'!A440="","",'VÝPOČET JUHR'!A440)</f>
        <v/>
      </c>
      <c r="B437" s="8" t="str">
        <f>IF('VÝPOČET JUHR'!G440="","",'VÝPOČET JUHR'!G440)</f>
        <v/>
      </c>
      <c r="C437" s="8" t="str">
        <f>IF('VÝPOČET JUHR'!Z440="","",'VÝPOČET JUHR'!Z440)</f>
        <v>vyplnit</v>
      </c>
      <c r="D437" s="8" t="str">
        <f>IF('VÝPOČET JUHR'!V440="","",'VÝPOČET JUHR'!V440)</f>
        <v/>
      </c>
      <c r="F437" s="8"/>
      <c r="G437" s="8"/>
      <c r="H437" s="8"/>
      <c r="I437" s="8"/>
    </row>
    <row r="438" spans="1:9" ht="12.75">
      <c r="A438" s="8" t="str">
        <f>IF('VÝPOČET JUHR'!A441="","",'VÝPOČET JUHR'!A441)</f>
        <v/>
      </c>
      <c r="B438" s="8" t="str">
        <f>IF('VÝPOČET JUHR'!G441="","",'VÝPOČET JUHR'!G441)</f>
        <v/>
      </c>
      <c r="C438" s="8" t="str">
        <f>IF('VÝPOČET JUHR'!Z441="","",'VÝPOČET JUHR'!Z441)</f>
        <v>vyplnit</v>
      </c>
      <c r="D438" s="8" t="str">
        <f>IF('VÝPOČET JUHR'!V441="","",'VÝPOČET JUHR'!V441)</f>
        <v/>
      </c>
      <c r="F438" s="8"/>
      <c r="G438" s="8"/>
      <c r="H438" s="8"/>
      <c r="I438" s="8"/>
    </row>
    <row r="439" spans="1:9" ht="12.75">
      <c r="A439" s="8" t="str">
        <f>IF('VÝPOČET JUHR'!A442="","",'VÝPOČET JUHR'!A442)</f>
        <v/>
      </c>
      <c r="B439" s="8" t="str">
        <f>IF('VÝPOČET JUHR'!G442="","",'VÝPOČET JUHR'!G442)</f>
        <v/>
      </c>
      <c r="C439" s="8" t="str">
        <f>IF('VÝPOČET JUHR'!Z442="","",'VÝPOČET JUHR'!Z442)</f>
        <v>vyplnit</v>
      </c>
      <c r="D439" s="8" t="str">
        <f>IF('VÝPOČET JUHR'!V442="","",'VÝPOČET JUHR'!V442)</f>
        <v/>
      </c>
      <c r="F439" s="8"/>
      <c r="G439" s="8"/>
      <c r="H439" s="8"/>
      <c r="I439" s="8"/>
    </row>
    <row r="440" spans="1:9" ht="12.75">
      <c r="A440" s="8" t="str">
        <f>IF('VÝPOČET JUHR'!A443="","",'VÝPOČET JUHR'!A443)</f>
        <v/>
      </c>
      <c r="B440" s="8" t="str">
        <f>IF('VÝPOČET JUHR'!G443="","",'VÝPOČET JUHR'!G443)</f>
        <v/>
      </c>
      <c r="C440" s="8" t="str">
        <f>IF('VÝPOČET JUHR'!Z443="","",'VÝPOČET JUHR'!Z443)</f>
        <v>vyplnit</v>
      </c>
      <c r="D440" s="8" t="str">
        <f>IF('VÝPOČET JUHR'!V443="","",'VÝPOČET JUHR'!V443)</f>
        <v/>
      </c>
      <c r="F440" s="8"/>
      <c r="G440" s="8"/>
      <c r="H440" s="8"/>
      <c r="I440" s="8"/>
    </row>
    <row r="441" spans="1:9" ht="12.75">
      <c r="A441" s="8" t="str">
        <f>IF('VÝPOČET JUHR'!A444="","",'VÝPOČET JUHR'!A444)</f>
        <v/>
      </c>
      <c r="B441" s="8" t="str">
        <f>IF('VÝPOČET JUHR'!G444="","",'VÝPOČET JUHR'!G444)</f>
        <v/>
      </c>
      <c r="C441" s="8" t="str">
        <f>IF('VÝPOČET JUHR'!Z444="","",'VÝPOČET JUHR'!Z444)</f>
        <v>vyplnit</v>
      </c>
      <c r="D441" s="8" t="str">
        <f>IF('VÝPOČET JUHR'!V444="","",'VÝPOČET JUHR'!V444)</f>
        <v/>
      </c>
      <c r="F441" s="8"/>
      <c r="G441" s="8"/>
      <c r="H441" s="8"/>
      <c r="I441" s="8"/>
    </row>
    <row r="442" spans="1:9" ht="12.75">
      <c r="A442" s="8" t="str">
        <f>IF('VÝPOČET JUHR'!A445="","",'VÝPOČET JUHR'!A445)</f>
        <v/>
      </c>
      <c r="B442" s="8" t="str">
        <f>IF('VÝPOČET JUHR'!G445="","",'VÝPOČET JUHR'!G445)</f>
        <v/>
      </c>
      <c r="C442" s="8" t="str">
        <f>IF('VÝPOČET JUHR'!Z445="","",'VÝPOČET JUHR'!Z445)</f>
        <v>vyplnit</v>
      </c>
      <c r="D442" s="8" t="str">
        <f>IF('VÝPOČET JUHR'!V445="","",'VÝPOČET JUHR'!V445)</f>
        <v/>
      </c>
      <c r="F442" s="8"/>
      <c r="G442" s="8"/>
      <c r="H442" s="8"/>
      <c r="I442" s="8"/>
    </row>
    <row r="443" spans="1:9" ht="12.75">
      <c r="A443" s="8" t="str">
        <f>IF('VÝPOČET JUHR'!A446="","",'VÝPOČET JUHR'!A446)</f>
        <v/>
      </c>
      <c r="B443" s="8" t="str">
        <f>IF('VÝPOČET JUHR'!G446="","",'VÝPOČET JUHR'!G446)</f>
        <v/>
      </c>
      <c r="C443" s="8" t="str">
        <f>IF('VÝPOČET JUHR'!Z446="","",'VÝPOČET JUHR'!Z446)</f>
        <v>vyplnit</v>
      </c>
      <c r="D443" s="8" t="str">
        <f>IF('VÝPOČET JUHR'!V446="","",'VÝPOČET JUHR'!V446)</f>
        <v/>
      </c>
      <c r="F443" s="8"/>
      <c r="G443" s="8"/>
      <c r="H443" s="8"/>
      <c r="I443" s="8"/>
    </row>
    <row r="444" spans="1:4" ht="12.75">
      <c r="A444" s="8" t="str">
        <f>IF('VÝPOČET JUHR'!A447="","",'VÝPOČET JUHR'!A447)</f>
        <v/>
      </c>
      <c r="B444" s="8" t="str">
        <f>IF('VÝPOČET JUHR'!G447="","",'VÝPOČET JUHR'!G447)</f>
        <v/>
      </c>
      <c r="C444" s="8" t="str">
        <f>IF('VÝPOČET JUHR'!Z447="","",'VÝPOČET JUHR'!Z447)</f>
        <v>vyplnit</v>
      </c>
      <c r="D444" s="8" t="str">
        <f>IF('VÝPOČET JUHR'!V447="","",'VÝPOČET JUHR'!V447)</f>
        <v/>
      </c>
    </row>
    <row r="445" spans="1:4" ht="12.75">
      <c r="A445" s="8" t="str">
        <f>IF('VÝPOČET JUHR'!A448="","",'VÝPOČET JUHR'!A448)</f>
        <v/>
      </c>
      <c r="B445" s="8" t="str">
        <f>IF('VÝPOČET JUHR'!G448="","",'VÝPOČET JUHR'!G448)</f>
        <v/>
      </c>
      <c r="C445" s="8" t="str">
        <f>IF('VÝPOČET JUHR'!Z448="","",'VÝPOČET JUHR'!Z448)</f>
        <v>vyplnit</v>
      </c>
      <c r="D445" s="8" t="str">
        <f>IF('VÝPOČET JUHR'!V448="","",'VÝPOČET JUHR'!V448)</f>
        <v/>
      </c>
    </row>
    <row r="446" spans="1:4" ht="12.75">
      <c r="A446" s="8" t="str">
        <f>IF('VÝPOČET JUHR'!A449="","",'VÝPOČET JUHR'!A449)</f>
        <v/>
      </c>
      <c r="B446" s="8" t="str">
        <f>IF('VÝPOČET JUHR'!G449="","",'VÝPOČET JUHR'!G449)</f>
        <v/>
      </c>
      <c r="C446" s="8" t="str">
        <f>IF('VÝPOČET JUHR'!Z449="","",'VÝPOČET JUHR'!Z449)</f>
        <v>vyplnit</v>
      </c>
      <c r="D446" s="8" t="str">
        <f>IF('VÝPOČET JUHR'!V449="","",'VÝPOČET JUHR'!V449)</f>
        <v/>
      </c>
    </row>
    <row r="447" spans="1:4" ht="12.75">
      <c r="A447" s="8" t="str">
        <f>IF('VÝPOČET JUHR'!A450="","",'VÝPOČET JUHR'!A450)</f>
        <v/>
      </c>
      <c r="B447" s="8" t="str">
        <f>IF('VÝPOČET JUHR'!G450="","",'VÝPOČET JUHR'!G450)</f>
        <v/>
      </c>
      <c r="C447" s="8" t="str">
        <f>IF('VÝPOČET JUHR'!Z450="","",'VÝPOČET JUHR'!Z450)</f>
        <v>vyplnit</v>
      </c>
      <c r="D447" s="8" t="str">
        <f>IF('VÝPOČET JUHR'!V450="","",'VÝPOČET JUHR'!V450)</f>
        <v/>
      </c>
    </row>
    <row r="448" spans="1:4" ht="12.75">
      <c r="A448" s="8" t="str">
        <f>IF('VÝPOČET JUHR'!A451="","",'VÝPOČET JUHR'!A451)</f>
        <v/>
      </c>
      <c r="B448" s="8" t="str">
        <f>IF('VÝPOČET JUHR'!G451="","",'VÝPOČET JUHR'!G451)</f>
        <v/>
      </c>
      <c r="C448" s="8" t="str">
        <f>IF('VÝPOČET JUHR'!Z451="","",'VÝPOČET JUHR'!Z451)</f>
        <v>vyplnit</v>
      </c>
      <c r="D448" s="8" t="str">
        <f>IF('VÝPOČET JUHR'!V451="","",'VÝPOČET JUHR'!V451)</f>
        <v/>
      </c>
    </row>
    <row r="449" spans="1:4" ht="12.75">
      <c r="A449" s="8" t="str">
        <f>IF('VÝPOČET JUHR'!A452="","",'VÝPOČET JUHR'!A452)</f>
        <v/>
      </c>
      <c r="B449" s="8" t="str">
        <f>IF('VÝPOČET JUHR'!G452="","",'VÝPOČET JUHR'!G452)</f>
        <v/>
      </c>
      <c r="C449" s="8" t="str">
        <f>IF('VÝPOČET JUHR'!Z452="","",'VÝPOČET JUHR'!Z452)</f>
        <v>vyplnit</v>
      </c>
      <c r="D449" s="8" t="str">
        <f>IF('VÝPOČET JUHR'!V452="","",'VÝPOČET JUHR'!V452)</f>
        <v/>
      </c>
    </row>
    <row r="450" spans="1:4" ht="12.75">
      <c r="A450" s="8" t="str">
        <f>IF('VÝPOČET JUHR'!A453="","",'VÝPOČET JUHR'!A453)</f>
        <v/>
      </c>
      <c r="B450" s="8" t="str">
        <f>IF('VÝPOČET JUHR'!G453="","",'VÝPOČET JUHR'!G453)</f>
        <v/>
      </c>
      <c r="C450" s="8" t="str">
        <f>IF('VÝPOČET JUHR'!Z453="","",'VÝPOČET JUHR'!Z453)</f>
        <v>vyplnit</v>
      </c>
      <c r="D450" s="8" t="str">
        <f>IF('VÝPOČET JUHR'!V453="","",'VÝPOČET JUHR'!V453)</f>
        <v/>
      </c>
    </row>
    <row r="451" spans="1:4" ht="12.75">
      <c r="A451" s="8" t="str">
        <f>IF('VÝPOČET JUHR'!A454="","",'VÝPOČET JUHR'!A454)</f>
        <v/>
      </c>
      <c r="B451" s="8" t="str">
        <f>IF('VÝPOČET JUHR'!G454="","",'VÝPOČET JUHR'!G454)</f>
        <v/>
      </c>
      <c r="C451" s="8" t="str">
        <f>IF('VÝPOČET JUHR'!Z454="","",'VÝPOČET JUHR'!Z454)</f>
        <v>vyplnit</v>
      </c>
      <c r="D451" s="8" t="str">
        <f>IF('VÝPOČET JUHR'!V454="","",'VÝPOČET JUHR'!V454)</f>
        <v/>
      </c>
    </row>
    <row r="452" spans="1:4" ht="12.75">
      <c r="A452" s="8" t="str">
        <f>IF('VÝPOČET JUHR'!A455="","",'VÝPOČET JUHR'!A455)</f>
        <v/>
      </c>
      <c r="B452" s="8" t="str">
        <f>IF('VÝPOČET JUHR'!G455="","",'VÝPOČET JUHR'!G455)</f>
        <v/>
      </c>
      <c r="C452" s="8" t="str">
        <f>IF('VÝPOČET JUHR'!Z455="","",'VÝPOČET JUHR'!Z455)</f>
        <v>vyplnit</v>
      </c>
      <c r="D452" s="8" t="str">
        <f>IF('VÝPOČET JUHR'!V455="","",'VÝPOČET JUHR'!V455)</f>
        <v/>
      </c>
    </row>
    <row r="453" spans="1:4" ht="12.75">
      <c r="A453" s="8" t="str">
        <f>IF('VÝPOČET JUHR'!A456="","",'VÝPOČET JUHR'!A456)</f>
        <v/>
      </c>
      <c r="B453" s="8" t="str">
        <f>IF('VÝPOČET JUHR'!G456="","",'VÝPOČET JUHR'!G456)</f>
        <v/>
      </c>
      <c r="C453" s="8" t="str">
        <f>IF('VÝPOČET JUHR'!Z456="","",'VÝPOČET JUHR'!Z456)</f>
        <v>vyplnit</v>
      </c>
      <c r="D453" s="8" t="str">
        <f>IF('VÝPOČET JUHR'!V456="","",'VÝPOČET JUHR'!V456)</f>
        <v/>
      </c>
    </row>
    <row r="454" spans="1:4" ht="12.75">
      <c r="A454" s="8" t="str">
        <f>IF('VÝPOČET JUHR'!A457="","",'VÝPOČET JUHR'!A457)</f>
        <v/>
      </c>
      <c r="B454" s="8" t="str">
        <f>IF('VÝPOČET JUHR'!G457="","",'VÝPOČET JUHR'!G457)</f>
        <v/>
      </c>
      <c r="C454" s="8" t="str">
        <f>IF('VÝPOČET JUHR'!Z457="","",'VÝPOČET JUHR'!Z457)</f>
        <v>vyplnit</v>
      </c>
      <c r="D454" s="8" t="str">
        <f>IF('VÝPOČET JUHR'!V457="","",'VÝPOČET JUHR'!V457)</f>
        <v/>
      </c>
    </row>
    <row r="455" spans="1:4" ht="12.75">
      <c r="A455" s="8" t="str">
        <f>IF('VÝPOČET JUHR'!A458="","",'VÝPOČET JUHR'!A458)</f>
        <v/>
      </c>
      <c r="B455" s="8" t="str">
        <f>IF('VÝPOČET JUHR'!G458="","",'VÝPOČET JUHR'!G458)</f>
        <v/>
      </c>
      <c r="C455" s="8" t="str">
        <f>IF('VÝPOČET JUHR'!Z458="","",'VÝPOČET JUHR'!Z458)</f>
        <v>vyplnit</v>
      </c>
      <c r="D455" s="8" t="str">
        <f>IF('VÝPOČET JUHR'!V458="","",'VÝPOČET JUHR'!V458)</f>
        <v/>
      </c>
    </row>
    <row r="456" spans="1:4" ht="12.75">
      <c r="A456" s="8" t="str">
        <f>IF('VÝPOČET JUHR'!A459="","",'VÝPOČET JUHR'!A459)</f>
        <v/>
      </c>
      <c r="B456" s="8" t="str">
        <f>IF('VÝPOČET JUHR'!G459="","",'VÝPOČET JUHR'!G459)</f>
        <v/>
      </c>
      <c r="C456" s="8" t="str">
        <f>IF('VÝPOČET JUHR'!Z459="","",'VÝPOČET JUHR'!Z459)</f>
        <v>vyplnit</v>
      </c>
      <c r="D456" s="8" t="str">
        <f>IF('VÝPOČET JUHR'!V459="","",'VÝPOČET JUHR'!V459)</f>
        <v/>
      </c>
    </row>
    <row r="457" spans="1:4" ht="12.75">
      <c r="A457" s="8" t="str">
        <f>IF('VÝPOČET JUHR'!A460="","",'VÝPOČET JUHR'!A460)</f>
        <v/>
      </c>
      <c r="B457" s="8" t="str">
        <f>IF('VÝPOČET JUHR'!G460="","",'VÝPOČET JUHR'!G460)</f>
        <v/>
      </c>
      <c r="C457" s="8" t="str">
        <f>IF('VÝPOČET JUHR'!Z460="","",'VÝPOČET JUHR'!Z460)</f>
        <v>vyplnit</v>
      </c>
      <c r="D457" s="8" t="str">
        <f>IF('VÝPOČET JUHR'!V460="","",'VÝPOČET JUHR'!V460)</f>
        <v/>
      </c>
    </row>
    <row r="458" spans="1:4" ht="12.75">
      <c r="A458" s="8" t="str">
        <f>IF('VÝPOČET JUHR'!A461="","",'VÝPOČET JUHR'!A461)</f>
        <v/>
      </c>
      <c r="B458" s="8" t="str">
        <f>IF('VÝPOČET JUHR'!G461="","",'VÝPOČET JUHR'!G461)</f>
        <v/>
      </c>
      <c r="C458" s="8" t="str">
        <f>IF('VÝPOČET JUHR'!Z461="","",'VÝPOČET JUHR'!Z461)</f>
        <v>vyplnit</v>
      </c>
      <c r="D458" s="8" t="str">
        <f>IF('VÝPOČET JUHR'!V461="","",'VÝPOČET JUHR'!V461)</f>
        <v/>
      </c>
    </row>
    <row r="459" spans="1:4" ht="12.75">
      <c r="A459" s="8" t="str">
        <f>IF('VÝPOČET JUHR'!A462="","",'VÝPOČET JUHR'!A462)</f>
        <v/>
      </c>
      <c r="B459" s="8" t="str">
        <f>IF('VÝPOČET JUHR'!G462="","",'VÝPOČET JUHR'!G462)</f>
        <v/>
      </c>
      <c r="C459" s="8" t="str">
        <f>IF('VÝPOČET JUHR'!Z462="","",'VÝPOČET JUHR'!Z462)</f>
        <v>vyplnit</v>
      </c>
      <c r="D459" s="8" t="str">
        <f>IF('VÝPOČET JUHR'!V462="","",'VÝPOČET JUHR'!V462)</f>
        <v/>
      </c>
    </row>
    <row r="460" spans="1:4" ht="12.75">
      <c r="A460" s="8" t="str">
        <f>IF('VÝPOČET JUHR'!A463="","",'VÝPOČET JUHR'!A463)</f>
        <v/>
      </c>
      <c r="B460" s="8" t="str">
        <f>IF('VÝPOČET JUHR'!G463="","",'VÝPOČET JUHR'!G463)</f>
        <v/>
      </c>
      <c r="C460" s="8" t="str">
        <f>IF('VÝPOČET JUHR'!Z463="","",'VÝPOČET JUHR'!Z463)</f>
        <v>vyplnit</v>
      </c>
      <c r="D460" s="8" t="str">
        <f>IF('VÝPOČET JUHR'!V463="","",'VÝPOČET JUHR'!V463)</f>
        <v/>
      </c>
    </row>
    <row r="461" spans="1:4" ht="12.75">
      <c r="A461" s="8" t="str">
        <f>IF('VÝPOČET JUHR'!A464="","",'VÝPOČET JUHR'!A464)</f>
        <v/>
      </c>
      <c r="B461" s="8" t="str">
        <f>IF('VÝPOČET JUHR'!G464="","",'VÝPOČET JUHR'!G464)</f>
        <v/>
      </c>
      <c r="C461" s="8" t="str">
        <f>IF('VÝPOČET JUHR'!Z464="","",'VÝPOČET JUHR'!Z464)</f>
        <v>vyplnit</v>
      </c>
      <c r="D461" s="8" t="str">
        <f>IF('VÝPOČET JUHR'!V464="","",'VÝPOČET JUHR'!V464)</f>
        <v/>
      </c>
    </row>
    <row r="462" spans="1:4" ht="12.75">
      <c r="A462" s="8" t="str">
        <f>IF('VÝPOČET JUHR'!A465="","",'VÝPOČET JUHR'!A465)</f>
        <v/>
      </c>
      <c r="B462" s="8" t="str">
        <f>IF('VÝPOČET JUHR'!G465="","",'VÝPOČET JUHR'!G465)</f>
        <v/>
      </c>
      <c r="C462" s="8" t="str">
        <f>IF('VÝPOČET JUHR'!Z465="","",'VÝPOČET JUHR'!Z465)</f>
        <v>vyplnit</v>
      </c>
      <c r="D462" s="8" t="str">
        <f>IF('VÝPOČET JUHR'!V465="","",'VÝPOČET JUHR'!V465)</f>
        <v/>
      </c>
    </row>
    <row r="463" spans="1:4" ht="12.75">
      <c r="A463" s="8" t="str">
        <f>IF('VÝPOČET JUHR'!A466="","",'VÝPOČET JUHR'!A466)</f>
        <v/>
      </c>
      <c r="B463" s="8" t="str">
        <f>IF('VÝPOČET JUHR'!G466="","",'VÝPOČET JUHR'!G466)</f>
        <v/>
      </c>
      <c r="C463" s="8" t="str">
        <f>IF('VÝPOČET JUHR'!Z466="","",'VÝPOČET JUHR'!Z466)</f>
        <v>vyplnit</v>
      </c>
      <c r="D463" s="8" t="str">
        <f>IF('VÝPOČET JUHR'!V466="","",'VÝPOČET JUHR'!V466)</f>
        <v/>
      </c>
    </row>
    <row r="464" spans="1:4" ht="12.75">
      <c r="A464" s="8" t="str">
        <f>IF('VÝPOČET JUHR'!A467="","",'VÝPOČET JUHR'!A467)</f>
        <v/>
      </c>
      <c r="B464" s="8" t="str">
        <f>IF('VÝPOČET JUHR'!G467="","",'VÝPOČET JUHR'!G467)</f>
        <v/>
      </c>
      <c r="C464" s="8" t="str">
        <f>IF('VÝPOČET JUHR'!Z467="","",'VÝPOČET JUHR'!Z467)</f>
        <v>vyplnit</v>
      </c>
      <c r="D464" s="8" t="str">
        <f>IF('VÝPOČET JUHR'!V467="","",'VÝPOČET JUHR'!V467)</f>
        <v/>
      </c>
    </row>
    <row r="465" spans="1:4" ht="12.75">
      <c r="A465" s="8" t="str">
        <f>IF('VÝPOČET JUHR'!A468="","",'VÝPOČET JUHR'!A468)</f>
        <v/>
      </c>
      <c r="B465" s="8" t="str">
        <f>IF('VÝPOČET JUHR'!G468="","",'VÝPOČET JUHR'!G468)</f>
        <v/>
      </c>
      <c r="C465" s="8" t="str">
        <f>IF('VÝPOČET JUHR'!Z468="","",'VÝPOČET JUHR'!Z468)</f>
        <v>vyplnit</v>
      </c>
      <c r="D465" s="8" t="str">
        <f>IF('VÝPOČET JUHR'!V468="","",'VÝPOČET JUHR'!V468)</f>
        <v/>
      </c>
    </row>
    <row r="466" spans="1:4" ht="12.75">
      <c r="A466" s="8" t="str">
        <f>IF('VÝPOČET JUHR'!A469="","",'VÝPOČET JUHR'!A469)</f>
        <v/>
      </c>
      <c r="B466" s="8" t="str">
        <f>IF('VÝPOČET JUHR'!G469="","",'VÝPOČET JUHR'!G469)</f>
        <v/>
      </c>
      <c r="C466" s="8" t="str">
        <f>IF('VÝPOČET JUHR'!Z469="","",'VÝPOČET JUHR'!Z469)</f>
        <v>vyplnit</v>
      </c>
      <c r="D466" s="8" t="str">
        <f>IF('VÝPOČET JUHR'!V469="","",'VÝPOČET JUHR'!V469)</f>
        <v/>
      </c>
    </row>
    <row r="467" spans="1:4" ht="12.75">
      <c r="A467" s="8" t="str">
        <f>IF('VÝPOČET JUHR'!A470="","",'VÝPOČET JUHR'!A470)</f>
        <v/>
      </c>
      <c r="B467" s="8" t="str">
        <f>IF('VÝPOČET JUHR'!G470="","",'VÝPOČET JUHR'!G470)</f>
        <v/>
      </c>
      <c r="C467" s="8" t="str">
        <f>IF('VÝPOČET JUHR'!Z470="","",'VÝPOČET JUHR'!Z470)</f>
        <v>vyplnit</v>
      </c>
      <c r="D467" s="8" t="str">
        <f>IF('VÝPOČET JUHR'!V470="","",'VÝPOČET JUHR'!V470)</f>
        <v/>
      </c>
    </row>
    <row r="468" spans="1:4" ht="12.75">
      <c r="A468" s="8" t="str">
        <f>IF('VÝPOČET JUHR'!A471="","",'VÝPOČET JUHR'!A471)</f>
        <v/>
      </c>
      <c r="B468" s="8" t="str">
        <f>IF('VÝPOČET JUHR'!G471="","",'VÝPOČET JUHR'!G471)</f>
        <v/>
      </c>
      <c r="C468" s="8" t="str">
        <f>IF('VÝPOČET JUHR'!Z471="","",'VÝPOČET JUHR'!Z471)</f>
        <v>vyplnit</v>
      </c>
      <c r="D468" s="8" t="str">
        <f>IF('VÝPOČET JUHR'!V471="","",'VÝPOČET JUHR'!V471)</f>
        <v/>
      </c>
    </row>
    <row r="469" spans="1:4" ht="12.75">
      <c r="A469" s="8" t="str">
        <f>IF('VÝPOČET JUHR'!A472="","",'VÝPOČET JUHR'!A472)</f>
        <v/>
      </c>
      <c r="B469" s="8" t="str">
        <f>IF('VÝPOČET JUHR'!G472="","",'VÝPOČET JUHR'!G472)</f>
        <v/>
      </c>
      <c r="C469" s="8" t="str">
        <f>IF('VÝPOČET JUHR'!Z472="","",'VÝPOČET JUHR'!Z472)</f>
        <v>vyplnit</v>
      </c>
      <c r="D469" s="8" t="str">
        <f>IF('VÝPOČET JUHR'!V472="","",'VÝPOČET JUHR'!V472)</f>
        <v/>
      </c>
    </row>
    <row r="470" spans="1:4" ht="12.75">
      <c r="A470" s="8" t="str">
        <f>IF('VÝPOČET JUHR'!A473="","",'VÝPOČET JUHR'!A473)</f>
        <v/>
      </c>
      <c r="B470" s="8" t="str">
        <f>IF('VÝPOČET JUHR'!G473="","",'VÝPOČET JUHR'!G473)</f>
        <v/>
      </c>
      <c r="C470" s="8" t="str">
        <f>IF('VÝPOČET JUHR'!Z473="","",'VÝPOČET JUHR'!Z473)</f>
        <v>vyplnit</v>
      </c>
      <c r="D470" s="8" t="str">
        <f>IF('VÝPOČET JUHR'!V473="","",'VÝPOČET JUHR'!V473)</f>
        <v/>
      </c>
    </row>
    <row r="471" spans="1:4" ht="12.75">
      <c r="A471" s="8" t="str">
        <f>IF('VÝPOČET JUHR'!A474="","",'VÝPOČET JUHR'!A474)</f>
        <v/>
      </c>
      <c r="B471" s="8" t="str">
        <f>IF('VÝPOČET JUHR'!G474="","",'VÝPOČET JUHR'!G474)</f>
        <v/>
      </c>
      <c r="C471" s="8" t="str">
        <f>IF('VÝPOČET JUHR'!Z474="","",'VÝPOČET JUHR'!Z474)</f>
        <v>vyplnit</v>
      </c>
      <c r="D471" s="8" t="str">
        <f>IF('VÝPOČET JUHR'!V474="","",'VÝPOČET JUHR'!V474)</f>
        <v/>
      </c>
    </row>
    <row r="472" spans="1:4" ht="12.75">
      <c r="A472" s="8" t="str">
        <f>IF('VÝPOČET JUHR'!A475="","",'VÝPOČET JUHR'!A475)</f>
        <v/>
      </c>
      <c r="B472" s="8" t="str">
        <f>IF('VÝPOČET JUHR'!G475="","",'VÝPOČET JUHR'!G475)</f>
        <v/>
      </c>
      <c r="C472" s="8" t="str">
        <f>IF('VÝPOČET JUHR'!Z475="","",'VÝPOČET JUHR'!Z475)</f>
        <v>vyplnit</v>
      </c>
      <c r="D472" s="8" t="str">
        <f>IF('VÝPOČET JUHR'!V475="","",'VÝPOČET JUHR'!V475)</f>
        <v/>
      </c>
    </row>
    <row r="473" spans="1:4" ht="12.75">
      <c r="A473" s="8" t="str">
        <f>IF('VÝPOČET JUHR'!A476="","",'VÝPOČET JUHR'!A476)</f>
        <v/>
      </c>
      <c r="B473" s="8" t="str">
        <f>IF('VÝPOČET JUHR'!G476="","",'VÝPOČET JUHR'!G476)</f>
        <v/>
      </c>
      <c r="C473" s="8" t="str">
        <f>IF('VÝPOČET JUHR'!Z476="","",'VÝPOČET JUHR'!Z476)</f>
        <v>vyplnit</v>
      </c>
      <c r="D473" s="8" t="str">
        <f>IF('VÝPOČET JUHR'!V476="","",'VÝPOČET JUHR'!V476)</f>
        <v/>
      </c>
    </row>
    <row r="474" spans="1:4" ht="12.75">
      <c r="A474" s="8" t="str">
        <f>IF('VÝPOČET JUHR'!A477="","",'VÝPOČET JUHR'!A477)</f>
        <v/>
      </c>
      <c r="B474" s="8" t="str">
        <f>IF('VÝPOČET JUHR'!G477="","",'VÝPOČET JUHR'!G477)</f>
        <v/>
      </c>
      <c r="C474" s="8" t="str">
        <f>IF('VÝPOČET JUHR'!Z477="","",'VÝPOČET JUHR'!Z477)</f>
        <v>vyplnit</v>
      </c>
      <c r="D474" s="8" t="str">
        <f>IF('VÝPOČET JUHR'!V477="","",'VÝPOČET JUHR'!V477)</f>
        <v/>
      </c>
    </row>
    <row r="475" spans="1:4" ht="12.75">
      <c r="A475" s="8" t="str">
        <f>IF('VÝPOČET JUHR'!A478="","",'VÝPOČET JUHR'!A478)</f>
        <v/>
      </c>
      <c r="B475" s="8" t="str">
        <f>IF('VÝPOČET JUHR'!G478="","",'VÝPOČET JUHR'!G478)</f>
        <v/>
      </c>
      <c r="C475" s="8" t="str">
        <f>IF('VÝPOČET JUHR'!Z478="","",'VÝPOČET JUHR'!Z478)</f>
        <v>vyplnit</v>
      </c>
      <c r="D475" s="8" t="str">
        <f>IF('VÝPOČET JUHR'!V478="","",'VÝPOČET JUHR'!V478)</f>
        <v/>
      </c>
    </row>
    <row r="476" spans="1:4" ht="12.75">
      <c r="A476" s="8" t="str">
        <f>IF('VÝPOČET JUHR'!A479="","",'VÝPOČET JUHR'!A479)</f>
        <v/>
      </c>
      <c r="B476" s="8" t="str">
        <f>IF('VÝPOČET JUHR'!G479="","",'VÝPOČET JUHR'!G479)</f>
        <v/>
      </c>
      <c r="C476" s="8" t="str">
        <f>IF('VÝPOČET JUHR'!Z479="","",'VÝPOČET JUHR'!Z479)</f>
        <v>vyplnit</v>
      </c>
      <c r="D476" s="8" t="str">
        <f>IF('VÝPOČET JUHR'!V479="","",'VÝPOČET JUHR'!V479)</f>
        <v/>
      </c>
    </row>
    <row r="477" spans="1:4" ht="12.75">
      <c r="A477" s="8" t="str">
        <f>IF('VÝPOČET JUHR'!A480="","",'VÝPOČET JUHR'!A480)</f>
        <v/>
      </c>
      <c r="B477" s="8" t="str">
        <f>IF('VÝPOČET JUHR'!G480="","",'VÝPOČET JUHR'!G480)</f>
        <v/>
      </c>
      <c r="C477" s="8" t="str">
        <f>IF('VÝPOČET JUHR'!Z480="","",'VÝPOČET JUHR'!Z480)</f>
        <v>vyplnit</v>
      </c>
      <c r="D477" s="8" t="str">
        <f>IF('VÝPOČET JUHR'!V480="","",'VÝPOČET JUHR'!V480)</f>
        <v/>
      </c>
    </row>
    <row r="478" spans="1:4" ht="12.75">
      <c r="A478" s="8" t="str">
        <f>IF('VÝPOČET JUHR'!A481="","",'VÝPOČET JUHR'!A481)</f>
        <v/>
      </c>
      <c r="B478" s="8" t="str">
        <f>IF('VÝPOČET JUHR'!G481="","",'VÝPOČET JUHR'!G481)</f>
        <v/>
      </c>
      <c r="C478" s="8" t="str">
        <f>IF('VÝPOČET JUHR'!Z481="","",'VÝPOČET JUHR'!Z481)</f>
        <v>vyplnit</v>
      </c>
      <c r="D478" s="8" t="str">
        <f>IF('VÝPOČET JUHR'!V481="","",'VÝPOČET JUHR'!V481)</f>
        <v/>
      </c>
    </row>
    <row r="479" spans="1:4" ht="12.75">
      <c r="A479" s="8" t="str">
        <f>IF('VÝPOČET JUHR'!A482="","",'VÝPOČET JUHR'!A482)</f>
        <v/>
      </c>
      <c r="B479" s="8" t="str">
        <f>IF('VÝPOČET JUHR'!G482="","",'VÝPOČET JUHR'!G482)</f>
        <v/>
      </c>
      <c r="C479" s="8" t="str">
        <f>IF('VÝPOČET JUHR'!Z482="","",'VÝPOČET JUHR'!Z482)</f>
        <v>vyplnit</v>
      </c>
      <c r="D479" s="8" t="str">
        <f>IF('VÝPOČET JUHR'!V482="","",'VÝPOČET JUHR'!V482)</f>
        <v/>
      </c>
    </row>
    <row r="480" spans="1:4" ht="12.75">
      <c r="A480" s="8" t="str">
        <f>IF('VÝPOČET JUHR'!A483="","",'VÝPOČET JUHR'!A483)</f>
        <v/>
      </c>
      <c r="B480" s="8" t="str">
        <f>IF('VÝPOČET JUHR'!G483="","",'VÝPOČET JUHR'!G483)</f>
        <v/>
      </c>
      <c r="C480" s="8" t="str">
        <f>IF('VÝPOČET JUHR'!Z483="","",'VÝPOČET JUHR'!Z483)</f>
        <v>vyplnit</v>
      </c>
      <c r="D480" s="8" t="str">
        <f>IF('VÝPOČET JUHR'!V483="","",'VÝPOČET JUHR'!V483)</f>
        <v/>
      </c>
    </row>
    <row r="481" spans="1:4" ht="12.75">
      <c r="A481" s="8" t="str">
        <f>IF('VÝPOČET JUHR'!A484="","",'VÝPOČET JUHR'!A484)</f>
        <v/>
      </c>
      <c r="B481" s="8" t="str">
        <f>IF('VÝPOČET JUHR'!G484="","",'VÝPOČET JUHR'!G484)</f>
        <v/>
      </c>
      <c r="C481" s="8" t="str">
        <f>IF('VÝPOČET JUHR'!Z484="","",'VÝPOČET JUHR'!Z484)</f>
        <v>vyplnit</v>
      </c>
      <c r="D481" s="8" t="str">
        <f>IF('VÝPOČET JUHR'!V484="","",'VÝPOČET JUHR'!V484)</f>
        <v/>
      </c>
    </row>
    <row r="482" spans="1:4" ht="12.75">
      <c r="A482" s="8" t="str">
        <f>IF('VÝPOČET JUHR'!A485="","",'VÝPOČET JUHR'!A485)</f>
        <v/>
      </c>
      <c r="B482" s="8" t="str">
        <f>IF('VÝPOČET JUHR'!G485="","",'VÝPOČET JUHR'!G485)</f>
        <v/>
      </c>
      <c r="C482" s="8" t="str">
        <f>IF('VÝPOČET JUHR'!Z485="","",'VÝPOČET JUHR'!Z485)</f>
        <v>vyplnit</v>
      </c>
      <c r="D482" s="8" t="str">
        <f>IF('VÝPOČET JUHR'!V485="","",'VÝPOČET JUHR'!V485)</f>
        <v/>
      </c>
    </row>
    <row r="483" spans="1:4" ht="12.75">
      <c r="A483" s="8" t="str">
        <f>IF('VÝPOČET JUHR'!A486="","",'VÝPOČET JUHR'!A486)</f>
        <v/>
      </c>
      <c r="B483" s="8" t="str">
        <f>IF('VÝPOČET JUHR'!G486="","",'VÝPOČET JUHR'!G486)</f>
        <v/>
      </c>
      <c r="C483" s="8" t="str">
        <f>IF('VÝPOČET JUHR'!Z486="","",'VÝPOČET JUHR'!Z486)</f>
        <v>vyplnit</v>
      </c>
      <c r="D483" s="8" t="str">
        <f>IF('VÝPOČET JUHR'!V486="","",'VÝPOČET JUHR'!V486)</f>
        <v/>
      </c>
    </row>
    <row r="484" spans="1:4" ht="12.75">
      <c r="A484" s="8" t="str">
        <f>IF('VÝPOČET JUHR'!A487="","",'VÝPOČET JUHR'!A487)</f>
        <v/>
      </c>
      <c r="B484" s="8" t="str">
        <f>IF('VÝPOČET JUHR'!G487="","",'VÝPOČET JUHR'!G487)</f>
        <v/>
      </c>
      <c r="C484" s="8" t="str">
        <f>IF('VÝPOČET JUHR'!Z487="","",'VÝPOČET JUHR'!Z487)</f>
        <v>vyplnit</v>
      </c>
      <c r="D484" s="8" t="str">
        <f>IF('VÝPOČET JUHR'!V487="","",'VÝPOČET JUHR'!V487)</f>
        <v/>
      </c>
    </row>
    <row r="485" spans="1:4" ht="12.75">
      <c r="A485" s="8" t="str">
        <f>IF('VÝPOČET JUHR'!A488="","",'VÝPOČET JUHR'!A488)</f>
        <v/>
      </c>
      <c r="B485" s="8" t="str">
        <f>IF('VÝPOČET JUHR'!G488="","",'VÝPOČET JUHR'!G488)</f>
        <v/>
      </c>
      <c r="C485" s="8" t="str">
        <f>IF('VÝPOČET JUHR'!Z488="","",'VÝPOČET JUHR'!Z488)</f>
        <v>vyplnit</v>
      </c>
      <c r="D485" s="8" t="str">
        <f>IF('VÝPOČET JUHR'!V488="","",'VÝPOČET JUHR'!V488)</f>
        <v/>
      </c>
    </row>
    <row r="486" spans="1:4" ht="12.75">
      <c r="A486" s="8" t="str">
        <f>IF('VÝPOČET JUHR'!A489="","",'VÝPOČET JUHR'!A489)</f>
        <v/>
      </c>
      <c r="B486" s="8" t="str">
        <f>IF('VÝPOČET JUHR'!G489="","",'VÝPOČET JUHR'!G489)</f>
        <v/>
      </c>
      <c r="C486" s="8" t="str">
        <f>IF('VÝPOČET JUHR'!Z489="","",'VÝPOČET JUHR'!Z489)</f>
        <v>vyplnit</v>
      </c>
      <c r="D486" s="8" t="str">
        <f>IF('VÝPOČET JUHR'!V489="","",'VÝPOČET JUHR'!V489)</f>
        <v/>
      </c>
    </row>
    <row r="487" spans="1:4" ht="12.75">
      <c r="A487" s="8" t="str">
        <f>IF('VÝPOČET JUHR'!A490="","",'VÝPOČET JUHR'!A490)</f>
        <v/>
      </c>
      <c r="B487" s="8" t="str">
        <f>IF('VÝPOČET JUHR'!G490="","",'VÝPOČET JUHR'!G490)</f>
        <v/>
      </c>
      <c r="C487" s="8" t="str">
        <f>IF('VÝPOČET JUHR'!Z490="","",'VÝPOČET JUHR'!Z490)</f>
        <v>vyplnit</v>
      </c>
      <c r="D487" s="8" t="str">
        <f>IF('VÝPOČET JUHR'!V490="","",'VÝPOČET JUHR'!V490)</f>
        <v/>
      </c>
    </row>
    <row r="488" spans="1:4" ht="12.75">
      <c r="A488" s="8" t="str">
        <f>IF('VÝPOČET JUHR'!A491="","",'VÝPOČET JUHR'!A491)</f>
        <v/>
      </c>
      <c r="B488" s="8" t="str">
        <f>IF('VÝPOČET JUHR'!G491="","",'VÝPOČET JUHR'!G491)</f>
        <v/>
      </c>
      <c r="C488" s="8" t="str">
        <f>IF('VÝPOČET JUHR'!Z491="","",'VÝPOČET JUHR'!Z491)</f>
        <v>vyplnit</v>
      </c>
      <c r="D488" s="8" t="str">
        <f>IF('VÝPOČET JUHR'!V491="","",'VÝPOČET JUHR'!V491)</f>
        <v/>
      </c>
    </row>
    <row r="489" spans="1:4" ht="12.75">
      <c r="A489" s="8" t="str">
        <f>IF('VÝPOČET JUHR'!A492="","",'VÝPOČET JUHR'!A492)</f>
        <v/>
      </c>
      <c r="B489" s="8" t="str">
        <f>IF('VÝPOČET JUHR'!G492="","",'VÝPOČET JUHR'!G492)</f>
        <v/>
      </c>
      <c r="C489" s="8" t="str">
        <f>IF('VÝPOČET JUHR'!Z492="","",'VÝPOČET JUHR'!Z492)</f>
        <v>vyplnit</v>
      </c>
      <c r="D489" s="8" t="str">
        <f>IF('VÝPOČET JUHR'!V492="","",'VÝPOČET JUHR'!V492)</f>
        <v/>
      </c>
    </row>
    <row r="490" spans="1:4" ht="12.75">
      <c r="A490" s="8" t="str">
        <f>IF('VÝPOČET JUHR'!A493="","",'VÝPOČET JUHR'!A493)</f>
        <v/>
      </c>
      <c r="B490" s="8" t="str">
        <f>IF('VÝPOČET JUHR'!G493="","",'VÝPOČET JUHR'!G493)</f>
        <v/>
      </c>
      <c r="C490" s="8" t="str">
        <f>IF('VÝPOČET JUHR'!Z493="","",'VÝPOČET JUHR'!Z493)</f>
        <v>vyplnit</v>
      </c>
      <c r="D490" s="8" t="str">
        <f>IF('VÝPOČET JUHR'!V493="","",'VÝPOČET JUHR'!V493)</f>
        <v/>
      </c>
    </row>
    <row r="491" spans="1:4" ht="12.75">
      <c r="A491" s="8" t="str">
        <f>IF('VÝPOČET JUHR'!A494="","",'VÝPOČET JUHR'!A494)</f>
        <v/>
      </c>
      <c r="B491" s="8" t="str">
        <f>IF('VÝPOČET JUHR'!G494="","",'VÝPOČET JUHR'!G494)</f>
        <v/>
      </c>
      <c r="C491" s="8" t="str">
        <f>IF('VÝPOČET JUHR'!Z494="","",'VÝPOČET JUHR'!Z494)</f>
        <v>vyplnit</v>
      </c>
      <c r="D491" s="8" t="str">
        <f>IF('VÝPOČET JUHR'!V494="","",'VÝPOČET JUHR'!V494)</f>
        <v/>
      </c>
    </row>
    <row r="492" spans="1:4" ht="12.75">
      <c r="A492" s="8" t="str">
        <f>IF('VÝPOČET JUHR'!A495="","",'VÝPOČET JUHR'!A495)</f>
        <v/>
      </c>
      <c r="B492" s="8" t="str">
        <f>IF('VÝPOČET JUHR'!G495="","",'VÝPOČET JUHR'!G495)</f>
        <v/>
      </c>
      <c r="C492" s="8" t="str">
        <f>IF('VÝPOČET JUHR'!Z495="","",'VÝPOČET JUHR'!Z495)</f>
        <v>vyplnit</v>
      </c>
      <c r="D492" s="8" t="str">
        <f>IF('VÝPOČET JUHR'!V495="","",'VÝPOČET JUHR'!V495)</f>
        <v/>
      </c>
    </row>
    <row r="493" spans="1:4" ht="12.75">
      <c r="A493" s="8" t="str">
        <f>IF('VÝPOČET JUHR'!A496="","",'VÝPOČET JUHR'!A496)</f>
        <v/>
      </c>
      <c r="B493" s="8" t="str">
        <f>IF('VÝPOČET JUHR'!G496="","",'VÝPOČET JUHR'!G496)</f>
        <v/>
      </c>
      <c r="C493" s="8" t="str">
        <f>IF('VÝPOČET JUHR'!Z496="","",'VÝPOČET JUHR'!Z496)</f>
        <v>vyplnit</v>
      </c>
      <c r="D493" s="8" t="str">
        <f>IF('VÝPOČET JUHR'!V496="","",'VÝPOČET JUHR'!V496)</f>
        <v/>
      </c>
    </row>
    <row r="494" spans="1:4" ht="12.75">
      <c r="A494" s="8" t="str">
        <f>IF('VÝPOČET JUHR'!A497="","",'VÝPOČET JUHR'!A497)</f>
        <v/>
      </c>
      <c r="B494" s="8" t="str">
        <f>IF('VÝPOČET JUHR'!G497="","",'VÝPOČET JUHR'!G497)</f>
        <v/>
      </c>
      <c r="C494" s="8" t="str">
        <f>IF('VÝPOČET JUHR'!Z497="","",'VÝPOČET JUHR'!Z497)</f>
        <v>vyplnit</v>
      </c>
      <c r="D494" s="8" t="str">
        <f>IF('VÝPOČET JUHR'!V497="","",'VÝPOČET JUHR'!V497)</f>
        <v/>
      </c>
    </row>
    <row r="495" spans="1:4" ht="12.75">
      <c r="A495" s="8" t="str">
        <f>IF('VÝPOČET JUHR'!A498="","",'VÝPOČET JUHR'!A498)</f>
        <v/>
      </c>
      <c r="B495" s="8" t="str">
        <f>IF('VÝPOČET JUHR'!G498="","",'VÝPOČET JUHR'!G498)</f>
        <v/>
      </c>
      <c r="C495" s="8" t="str">
        <f>IF('VÝPOČET JUHR'!Z498="","",'VÝPOČET JUHR'!Z498)</f>
        <v>vyplnit</v>
      </c>
      <c r="D495" s="8" t="str">
        <f>IF('VÝPOČET JUHR'!V498="","",'VÝPOČET JUHR'!V498)</f>
        <v/>
      </c>
    </row>
    <row r="496" spans="1:4" ht="12.75">
      <c r="A496" s="8" t="str">
        <f>IF('VÝPOČET JUHR'!A499="","",'VÝPOČET JUHR'!A499)</f>
        <v/>
      </c>
      <c r="B496" s="8" t="str">
        <f>IF('VÝPOČET JUHR'!G499="","",'VÝPOČET JUHR'!G499)</f>
        <v/>
      </c>
      <c r="C496" s="8" t="str">
        <f>IF('VÝPOČET JUHR'!Z499="","",'VÝPOČET JUHR'!Z499)</f>
        <v>vyplnit</v>
      </c>
      <c r="D496" s="8" t="str">
        <f>IF('VÝPOČET JUHR'!V499="","",'VÝPOČET JUHR'!V499)</f>
        <v/>
      </c>
    </row>
    <row r="497" spans="1:4" ht="12.75">
      <c r="A497" s="8" t="str">
        <f>IF('VÝPOČET JUHR'!A500="","",'VÝPOČET JUHR'!A500)</f>
        <v/>
      </c>
      <c r="B497" s="8" t="str">
        <f>IF('VÝPOČET JUHR'!G500="","",'VÝPOČET JUHR'!G500)</f>
        <v/>
      </c>
      <c r="C497" s="8" t="str">
        <f>IF('VÝPOČET JUHR'!Z500="","",'VÝPOČET JUHR'!Z500)</f>
        <v>vyplnit</v>
      </c>
      <c r="D497" s="8" t="str">
        <f>IF('VÝPOČET JUHR'!V500="","",'VÝPOČET JUHR'!V500)</f>
        <v/>
      </c>
    </row>
    <row r="498" spans="1:4" ht="12.75">
      <c r="A498" s="8" t="str">
        <f>IF('VÝPOČET JUHR'!A501="","",'VÝPOČET JUHR'!A501)</f>
        <v/>
      </c>
      <c r="B498" s="8" t="str">
        <f>IF('VÝPOČET JUHR'!G501="","",'VÝPOČET JUHR'!G501)</f>
        <v/>
      </c>
      <c r="C498" s="8" t="str">
        <f>IF('VÝPOČET JUHR'!Z501="","",'VÝPOČET JUHR'!Z501)</f>
        <v>vyplnit</v>
      </c>
      <c r="D498" s="8" t="str">
        <f>IF('VÝPOČET JUHR'!V501="","",'VÝPOČET JUHR'!V501)</f>
        <v/>
      </c>
    </row>
    <row r="499" spans="1:4" ht="12.75">
      <c r="A499" s="8" t="str">
        <f>IF('VÝPOČET JUHR'!A502="","",'VÝPOČET JUHR'!A502)</f>
        <v/>
      </c>
      <c r="B499" s="8" t="str">
        <f>IF('VÝPOČET JUHR'!G502="","",'VÝPOČET JUHR'!G502)</f>
        <v/>
      </c>
      <c r="C499" s="8" t="str">
        <f>IF('VÝPOČET JUHR'!Z502="","",'VÝPOČET JUHR'!Z502)</f>
        <v>vyplnit</v>
      </c>
      <c r="D499" s="8" t="str">
        <f>IF('VÝPOČET JUHR'!V502="","",'VÝPOČET JUHR'!V502)</f>
        <v/>
      </c>
    </row>
    <row r="500" spans="1:4" ht="12.75">
      <c r="A500" s="8" t="str">
        <f>IF('VÝPOČET JUHR'!A503="","",'VÝPOČET JUHR'!A503)</f>
        <v/>
      </c>
      <c r="B500" s="8" t="str">
        <f>IF('VÝPOČET JUHR'!G503="","",'VÝPOČET JUHR'!G503)</f>
        <v/>
      </c>
      <c r="C500" s="8" t="str">
        <f>IF('VÝPOČET JUHR'!Z503="","",'VÝPOČET JUHR'!Z503)</f>
        <v>vyplnit</v>
      </c>
      <c r="D500" s="8" t="str">
        <f>IF('VÝPOČET JUHR'!V503="","",'VÝPOČET JUHR'!V503)</f>
        <v/>
      </c>
    </row>
    <row r="998" ht="12.75">
      <c r="D998" s="13" t="s">
        <v>62</v>
      </c>
    </row>
    <row r="999" ht="12.75">
      <c r="D999" s="13" t="s">
        <v>62</v>
      </c>
    </row>
    <row r="1000" ht="12.75">
      <c r="D1000" s="13" t="s">
        <v>62</v>
      </c>
    </row>
    <row r="1001" ht="12.75">
      <c r="D1001" s="13" t="s">
        <v>62</v>
      </c>
    </row>
  </sheetData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indexed="31"/>
  </sheetPr>
  <dimension ref="A1:AN1000"/>
  <sheetViews>
    <sheetView zoomScale="85" zoomScaleNormal="85" zoomScaleSheetLayoutView="110" workbookViewId="0" topLeftCell="A1">
      <pane ySplit="4" topLeftCell="A5" activePane="bottomLeft" state="frozen"/>
      <selection pane="bottomLeft" activeCell="T13" sqref="T13"/>
    </sheetView>
  </sheetViews>
  <sheetFormatPr defaultColWidth="9.125" defaultRowHeight="12.75" outlineLevelCol="1"/>
  <cols>
    <col min="1" max="1" width="11.875" style="75" customWidth="1"/>
    <col min="2" max="2" width="8.25390625" style="109" customWidth="1"/>
    <col min="3" max="3" width="22.875" style="110" customWidth="1"/>
    <col min="4" max="5" width="17.00390625" style="110" customWidth="1"/>
    <col min="6" max="6" width="6.875" style="75" customWidth="1"/>
    <col min="7" max="7" width="7.25390625" style="111" customWidth="1"/>
    <col min="8" max="10" width="9.25390625" style="75" customWidth="1"/>
    <col min="11" max="11" width="8.375" style="75" customWidth="1" outlineLevel="1"/>
    <col min="12" max="13" width="9.25390625" style="75" customWidth="1" outlineLevel="1"/>
    <col min="14" max="14" width="6.125" style="75" customWidth="1"/>
    <col min="15" max="15" width="9.25390625" style="75" customWidth="1"/>
    <col min="16" max="16" width="14.875" style="112" hidden="1" customWidth="1" outlineLevel="1"/>
    <col min="17" max="17" width="13.00390625" style="112" customWidth="1" collapsed="1"/>
    <col min="18" max="20" width="10.125" style="112" customWidth="1"/>
    <col min="21" max="21" width="3.875" style="112" customWidth="1"/>
    <col min="22" max="22" width="7.00390625" style="75" customWidth="1" outlineLevel="1"/>
    <col min="23" max="23" width="7.625" style="75" customWidth="1" outlineLevel="1"/>
    <col min="24" max="24" width="9.00390625" style="75" customWidth="1" outlineLevel="1"/>
    <col min="25" max="25" width="9.375" style="75" customWidth="1" outlineLevel="1"/>
    <col min="26" max="26" width="9.875" style="75" customWidth="1" outlineLevel="1"/>
    <col min="27" max="27" width="3.25390625" style="75" customWidth="1"/>
    <col min="28" max="32" width="6.875" style="75" hidden="1" customWidth="1" outlineLevel="1"/>
    <col min="33" max="33" width="15.375" style="75" hidden="1" customWidth="1" outlineLevel="1"/>
    <col min="34" max="34" width="2.375" style="75" customWidth="1" collapsed="1"/>
    <col min="35" max="35" width="12.25390625" style="75" hidden="1" customWidth="1" outlineLevel="1"/>
    <col min="36" max="36" width="10.75390625" style="76" hidden="1" customWidth="1" outlineLevel="1"/>
    <col min="37" max="37" width="9.75390625" style="76" hidden="1" customWidth="1" outlineLevel="1"/>
    <col min="38" max="38" width="15.625" style="76" hidden="1" customWidth="1" outlineLevel="1"/>
    <col min="39" max="39" width="5.75390625" style="75" customWidth="1" collapsed="1"/>
    <col min="40" max="40" width="22.00390625" style="75" hidden="1" customWidth="1"/>
    <col min="41" max="41" width="6.00390625" style="75" bestFit="1" customWidth="1"/>
    <col min="42" max="42" width="6.875" style="75" bestFit="1" customWidth="1"/>
    <col min="43" max="43" width="4.875" style="75" bestFit="1" customWidth="1"/>
    <col min="44" max="44" width="9.75390625" style="75" bestFit="1" customWidth="1"/>
    <col min="45" max="45" width="9.375" style="75" bestFit="1" customWidth="1"/>
    <col min="46" max="47" width="5.625" style="75" bestFit="1" customWidth="1"/>
    <col min="48" max="49" width="7.125" style="75" bestFit="1" customWidth="1"/>
    <col min="50" max="50" width="4.625" style="75" bestFit="1" customWidth="1"/>
    <col min="51" max="51" width="5.00390625" style="75" bestFit="1" customWidth="1"/>
    <col min="52" max="52" width="4.625" style="75" bestFit="1" customWidth="1"/>
    <col min="53" max="16384" width="9.125" style="75" customWidth="1"/>
  </cols>
  <sheetData>
    <row r="1" spans="1:34" ht="34.5" customHeight="1">
      <c r="A1" s="166" t="s">
        <v>247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4"/>
      <c r="AB1" s="74"/>
      <c r="AC1" s="74"/>
      <c r="AD1" s="74"/>
      <c r="AE1" s="74"/>
      <c r="AF1" s="74"/>
      <c r="AG1" s="74"/>
      <c r="AH1" s="74"/>
    </row>
    <row r="2" spans="1:34" ht="9.75" customHeight="1">
      <c r="A2" s="77"/>
      <c r="B2" s="74"/>
      <c r="C2" s="74"/>
      <c r="D2" s="74"/>
      <c r="E2" s="74"/>
      <c r="F2" s="74"/>
      <c r="G2" s="74"/>
      <c r="H2" s="74"/>
      <c r="I2" s="74"/>
      <c r="J2" s="74"/>
      <c r="K2" s="78"/>
      <c r="L2" s="78"/>
      <c r="M2" s="78"/>
      <c r="N2" s="74"/>
      <c r="O2" s="78"/>
      <c r="P2" s="78"/>
      <c r="Q2" s="78"/>
      <c r="R2" s="78"/>
      <c r="S2" s="78"/>
      <c r="T2" s="78"/>
      <c r="U2" s="78"/>
      <c r="V2" s="78"/>
      <c r="W2" s="78"/>
      <c r="X2" s="78"/>
      <c r="Y2" s="74"/>
      <c r="Z2" s="74"/>
      <c r="AA2" s="74"/>
      <c r="AB2" s="74"/>
      <c r="AC2" s="74"/>
      <c r="AD2" s="74"/>
      <c r="AE2" s="74"/>
      <c r="AF2" s="74"/>
      <c r="AG2" s="74"/>
      <c r="AH2" s="74"/>
    </row>
    <row r="3" spans="1:38" ht="18.75">
      <c r="A3" s="198" t="s">
        <v>250</v>
      </c>
      <c r="B3" s="199"/>
      <c r="C3" s="199"/>
      <c r="D3" s="199"/>
      <c r="E3" s="199"/>
      <c r="F3" s="199"/>
      <c r="G3" s="199"/>
      <c r="H3" s="199"/>
      <c r="I3" s="200"/>
      <c r="J3" s="79"/>
      <c r="K3" s="204" t="s">
        <v>52</v>
      </c>
      <c r="L3" s="205"/>
      <c r="M3" s="206"/>
      <c r="N3" s="79"/>
      <c r="O3" s="208" t="s">
        <v>39</v>
      </c>
      <c r="P3" s="209"/>
      <c r="Q3" s="209"/>
      <c r="R3" s="209"/>
      <c r="S3" s="209"/>
      <c r="T3" s="210"/>
      <c r="U3" s="80"/>
      <c r="V3" s="207" t="s">
        <v>40</v>
      </c>
      <c r="W3" s="207"/>
      <c r="X3" s="207"/>
      <c r="Y3" s="79"/>
      <c r="Z3" s="79"/>
      <c r="AA3" s="79"/>
      <c r="AB3" s="204" t="s">
        <v>55</v>
      </c>
      <c r="AC3" s="205"/>
      <c r="AD3" s="205"/>
      <c r="AE3" s="205"/>
      <c r="AF3" s="205"/>
      <c r="AG3" s="206"/>
      <c r="AH3" s="81"/>
      <c r="AJ3" s="201" t="s">
        <v>44</v>
      </c>
      <c r="AK3" s="202"/>
      <c r="AL3" s="203"/>
    </row>
    <row r="4" spans="1:40" s="94" customFormat="1" ht="63" customHeight="1">
      <c r="A4" s="82" t="s">
        <v>14</v>
      </c>
      <c r="B4" s="83" t="s">
        <v>29</v>
      </c>
      <c r="C4" s="82" t="s">
        <v>31</v>
      </c>
      <c r="D4" s="82" t="s">
        <v>32</v>
      </c>
      <c r="E4" s="82" t="s">
        <v>236</v>
      </c>
      <c r="F4" s="82" t="s">
        <v>33</v>
      </c>
      <c r="G4" s="82" t="s">
        <v>30</v>
      </c>
      <c r="H4" s="82" t="s">
        <v>161</v>
      </c>
      <c r="I4" s="82" t="s">
        <v>237</v>
      </c>
      <c r="J4" s="82" t="s">
        <v>37</v>
      </c>
      <c r="K4" s="82" t="s">
        <v>51</v>
      </c>
      <c r="L4" s="82" t="s">
        <v>54</v>
      </c>
      <c r="M4" s="82" t="s">
        <v>53</v>
      </c>
      <c r="N4" s="84"/>
      <c r="O4" s="84" t="s">
        <v>238</v>
      </c>
      <c r="P4" s="176" t="s">
        <v>235</v>
      </c>
      <c r="Q4" s="177" t="s">
        <v>239</v>
      </c>
      <c r="R4" s="85" t="s">
        <v>48</v>
      </c>
      <c r="S4" s="85" t="s">
        <v>49</v>
      </c>
      <c r="T4" s="85" t="s">
        <v>50</v>
      </c>
      <c r="U4" s="86"/>
      <c r="V4" s="82" t="s">
        <v>24</v>
      </c>
      <c r="W4" s="82" t="s">
        <v>25</v>
      </c>
      <c r="X4" s="87" t="s">
        <v>15</v>
      </c>
      <c r="Y4" s="88" t="s">
        <v>19</v>
      </c>
      <c r="Z4" s="82" t="s">
        <v>38</v>
      </c>
      <c r="AA4" s="84"/>
      <c r="AB4" s="82" t="s">
        <v>45</v>
      </c>
      <c r="AC4" s="82" t="s">
        <v>45</v>
      </c>
      <c r="AD4" s="82" t="s">
        <v>45</v>
      </c>
      <c r="AE4" s="88" t="s">
        <v>46</v>
      </c>
      <c r="AF4" s="88" t="s">
        <v>47</v>
      </c>
      <c r="AG4" s="84" t="s">
        <v>240</v>
      </c>
      <c r="AH4" s="84"/>
      <c r="AI4" s="89" t="s">
        <v>140</v>
      </c>
      <c r="AJ4" s="90" t="s">
        <v>42</v>
      </c>
      <c r="AK4" s="90" t="s">
        <v>41</v>
      </c>
      <c r="AL4" s="91" t="s">
        <v>43</v>
      </c>
      <c r="AM4" s="92"/>
      <c r="AN4" s="93" t="s">
        <v>61</v>
      </c>
    </row>
    <row r="5" spans="1:40" s="104" customFormat="1" ht="15">
      <c r="A5" s="105" t="str">
        <f>IF('VSTUP SCAUx'!AY5="","",'VSTUP SCAUx'!AY5)</f>
        <v>G03EA03</v>
      </c>
      <c r="B5" s="105" t="str">
        <f>IF('VSTUP SCAUx'!A5="","",'VSTUP SCAUx'!A5)</f>
        <v>0009125</v>
      </c>
      <c r="C5" s="105" t="str">
        <f>IF('VSTUP SCAUx'!B5="","",'VSTUP SCAUx'!B5)</f>
        <v>GYNODIAN DEPOT</v>
      </c>
      <c r="D5" s="105" t="str">
        <f>IF('VSTUP SCAUx'!C5="","",'VSTUP SCAUx'!C5)</f>
        <v>INJ SOL 1X1ML+STŘ</v>
      </c>
      <c r="E5" s="105" t="str">
        <f>IF('VSTUP SCAUx'!I5="","",'VSTUP SCAUx'!I5)</f>
        <v>BZB</v>
      </c>
      <c r="F5" s="95">
        <v>1</v>
      </c>
      <c r="G5" s="95">
        <v>1</v>
      </c>
      <c r="H5" s="101" t="str">
        <f>IF('VSTUP SCAUx'!AC5="","","ANO")</f>
        <v/>
      </c>
      <c r="I5" s="106">
        <v>41699</v>
      </c>
      <c r="J5" s="101" t="str">
        <f>IF('VSTUP SCAUx'!N5="","",'VSTUP SCAUx'!N5)</f>
        <v>R</v>
      </c>
      <c r="K5" s="95" t="s">
        <v>28</v>
      </c>
      <c r="L5" s="95" t="s">
        <v>296</v>
      </c>
      <c r="M5" s="95" t="s">
        <v>28</v>
      </c>
      <c r="N5" s="95"/>
      <c r="O5" s="95" t="s">
        <v>28</v>
      </c>
      <c r="P5" s="96">
        <f>ROUND(IF(F5="vyplnit","-",VLOOKUP(CONCATENATE(Y5,G5," ",Z5),ZU!$A$6:$H$100,5,FALSE)*F5),2)</f>
        <v>130.18</v>
      </c>
      <c r="Q5" s="96">
        <f>MIN(IF(AG5&lt;&gt;"",AG5,P5),O5)</f>
        <v>130.18</v>
      </c>
      <c r="R5" s="97" t="s">
        <v>292</v>
      </c>
      <c r="S5" s="97" t="s">
        <v>293</v>
      </c>
      <c r="T5" s="97"/>
      <c r="U5" s="96"/>
      <c r="V5" s="101">
        <f>IF('VSTUP SCAUx'!BH5="","",'VSTUP SCAUx'!BH5)</f>
        <v>1</v>
      </c>
      <c r="W5" s="101" t="str">
        <f>IF('VSTUP SCAUx'!BI5="","",'VSTUP SCAUx'!BI5)</f>
        <v>AMP</v>
      </c>
      <c r="X5" s="98">
        <f>IF(F5&lt;&gt;"vyplnit",(G5*F5)/V5," ")</f>
        <v>1</v>
      </c>
      <c r="Y5" s="99" t="str">
        <f>IF(A5="vyplnit"," ",VLOOKUP(A5,ZU!$B$6:$H$101,2,FALSE))</f>
        <v xml:space="preserve">estradiol a prasteron </v>
      </c>
      <c r="Z5" s="95" t="s">
        <v>28</v>
      </c>
      <c r="AA5" s="95"/>
      <c r="AB5" s="95" t="s">
        <v>28</v>
      </c>
      <c r="AC5" s="95" t="s">
        <v>28</v>
      </c>
      <c r="AD5" s="95" t="s">
        <v>28</v>
      </c>
      <c r="AE5" s="95">
        <f>SUM(AB5:AD5)</f>
        <v>0</v>
      </c>
      <c r="AF5" s="100">
        <f>1+(AE5/100)</f>
        <v>1</v>
      </c>
      <c r="AG5" s="95">
        <f>IF(AB5&lt;&gt;"",ROUND(P5*AF5,2),"")</f>
        <v>130.18</v>
      </c>
      <c r="AH5" s="95"/>
      <c r="AI5" s="101" t="s">
        <v>28</v>
      </c>
      <c r="AJ5" s="101" t="s">
        <v>28</v>
      </c>
      <c r="AK5" s="101" t="s">
        <v>28</v>
      </c>
      <c r="AL5" s="102" t="str">
        <f>IF(AND(AJ5="vyplnit",AK5="vyplnit"),"nezměněna",MIN(AJ5:AK5))</f>
        <v>nezměněna</v>
      </c>
      <c r="AM5" s="103"/>
      <c r="AN5" s="103" t="e">
        <f>ROUND(IF(F5="vyplnit","-",VLOOKUP(CONCATENATE(Y5,G5," ",Z5),ZU!$A$6:$H$100,9,FALSE)*F5),2)</f>
        <v>#REF!</v>
      </c>
    </row>
    <row r="6" spans="1:40" ht="15">
      <c r="A6" s="105" t="str">
        <f>IF('VSTUP SCAUx'!AY6="","",'VSTUP SCAUx'!AY6)</f>
        <v/>
      </c>
      <c r="B6" s="105" t="str">
        <f>IF('VSTUP SCAUx'!A6="","",'VSTUP SCAUx'!A6)</f>
        <v/>
      </c>
      <c r="C6" s="105" t="str">
        <f>IF('VSTUP SCAUx'!B6="","",'VSTUP SCAUx'!B6)</f>
        <v/>
      </c>
      <c r="D6" s="105" t="str">
        <f>IF('VSTUP SCAUx'!C6="","",'VSTUP SCAUx'!C6)</f>
        <v/>
      </c>
      <c r="E6" s="105" t="str">
        <f>IF('VSTUP SCAUx'!I6="","",'VSTUP SCAUx'!I6)</f>
        <v/>
      </c>
      <c r="F6" s="95" t="str">
        <f>IF('VSTUP SCAUx'!F6="","",'VSTUP SCAUx'!F6)</f>
        <v/>
      </c>
      <c r="G6" s="95" t="str">
        <f>IF('VSTUP SCAUx'!G6="","",'VSTUP SCAUx'!G6)</f>
        <v/>
      </c>
      <c r="H6" s="101" t="str">
        <f>IF('VSTUP SCAUx'!AC6="","","ANO")</f>
        <v/>
      </c>
      <c r="I6" s="106" t="str">
        <f>IF('VSTUP SCAUx'!BD6="","",'VSTUP SCAUx'!BD6)</f>
        <v/>
      </c>
      <c r="J6" s="101" t="str">
        <f>IF('VSTUP SCAUx'!N6="","",'VSTUP SCAUx'!N6)</f>
        <v/>
      </c>
      <c r="K6" s="95" t="s">
        <v>28</v>
      </c>
      <c r="L6" s="95" t="s">
        <v>28</v>
      </c>
      <c r="M6" s="95" t="s">
        <v>28</v>
      </c>
      <c r="N6" s="95"/>
      <c r="O6" s="95" t="s">
        <v>28</v>
      </c>
      <c r="P6" s="96" t="e">
        <f>ROUND(IF(F6="vyplnit","-",VLOOKUP(CONCATENATE(Y6,G6," ",Z6),ZU!$A$6:$H$100,5,FALSE)*F6),2)</f>
        <v>#N/A</v>
      </c>
      <c r="Q6" s="96" t="e">
        <f aca="true" t="shared" si="0" ref="Q6:Q69">MIN(IF(AG6&lt;&gt;"",AG6,P6),O6)</f>
        <v>#N/A</v>
      </c>
      <c r="R6" s="97" t="s">
        <v>28</v>
      </c>
      <c r="S6" s="97" t="s">
        <v>28</v>
      </c>
      <c r="T6" s="97" t="s">
        <v>28</v>
      </c>
      <c r="U6" s="96"/>
      <c r="V6" s="101" t="str">
        <f>IF('VSTUP SCAUx'!BH6="","",'VSTUP SCAUx'!BH6)</f>
        <v/>
      </c>
      <c r="W6" s="101" t="str">
        <f>IF('VSTUP SCAUx'!BI6="","",'VSTUP SCAUx'!BI6)</f>
        <v/>
      </c>
      <c r="X6" s="98" t="e">
        <f aca="true" t="shared" si="1" ref="X6:X69">IF(F6&lt;&gt;"vyplnit",(G6*F6)/V6," ")</f>
        <v>#VALUE!</v>
      </c>
      <c r="Y6" s="99">
        <f>IF(A6="vyplnit"," ",VLOOKUP(A6,ZU!$B$6:$H$101,2,FALSE))</f>
        <v>0</v>
      </c>
      <c r="Z6" s="95" t="s">
        <v>28</v>
      </c>
      <c r="AA6" s="95"/>
      <c r="AB6" s="95" t="s">
        <v>28</v>
      </c>
      <c r="AC6" s="95" t="s">
        <v>28</v>
      </c>
      <c r="AD6" s="95" t="s">
        <v>28</v>
      </c>
      <c r="AE6" s="95">
        <f aca="true" t="shared" si="2" ref="AE6:AE69">SUM(AB6:AD6)</f>
        <v>0</v>
      </c>
      <c r="AF6" s="100">
        <f aca="true" t="shared" si="3" ref="AF6:AF69">1+(AE6/100)</f>
        <v>1</v>
      </c>
      <c r="AG6" s="95" t="e">
        <f aca="true" t="shared" si="4" ref="AG6:AG69">IF(AB6&lt;&gt;"",ROUND(P6*AF6,2),"")</f>
        <v>#N/A</v>
      </c>
      <c r="AH6" s="95"/>
      <c r="AI6" s="101" t="s">
        <v>28</v>
      </c>
      <c r="AJ6" s="101" t="s">
        <v>28</v>
      </c>
      <c r="AK6" s="101" t="s">
        <v>28</v>
      </c>
      <c r="AL6" s="102" t="str">
        <f aca="true" t="shared" si="5" ref="AL6:AL69">IF(AND(AJ6="vyplnit",AK6="vyplnit"),"nezměněna",MIN(AJ6:AK6))</f>
        <v>nezměněna</v>
      </c>
      <c r="AM6" s="103"/>
      <c r="AN6" s="107"/>
    </row>
    <row r="7" spans="1:40" ht="15">
      <c r="A7" s="105" t="str">
        <f>IF('VSTUP SCAUx'!AY7="","",'VSTUP SCAUx'!AY7)</f>
        <v/>
      </c>
      <c r="B7" s="105" t="str">
        <f>IF('VSTUP SCAUx'!A7="","",'VSTUP SCAUx'!A7)</f>
        <v/>
      </c>
      <c r="C7" s="105" t="str">
        <f>IF('VSTUP SCAUx'!B7="","",'VSTUP SCAUx'!B7)</f>
        <v/>
      </c>
      <c r="D7" s="105" t="str">
        <f>IF('VSTUP SCAUx'!C7="","",'VSTUP SCAUx'!C7)</f>
        <v/>
      </c>
      <c r="E7" s="105" t="str">
        <f>IF('VSTUP SCAUx'!I7="","",'VSTUP SCAUx'!I7)</f>
        <v/>
      </c>
      <c r="F7" s="95" t="str">
        <f>IF('VSTUP SCAUx'!F7="","",'VSTUP SCAUx'!F7)</f>
        <v/>
      </c>
      <c r="G7" s="95" t="str">
        <f>IF('VSTUP SCAUx'!G7="","",'VSTUP SCAUx'!G7)</f>
        <v/>
      </c>
      <c r="H7" s="101" t="str">
        <f>IF('VSTUP SCAUx'!AC7="","","ANO")</f>
        <v/>
      </c>
      <c r="I7" s="106" t="str">
        <f>IF('VSTUP SCAUx'!BD7="","",'VSTUP SCAUx'!BD7)</f>
        <v/>
      </c>
      <c r="J7" s="101" t="str">
        <f>IF('VSTUP SCAUx'!N7="","",'VSTUP SCAUx'!N7)</f>
        <v/>
      </c>
      <c r="K7" s="95" t="s">
        <v>28</v>
      </c>
      <c r="L7" s="95" t="s">
        <v>28</v>
      </c>
      <c r="M7" s="95" t="s">
        <v>28</v>
      </c>
      <c r="N7" s="95"/>
      <c r="O7" s="95" t="s">
        <v>28</v>
      </c>
      <c r="P7" s="96" t="e">
        <f>ROUND(IF(F7="vyplnit","-",VLOOKUP(CONCATENATE(Y7,G7," ",Z7),ZU!$A$6:$H$100,5,FALSE)*F7),2)</f>
        <v>#N/A</v>
      </c>
      <c r="Q7" s="96" t="e">
        <f t="shared" si="0"/>
        <v>#N/A</v>
      </c>
      <c r="R7" s="97" t="s">
        <v>28</v>
      </c>
      <c r="S7" s="97" t="s">
        <v>28</v>
      </c>
      <c r="T7" s="97" t="s">
        <v>28</v>
      </c>
      <c r="U7" s="96"/>
      <c r="V7" s="101" t="str">
        <f>IF('VSTUP SCAUx'!BH7="","",'VSTUP SCAUx'!BH7)</f>
        <v/>
      </c>
      <c r="W7" s="101" t="str">
        <f>IF('VSTUP SCAUx'!BI7="","",'VSTUP SCAUx'!BI7)</f>
        <v/>
      </c>
      <c r="X7" s="98" t="e">
        <f t="shared" si="1"/>
        <v>#VALUE!</v>
      </c>
      <c r="Y7" s="99">
        <f>IF(A7="vyplnit"," ",VLOOKUP(A7,ZU!$B$6:$H$101,2,FALSE))</f>
        <v>0</v>
      </c>
      <c r="Z7" s="95" t="s">
        <v>28</v>
      </c>
      <c r="AA7" s="95"/>
      <c r="AB7" s="95" t="s">
        <v>28</v>
      </c>
      <c r="AC7" s="95" t="s">
        <v>28</v>
      </c>
      <c r="AD7" s="95" t="s">
        <v>28</v>
      </c>
      <c r="AE7" s="95">
        <f t="shared" si="2"/>
        <v>0</v>
      </c>
      <c r="AF7" s="100">
        <f t="shared" si="3"/>
        <v>1</v>
      </c>
      <c r="AG7" s="95" t="e">
        <f t="shared" si="4"/>
        <v>#N/A</v>
      </c>
      <c r="AH7" s="95"/>
      <c r="AI7" s="101" t="s">
        <v>28</v>
      </c>
      <c r="AJ7" s="101" t="s">
        <v>28</v>
      </c>
      <c r="AK7" s="101" t="s">
        <v>28</v>
      </c>
      <c r="AL7" s="102" t="str">
        <f t="shared" si="5"/>
        <v>nezměněna</v>
      </c>
      <c r="AM7" s="103"/>
      <c r="AN7" s="107"/>
    </row>
    <row r="8" spans="1:40" ht="15">
      <c r="A8" s="105" t="str">
        <f>IF('VSTUP SCAUx'!AY8="","",'VSTUP SCAUx'!AY8)</f>
        <v/>
      </c>
      <c r="B8" s="105" t="str">
        <f>IF('VSTUP SCAUx'!A8="","",'VSTUP SCAUx'!A8)</f>
        <v/>
      </c>
      <c r="C8" s="105" t="str">
        <f>IF('VSTUP SCAUx'!B8="","",'VSTUP SCAUx'!B8)</f>
        <v/>
      </c>
      <c r="D8" s="105" t="str">
        <f>IF('VSTUP SCAUx'!C8="","",'VSTUP SCAUx'!C8)</f>
        <v/>
      </c>
      <c r="E8" s="105" t="str">
        <f>IF('VSTUP SCAUx'!I8="","",'VSTUP SCAUx'!I8)</f>
        <v/>
      </c>
      <c r="F8" s="95" t="str">
        <f>IF('VSTUP SCAUx'!F8="","",'VSTUP SCAUx'!F8)</f>
        <v/>
      </c>
      <c r="G8" s="95" t="str">
        <f>IF('VSTUP SCAUx'!G8="","",'VSTUP SCAUx'!G8)</f>
        <v/>
      </c>
      <c r="H8" s="101" t="str">
        <f>IF('VSTUP SCAUx'!AC8="","","ANO")</f>
        <v/>
      </c>
      <c r="I8" s="106" t="str">
        <f>IF('VSTUP SCAUx'!BD8="","",'VSTUP SCAUx'!BD8)</f>
        <v/>
      </c>
      <c r="J8" s="101" t="str">
        <f>IF('VSTUP SCAUx'!N8="","",'VSTUP SCAUx'!N8)</f>
        <v/>
      </c>
      <c r="K8" s="95" t="s">
        <v>28</v>
      </c>
      <c r="L8" s="95" t="s">
        <v>28</v>
      </c>
      <c r="M8" s="95" t="s">
        <v>28</v>
      </c>
      <c r="N8" s="95"/>
      <c r="O8" s="95" t="s">
        <v>28</v>
      </c>
      <c r="P8" s="96" t="e">
        <f>ROUND(IF(F8="vyplnit","-",VLOOKUP(CONCATENATE(Y8,G8," ",Z8),ZU!$A$6:$H$100,5,FALSE)*F8),2)</f>
        <v>#N/A</v>
      </c>
      <c r="Q8" s="96" t="e">
        <f t="shared" si="0"/>
        <v>#N/A</v>
      </c>
      <c r="R8" s="97" t="s">
        <v>28</v>
      </c>
      <c r="S8" s="97" t="s">
        <v>28</v>
      </c>
      <c r="T8" s="97" t="s">
        <v>28</v>
      </c>
      <c r="U8" s="96"/>
      <c r="V8" s="101" t="str">
        <f>IF('VSTUP SCAUx'!BH8="","",'VSTUP SCAUx'!BH8)</f>
        <v/>
      </c>
      <c r="W8" s="101" t="str">
        <f>IF('VSTUP SCAUx'!BI8="","",'VSTUP SCAUx'!BI8)</f>
        <v/>
      </c>
      <c r="X8" s="98" t="e">
        <f t="shared" si="1"/>
        <v>#VALUE!</v>
      </c>
      <c r="Y8" s="99">
        <f>IF(A8="vyplnit"," ",VLOOKUP(A8,ZU!$B$6:$H$101,2,FALSE))</f>
        <v>0</v>
      </c>
      <c r="Z8" s="95" t="s">
        <v>28</v>
      </c>
      <c r="AA8" s="95"/>
      <c r="AB8" s="95" t="s">
        <v>28</v>
      </c>
      <c r="AC8" s="95" t="s">
        <v>28</v>
      </c>
      <c r="AD8" s="95" t="s">
        <v>28</v>
      </c>
      <c r="AE8" s="95">
        <f t="shared" si="2"/>
        <v>0</v>
      </c>
      <c r="AF8" s="100">
        <f t="shared" si="3"/>
        <v>1</v>
      </c>
      <c r="AG8" s="95" t="e">
        <f t="shared" si="4"/>
        <v>#N/A</v>
      </c>
      <c r="AH8" s="95"/>
      <c r="AI8" s="101" t="s">
        <v>28</v>
      </c>
      <c r="AJ8" s="101" t="s">
        <v>28</v>
      </c>
      <c r="AK8" s="101" t="s">
        <v>28</v>
      </c>
      <c r="AL8" s="102" t="str">
        <f t="shared" si="5"/>
        <v>nezměněna</v>
      </c>
      <c r="AM8" s="103"/>
      <c r="AN8" s="107"/>
    </row>
    <row r="9" spans="1:40" ht="15">
      <c r="A9" s="105" t="str">
        <f>IF('VSTUP SCAUx'!AY9="","",'VSTUP SCAUx'!AY9)</f>
        <v/>
      </c>
      <c r="B9" s="105" t="str">
        <f>IF('VSTUP SCAUx'!A9="","",'VSTUP SCAUx'!A9)</f>
        <v/>
      </c>
      <c r="C9" s="105" t="str">
        <f>IF('VSTUP SCAUx'!B9="","",'VSTUP SCAUx'!B9)</f>
        <v/>
      </c>
      <c r="D9" s="105" t="str">
        <f>IF('VSTUP SCAUx'!C9="","",'VSTUP SCAUx'!C9)</f>
        <v/>
      </c>
      <c r="E9" s="105" t="str">
        <f>IF('VSTUP SCAUx'!I9="","",'VSTUP SCAUx'!I9)</f>
        <v/>
      </c>
      <c r="F9" s="95" t="str">
        <f>IF('VSTUP SCAUx'!F9="","",'VSTUP SCAUx'!F9)</f>
        <v/>
      </c>
      <c r="G9" s="95" t="str">
        <f>IF('VSTUP SCAUx'!G9="","",'VSTUP SCAUx'!G9)</f>
        <v/>
      </c>
      <c r="H9" s="101" t="str">
        <f>IF('VSTUP SCAUx'!AC9="","","ANO")</f>
        <v/>
      </c>
      <c r="I9" s="106" t="str">
        <f>IF('VSTUP SCAUx'!BD9="","",'VSTUP SCAUx'!BD9)</f>
        <v/>
      </c>
      <c r="J9" s="101" t="str">
        <f>IF('VSTUP SCAUx'!N9="","",'VSTUP SCAUx'!N9)</f>
        <v/>
      </c>
      <c r="K9" s="95" t="s">
        <v>28</v>
      </c>
      <c r="L9" s="95" t="s">
        <v>28</v>
      </c>
      <c r="M9" s="95" t="s">
        <v>28</v>
      </c>
      <c r="N9" s="95"/>
      <c r="O9" s="95" t="s">
        <v>28</v>
      </c>
      <c r="P9" s="96" t="e">
        <f>ROUND(IF(F9="vyplnit","-",VLOOKUP(CONCATENATE(Y9,G9," ",Z9),ZU!$A$6:$H$100,5,FALSE)*F9),2)</f>
        <v>#N/A</v>
      </c>
      <c r="Q9" s="96" t="e">
        <f t="shared" si="0"/>
        <v>#N/A</v>
      </c>
      <c r="R9" s="97" t="s">
        <v>28</v>
      </c>
      <c r="S9" s="97" t="s">
        <v>28</v>
      </c>
      <c r="T9" s="97" t="s">
        <v>28</v>
      </c>
      <c r="U9" s="96"/>
      <c r="V9" s="101" t="str">
        <f>IF('VSTUP SCAUx'!BH9="","",'VSTUP SCAUx'!BH9)</f>
        <v/>
      </c>
      <c r="W9" s="101" t="str">
        <f>IF('VSTUP SCAUx'!BI9="","",'VSTUP SCAUx'!BI9)</f>
        <v/>
      </c>
      <c r="X9" s="98" t="e">
        <f t="shared" si="1"/>
        <v>#VALUE!</v>
      </c>
      <c r="Y9" s="99">
        <f>IF(A9="vyplnit"," ",VLOOKUP(A9,ZU!$B$6:$H$101,2,FALSE))</f>
        <v>0</v>
      </c>
      <c r="Z9" s="95" t="s">
        <v>28</v>
      </c>
      <c r="AA9" s="95"/>
      <c r="AB9" s="95" t="s">
        <v>28</v>
      </c>
      <c r="AC9" s="95" t="s">
        <v>28</v>
      </c>
      <c r="AD9" s="95" t="s">
        <v>28</v>
      </c>
      <c r="AE9" s="95">
        <f t="shared" si="2"/>
        <v>0</v>
      </c>
      <c r="AF9" s="100">
        <f t="shared" si="3"/>
        <v>1</v>
      </c>
      <c r="AG9" s="95" t="e">
        <f t="shared" si="4"/>
        <v>#N/A</v>
      </c>
      <c r="AH9" s="95"/>
      <c r="AI9" s="101" t="s">
        <v>28</v>
      </c>
      <c r="AJ9" s="101" t="s">
        <v>28</v>
      </c>
      <c r="AK9" s="101" t="s">
        <v>28</v>
      </c>
      <c r="AL9" s="102" t="str">
        <f t="shared" si="5"/>
        <v>nezměněna</v>
      </c>
      <c r="AM9" s="103"/>
      <c r="AN9" s="107"/>
    </row>
    <row r="10" spans="1:40" ht="15">
      <c r="A10" s="105" t="str">
        <f>IF('VSTUP SCAUx'!AY10="","",'VSTUP SCAUx'!AY10)</f>
        <v/>
      </c>
      <c r="B10" s="105" t="str">
        <f>IF('VSTUP SCAUx'!A10="","",'VSTUP SCAUx'!A10)</f>
        <v/>
      </c>
      <c r="C10" s="105" t="str">
        <f>IF('VSTUP SCAUx'!B10="","",'VSTUP SCAUx'!B10)</f>
        <v/>
      </c>
      <c r="D10" s="105" t="str">
        <f>IF('VSTUP SCAUx'!C10="","",'VSTUP SCAUx'!C10)</f>
        <v/>
      </c>
      <c r="E10" s="105" t="str">
        <f>IF('VSTUP SCAUx'!I10="","",'VSTUP SCAUx'!I10)</f>
        <v/>
      </c>
      <c r="F10" s="95" t="str">
        <f>IF('VSTUP SCAUx'!F10="","",'VSTUP SCAUx'!F10)</f>
        <v/>
      </c>
      <c r="G10" s="95" t="str">
        <f>IF('VSTUP SCAUx'!G10="","",'VSTUP SCAUx'!G10)</f>
        <v/>
      </c>
      <c r="H10" s="101" t="str">
        <f>IF('VSTUP SCAUx'!AC10="","","ANO")</f>
        <v/>
      </c>
      <c r="I10" s="106" t="str">
        <f>IF('VSTUP SCAUx'!BD10="","",'VSTUP SCAUx'!BD10)</f>
        <v/>
      </c>
      <c r="J10" s="101" t="str">
        <f>IF('VSTUP SCAUx'!N10="","",'VSTUP SCAUx'!N10)</f>
        <v/>
      </c>
      <c r="K10" s="95" t="s">
        <v>28</v>
      </c>
      <c r="L10" s="95" t="s">
        <v>28</v>
      </c>
      <c r="M10" s="95" t="s">
        <v>28</v>
      </c>
      <c r="N10" s="95"/>
      <c r="O10" s="95" t="s">
        <v>28</v>
      </c>
      <c r="P10" s="96" t="e">
        <f>ROUND(IF(F10="vyplnit","-",VLOOKUP(CONCATENATE(Y10,G10," ",Z10),ZU!$A$6:$H$100,5,FALSE)*F10),2)</f>
        <v>#N/A</v>
      </c>
      <c r="Q10" s="96" t="e">
        <f t="shared" si="0"/>
        <v>#N/A</v>
      </c>
      <c r="R10" s="97" t="s">
        <v>28</v>
      </c>
      <c r="S10" s="97" t="s">
        <v>28</v>
      </c>
      <c r="T10" s="97" t="s">
        <v>28</v>
      </c>
      <c r="U10" s="96"/>
      <c r="V10" s="101" t="str">
        <f>IF('VSTUP SCAUx'!BH10="","",'VSTUP SCAUx'!BH10)</f>
        <v/>
      </c>
      <c r="W10" s="101" t="str">
        <f>IF('VSTUP SCAUx'!BI10="","",'VSTUP SCAUx'!BI10)</f>
        <v/>
      </c>
      <c r="X10" s="98" t="e">
        <f t="shared" si="1"/>
        <v>#VALUE!</v>
      </c>
      <c r="Y10" s="99">
        <f>IF(A10="vyplnit"," ",VLOOKUP(A10,ZU!$B$6:$H$101,2,FALSE))</f>
        <v>0</v>
      </c>
      <c r="Z10" s="95" t="s">
        <v>28</v>
      </c>
      <c r="AA10" s="95"/>
      <c r="AB10" s="95" t="s">
        <v>28</v>
      </c>
      <c r="AC10" s="95" t="s">
        <v>28</v>
      </c>
      <c r="AD10" s="95" t="s">
        <v>28</v>
      </c>
      <c r="AE10" s="95">
        <f t="shared" si="2"/>
        <v>0</v>
      </c>
      <c r="AF10" s="100">
        <f t="shared" si="3"/>
        <v>1</v>
      </c>
      <c r="AG10" s="95" t="e">
        <f t="shared" si="4"/>
        <v>#N/A</v>
      </c>
      <c r="AH10" s="95"/>
      <c r="AI10" s="101" t="s">
        <v>28</v>
      </c>
      <c r="AJ10" s="101" t="s">
        <v>28</v>
      </c>
      <c r="AK10" s="101" t="s">
        <v>28</v>
      </c>
      <c r="AL10" s="102" t="str">
        <f t="shared" si="5"/>
        <v>nezměněna</v>
      </c>
      <c r="AM10" s="103"/>
      <c r="AN10" s="107"/>
    </row>
    <row r="11" spans="1:40" ht="15">
      <c r="A11" s="105" t="str">
        <f>IF('VSTUP SCAUx'!AY11="","",'VSTUP SCAUx'!AY11)</f>
        <v/>
      </c>
      <c r="B11" s="105" t="str">
        <f>IF('VSTUP SCAUx'!A11="","",'VSTUP SCAUx'!A11)</f>
        <v/>
      </c>
      <c r="C11" s="105" t="str">
        <f>IF('VSTUP SCAUx'!B11="","",'VSTUP SCAUx'!B11)</f>
        <v/>
      </c>
      <c r="D11" s="105" t="str">
        <f>IF('VSTUP SCAUx'!C11="","",'VSTUP SCAUx'!C11)</f>
        <v/>
      </c>
      <c r="E11" s="105" t="str">
        <f>IF('VSTUP SCAUx'!I11="","",'VSTUP SCAUx'!I11)</f>
        <v/>
      </c>
      <c r="F11" s="95" t="str">
        <f>IF('VSTUP SCAUx'!F11="","",'VSTUP SCAUx'!F11)</f>
        <v/>
      </c>
      <c r="G11" s="95" t="str">
        <f>IF('VSTUP SCAUx'!G11="","",'VSTUP SCAUx'!G11)</f>
        <v/>
      </c>
      <c r="H11" s="101" t="str">
        <f>IF('VSTUP SCAUx'!AC11="","","ANO")</f>
        <v/>
      </c>
      <c r="I11" s="106" t="str">
        <f>IF('VSTUP SCAUx'!BD11="","",'VSTUP SCAUx'!BD11)</f>
        <v/>
      </c>
      <c r="J11" s="101" t="str">
        <f>IF('VSTUP SCAUx'!N11="","",'VSTUP SCAUx'!N11)</f>
        <v/>
      </c>
      <c r="K11" s="95" t="s">
        <v>28</v>
      </c>
      <c r="L11" s="95" t="s">
        <v>28</v>
      </c>
      <c r="M11" s="95" t="s">
        <v>28</v>
      </c>
      <c r="N11" s="95"/>
      <c r="O11" s="95" t="s">
        <v>28</v>
      </c>
      <c r="P11" s="96" t="e">
        <f>ROUND(IF(F11="vyplnit","-",VLOOKUP(CONCATENATE(Y11,G11," ",Z11),ZU!$A$6:$H$100,5,FALSE)*F11),2)</f>
        <v>#N/A</v>
      </c>
      <c r="Q11" s="96" t="e">
        <f t="shared" si="0"/>
        <v>#N/A</v>
      </c>
      <c r="R11" s="97" t="s">
        <v>28</v>
      </c>
      <c r="S11" s="97" t="s">
        <v>28</v>
      </c>
      <c r="T11" s="97" t="s">
        <v>28</v>
      </c>
      <c r="U11" s="96"/>
      <c r="V11" s="101" t="str">
        <f>IF('VSTUP SCAUx'!BH11="","",'VSTUP SCAUx'!BH11)</f>
        <v/>
      </c>
      <c r="W11" s="101" t="str">
        <f>IF('VSTUP SCAUx'!BI11="","",'VSTUP SCAUx'!BI11)</f>
        <v/>
      </c>
      <c r="X11" s="98" t="e">
        <f t="shared" si="1"/>
        <v>#VALUE!</v>
      </c>
      <c r="Y11" s="99">
        <f>IF(A11="vyplnit"," ",VLOOKUP(A11,ZU!$B$6:$H$101,2,FALSE))</f>
        <v>0</v>
      </c>
      <c r="Z11" s="95" t="s">
        <v>28</v>
      </c>
      <c r="AA11" s="95"/>
      <c r="AB11" s="95" t="s">
        <v>28</v>
      </c>
      <c r="AC11" s="95" t="s">
        <v>28</v>
      </c>
      <c r="AD11" s="95" t="s">
        <v>28</v>
      </c>
      <c r="AE11" s="95">
        <f t="shared" si="2"/>
        <v>0</v>
      </c>
      <c r="AF11" s="100">
        <f t="shared" si="3"/>
        <v>1</v>
      </c>
      <c r="AG11" s="95" t="e">
        <f t="shared" si="4"/>
        <v>#N/A</v>
      </c>
      <c r="AH11" s="95"/>
      <c r="AI11" s="101" t="s">
        <v>28</v>
      </c>
      <c r="AJ11" s="101" t="s">
        <v>28</v>
      </c>
      <c r="AK11" s="101" t="s">
        <v>28</v>
      </c>
      <c r="AL11" s="102" t="str">
        <f t="shared" si="5"/>
        <v>nezměněna</v>
      </c>
      <c r="AM11" s="103"/>
      <c r="AN11" s="107"/>
    </row>
    <row r="12" spans="1:40" ht="15">
      <c r="A12" s="105" t="str">
        <f>IF('VSTUP SCAUx'!AY12="","",'VSTUP SCAUx'!AY12)</f>
        <v/>
      </c>
      <c r="B12" s="105" t="str">
        <f>IF('VSTUP SCAUx'!A12="","",'VSTUP SCAUx'!A12)</f>
        <v/>
      </c>
      <c r="C12" s="105" t="str">
        <f>IF('VSTUP SCAUx'!B12="","",'VSTUP SCAUx'!B12)</f>
        <v/>
      </c>
      <c r="D12" s="105" t="str">
        <f>IF('VSTUP SCAUx'!C12="","",'VSTUP SCAUx'!C12)</f>
        <v/>
      </c>
      <c r="E12" s="105" t="str">
        <f>IF('VSTUP SCAUx'!I12="","",'VSTUP SCAUx'!I12)</f>
        <v/>
      </c>
      <c r="F12" s="95" t="str">
        <f>IF('VSTUP SCAUx'!F12="","",'VSTUP SCAUx'!F12)</f>
        <v/>
      </c>
      <c r="G12" s="95" t="str">
        <f>IF('VSTUP SCAUx'!G12="","",'VSTUP SCAUx'!G12)</f>
        <v/>
      </c>
      <c r="H12" s="101" t="str">
        <f>IF('VSTUP SCAUx'!AC12="","","ANO")</f>
        <v/>
      </c>
      <c r="I12" s="106" t="str">
        <f>IF('VSTUP SCAUx'!BD12="","",'VSTUP SCAUx'!BD12)</f>
        <v/>
      </c>
      <c r="J12" s="101" t="str">
        <f>IF('VSTUP SCAUx'!N12="","",'VSTUP SCAUx'!N12)</f>
        <v/>
      </c>
      <c r="K12" s="95" t="s">
        <v>28</v>
      </c>
      <c r="L12" s="95" t="s">
        <v>28</v>
      </c>
      <c r="M12" s="95" t="s">
        <v>28</v>
      </c>
      <c r="N12" s="95"/>
      <c r="O12" s="95" t="s">
        <v>28</v>
      </c>
      <c r="P12" s="96" t="e">
        <f>ROUND(IF(F12="vyplnit","-",VLOOKUP(CONCATENATE(Y12,G12," ",Z12),ZU!$A$6:$H$100,5,FALSE)*F12),2)</f>
        <v>#N/A</v>
      </c>
      <c r="Q12" s="96" t="e">
        <f t="shared" si="0"/>
        <v>#N/A</v>
      </c>
      <c r="R12" s="97" t="s">
        <v>28</v>
      </c>
      <c r="S12" s="97" t="s">
        <v>28</v>
      </c>
      <c r="T12" s="97" t="s">
        <v>28</v>
      </c>
      <c r="U12" s="96"/>
      <c r="V12" s="101" t="str">
        <f>IF('VSTUP SCAUx'!BH12="","",'VSTUP SCAUx'!BH12)</f>
        <v/>
      </c>
      <c r="W12" s="101" t="str">
        <f>IF('VSTUP SCAUx'!BI12="","",'VSTUP SCAUx'!BI12)</f>
        <v/>
      </c>
      <c r="X12" s="98" t="e">
        <f t="shared" si="1"/>
        <v>#VALUE!</v>
      </c>
      <c r="Y12" s="99">
        <f>IF(A12="vyplnit"," ",VLOOKUP(A12,ZU!$B$6:$H$101,2,FALSE))</f>
        <v>0</v>
      </c>
      <c r="Z12" s="95" t="s">
        <v>28</v>
      </c>
      <c r="AA12" s="95"/>
      <c r="AB12" s="95" t="s">
        <v>28</v>
      </c>
      <c r="AC12" s="95" t="s">
        <v>28</v>
      </c>
      <c r="AD12" s="95" t="s">
        <v>28</v>
      </c>
      <c r="AE12" s="95">
        <f t="shared" si="2"/>
        <v>0</v>
      </c>
      <c r="AF12" s="100">
        <f t="shared" si="3"/>
        <v>1</v>
      </c>
      <c r="AG12" s="95" t="e">
        <f t="shared" si="4"/>
        <v>#N/A</v>
      </c>
      <c r="AH12" s="95"/>
      <c r="AI12" s="101" t="s">
        <v>28</v>
      </c>
      <c r="AJ12" s="101" t="s">
        <v>28</v>
      </c>
      <c r="AK12" s="101" t="s">
        <v>28</v>
      </c>
      <c r="AL12" s="102" t="str">
        <f t="shared" si="5"/>
        <v>nezměněna</v>
      </c>
      <c r="AM12" s="103"/>
      <c r="AN12" s="107"/>
    </row>
    <row r="13" spans="1:40" ht="15">
      <c r="A13" s="105" t="str">
        <f>IF('VSTUP SCAUx'!AY13="","",'VSTUP SCAUx'!AY13)</f>
        <v/>
      </c>
      <c r="B13" s="105" t="str">
        <f>IF('VSTUP SCAUx'!A13="","",'VSTUP SCAUx'!A13)</f>
        <v/>
      </c>
      <c r="C13" s="105" t="str">
        <f>IF('VSTUP SCAUx'!B13="","",'VSTUP SCAUx'!B13)</f>
        <v/>
      </c>
      <c r="D13" s="105" t="str">
        <f>IF('VSTUP SCAUx'!C13="","",'VSTUP SCAUx'!C13)</f>
        <v/>
      </c>
      <c r="E13" s="105" t="str">
        <f>IF('VSTUP SCAUx'!I13="","",'VSTUP SCAUx'!I13)</f>
        <v/>
      </c>
      <c r="F13" s="95" t="str">
        <f>IF('VSTUP SCAUx'!F13="","",'VSTUP SCAUx'!F13)</f>
        <v/>
      </c>
      <c r="G13" s="95" t="str">
        <f>IF('VSTUP SCAUx'!G13="","",'VSTUP SCAUx'!G13)</f>
        <v/>
      </c>
      <c r="H13" s="101" t="str">
        <f>IF('VSTUP SCAUx'!AC13="","","ANO")</f>
        <v/>
      </c>
      <c r="I13" s="106" t="str">
        <f>IF('VSTUP SCAUx'!BD13="","",'VSTUP SCAUx'!BD13)</f>
        <v/>
      </c>
      <c r="J13" s="101" t="str">
        <f>IF('VSTUP SCAUx'!N13="","",'VSTUP SCAUx'!N13)</f>
        <v/>
      </c>
      <c r="K13" s="95" t="s">
        <v>28</v>
      </c>
      <c r="L13" s="95" t="s">
        <v>28</v>
      </c>
      <c r="M13" s="95" t="s">
        <v>28</v>
      </c>
      <c r="N13" s="95"/>
      <c r="O13" s="95" t="s">
        <v>28</v>
      </c>
      <c r="P13" s="96" t="e">
        <f>ROUND(IF(F13="vyplnit","-",VLOOKUP(CONCATENATE(Y13,G13," ",Z13),ZU!$A$6:$H$100,5,FALSE)*F13),2)</f>
        <v>#N/A</v>
      </c>
      <c r="Q13" s="96" t="e">
        <f t="shared" si="0"/>
        <v>#N/A</v>
      </c>
      <c r="R13" s="97" t="s">
        <v>28</v>
      </c>
      <c r="S13" s="97" t="s">
        <v>28</v>
      </c>
      <c r="T13" s="97" t="s">
        <v>28</v>
      </c>
      <c r="U13" s="96"/>
      <c r="V13" s="101" t="str">
        <f>IF('VSTUP SCAUx'!BH13="","",'VSTUP SCAUx'!BH13)</f>
        <v/>
      </c>
      <c r="W13" s="101" t="str">
        <f>IF('VSTUP SCAUx'!BI13="","",'VSTUP SCAUx'!BI13)</f>
        <v/>
      </c>
      <c r="X13" s="98" t="e">
        <f t="shared" si="1"/>
        <v>#VALUE!</v>
      </c>
      <c r="Y13" s="99">
        <f>IF(A13="vyplnit"," ",VLOOKUP(A13,ZU!$B$6:$H$101,2,FALSE))</f>
        <v>0</v>
      </c>
      <c r="Z13" s="95" t="s">
        <v>28</v>
      </c>
      <c r="AA13" s="95"/>
      <c r="AB13" s="95" t="s">
        <v>28</v>
      </c>
      <c r="AC13" s="95" t="s">
        <v>28</v>
      </c>
      <c r="AD13" s="95" t="s">
        <v>28</v>
      </c>
      <c r="AE13" s="95">
        <f t="shared" si="2"/>
        <v>0</v>
      </c>
      <c r="AF13" s="100">
        <f t="shared" si="3"/>
        <v>1</v>
      </c>
      <c r="AG13" s="95" t="e">
        <f t="shared" si="4"/>
        <v>#N/A</v>
      </c>
      <c r="AH13" s="95"/>
      <c r="AI13" s="101" t="s">
        <v>28</v>
      </c>
      <c r="AJ13" s="101" t="s">
        <v>28</v>
      </c>
      <c r="AK13" s="101" t="s">
        <v>28</v>
      </c>
      <c r="AL13" s="102" t="str">
        <f t="shared" si="5"/>
        <v>nezměněna</v>
      </c>
      <c r="AM13" s="103"/>
      <c r="AN13" s="107"/>
    </row>
    <row r="14" spans="1:40" ht="15">
      <c r="A14" s="105" t="str">
        <f>IF('VSTUP SCAUx'!AY14="","",'VSTUP SCAUx'!AY14)</f>
        <v/>
      </c>
      <c r="B14" s="105" t="str">
        <f>IF('VSTUP SCAUx'!A14="","",'VSTUP SCAUx'!A14)</f>
        <v/>
      </c>
      <c r="C14" s="105" t="str">
        <f>IF('VSTUP SCAUx'!B14="","",'VSTUP SCAUx'!B14)</f>
        <v/>
      </c>
      <c r="D14" s="105" t="str">
        <f>IF('VSTUP SCAUx'!C14="","",'VSTUP SCAUx'!C14)</f>
        <v/>
      </c>
      <c r="E14" s="105" t="str">
        <f>IF('VSTUP SCAUx'!I14="","",'VSTUP SCAUx'!I14)</f>
        <v/>
      </c>
      <c r="F14" s="95" t="str">
        <f>IF('VSTUP SCAUx'!F14="","",'VSTUP SCAUx'!F14)</f>
        <v/>
      </c>
      <c r="G14" s="95" t="str">
        <f>IF('VSTUP SCAUx'!G14="","",'VSTUP SCAUx'!G14)</f>
        <v/>
      </c>
      <c r="H14" s="101" t="str">
        <f>IF('VSTUP SCAUx'!AC14="","","ANO")</f>
        <v/>
      </c>
      <c r="I14" s="106" t="str">
        <f>IF('VSTUP SCAUx'!BD14="","",'VSTUP SCAUx'!BD14)</f>
        <v/>
      </c>
      <c r="J14" s="101" t="str">
        <f>IF('VSTUP SCAUx'!N14="","",'VSTUP SCAUx'!N14)</f>
        <v/>
      </c>
      <c r="K14" s="95" t="s">
        <v>28</v>
      </c>
      <c r="L14" s="95" t="s">
        <v>28</v>
      </c>
      <c r="M14" s="95" t="s">
        <v>28</v>
      </c>
      <c r="N14" s="95"/>
      <c r="O14" s="95" t="s">
        <v>28</v>
      </c>
      <c r="P14" s="96" t="e">
        <f>ROUND(IF(F14="vyplnit","-",VLOOKUP(CONCATENATE(Y14,G14," ",Z14),ZU!$A$6:$H$100,5,FALSE)*F14),2)</f>
        <v>#N/A</v>
      </c>
      <c r="Q14" s="96" t="e">
        <f t="shared" si="0"/>
        <v>#N/A</v>
      </c>
      <c r="R14" s="97" t="s">
        <v>28</v>
      </c>
      <c r="S14" s="97" t="s">
        <v>28</v>
      </c>
      <c r="T14" s="97" t="s">
        <v>28</v>
      </c>
      <c r="U14" s="96"/>
      <c r="V14" s="101" t="str">
        <f>IF('VSTUP SCAUx'!BH14="","",'VSTUP SCAUx'!BH14)</f>
        <v/>
      </c>
      <c r="W14" s="101" t="str">
        <f>IF('VSTUP SCAUx'!BI14="","",'VSTUP SCAUx'!BI14)</f>
        <v/>
      </c>
      <c r="X14" s="98" t="e">
        <f t="shared" si="1"/>
        <v>#VALUE!</v>
      </c>
      <c r="Y14" s="99">
        <f>IF(A14="vyplnit"," ",VLOOKUP(A14,ZU!$B$6:$H$101,2,FALSE))</f>
        <v>0</v>
      </c>
      <c r="Z14" s="95" t="s">
        <v>28</v>
      </c>
      <c r="AA14" s="95"/>
      <c r="AB14" s="95" t="s">
        <v>28</v>
      </c>
      <c r="AC14" s="95" t="s">
        <v>28</v>
      </c>
      <c r="AD14" s="95" t="s">
        <v>28</v>
      </c>
      <c r="AE14" s="95">
        <f t="shared" si="2"/>
        <v>0</v>
      </c>
      <c r="AF14" s="100">
        <f t="shared" si="3"/>
        <v>1</v>
      </c>
      <c r="AG14" s="95" t="e">
        <f t="shared" si="4"/>
        <v>#N/A</v>
      </c>
      <c r="AH14" s="95"/>
      <c r="AI14" s="101" t="s">
        <v>28</v>
      </c>
      <c r="AJ14" s="101" t="s">
        <v>28</v>
      </c>
      <c r="AK14" s="101" t="s">
        <v>28</v>
      </c>
      <c r="AL14" s="102" t="str">
        <f t="shared" si="5"/>
        <v>nezměněna</v>
      </c>
      <c r="AM14" s="103"/>
      <c r="AN14" s="107"/>
    </row>
    <row r="15" spans="1:40" ht="15">
      <c r="A15" s="105" t="str">
        <f>IF('VSTUP SCAUx'!AY15="","",'VSTUP SCAUx'!AY15)</f>
        <v/>
      </c>
      <c r="B15" s="105" t="str">
        <f>IF('VSTUP SCAUx'!A15="","",'VSTUP SCAUx'!A15)</f>
        <v/>
      </c>
      <c r="C15" s="105" t="str">
        <f>IF('VSTUP SCAUx'!B15="","",'VSTUP SCAUx'!B15)</f>
        <v/>
      </c>
      <c r="D15" s="105" t="str">
        <f>IF('VSTUP SCAUx'!C15="","",'VSTUP SCAUx'!C15)</f>
        <v/>
      </c>
      <c r="E15" s="105" t="str">
        <f>IF('VSTUP SCAUx'!I15="","",'VSTUP SCAUx'!I15)</f>
        <v/>
      </c>
      <c r="F15" s="95" t="str">
        <f>IF('VSTUP SCAUx'!F15="","",'VSTUP SCAUx'!F15)</f>
        <v/>
      </c>
      <c r="G15" s="95" t="str">
        <f>IF('VSTUP SCAUx'!G15="","",'VSTUP SCAUx'!G15)</f>
        <v/>
      </c>
      <c r="H15" s="101" t="str">
        <f>IF('VSTUP SCAUx'!AC15="","","ANO")</f>
        <v/>
      </c>
      <c r="I15" s="106" t="str">
        <f>IF('VSTUP SCAUx'!BD15="","",'VSTUP SCAUx'!BD15)</f>
        <v/>
      </c>
      <c r="J15" s="101" t="str">
        <f>IF('VSTUP SCAUx'!N15="","",'VSTUP SCAUx'!N15)</f>
        <v/>
      </c>
      <c r="K15" s="95" t="s">
        <v>28</v>
      </c>
      <c r="L15" s="95" t="s">
        <v>28</v>
      </c>
      <c r="M15" s="95" t="s">
        <v>28</v>
      </c>
      <c r="N15" s="95"/>
      <c r="O15" s="95" t="s">
        <v>28</v>
      </c>
      <c r="P15" s="96" t="e">
        <f>ROUND(IF(F15="vyplnit","-",VLOOKUP(CONCATENATE(Y15,G15," ",Z15),ZU!$A$6:$H$100,5,FALSE)*F15),2)</f>
        <v>#N/A</v>
      </c>
      <c r="Q15" s="96" t="e">
        <f t="shared" si="0"/>
        <v>#N/A</v>
      </c>
      <c r="R15" s="97" t="s">
        <v>28</v>
      </c>
      <c r="S15" s="97" t="s">
        <v>28</v>
      </c>
      <c r="T15" s="97" t="s">
        <v>28</v>
      </c>
      <c r="U15" s="96"/>
      <c r="V15" s="101" t="str">
        <f>IF('VSTUP SCAUx'!BH15="","",'VSTUP SCAUx'!BH15)</f>
        <v/>
      </c>
      <c r="W15" s="101" t="str">
        <f>IF('VSTUP SCAUx'!BI15="","",'VSTUP SCAUx'!BI15)</f>
        <v/>
      </c>
      <c r="X15" s="98" t="e">
        <f t="shared" si="1"/>
        <v>#VALUE!</v>
      </c>
      <c r="Y15" s="99">
        <f>IF(A15="vyplnit"," ",VLOOKUP(A15,ZU!$B$6:$H$101,2,FALSE))</f>
        <v>0</v>
      </c>
      <c r="Z15" s="95" t="s">
        <v>28</v>
      </c>
      <c r="AA15" s="95"/>
      <c r="AB15" s="95" t="s">
        <v>28</v>
      </c>
      <c r="AC15" s="95" t="s">
        <v>28</v>
      </c>
      <c r="AD15" s="95" t="s">
        <v>28</v>
      </c>
      <c r="AE15" s="95">
        <f t="shared" si="2"/>
        <v>0</v>
      </c>
      <c r="AF15" s="100">
        <f t="shared" si="3"/>
        <v>1</v>
      </c>
      <c r="AG15" s="95" t="e">
        <f t="shared" si="4"/>
        <v>#N/A</v>
      </c>
      <c r="AH15" s="95"/>
      <c r="AI15" s="101" t="s">
        <v>28</v>
      </c>
      <c r="AJ15" s="101" t="s">
        <v>28</v>
      </c>
      <c r="AK15" s="101" t="s">
        <v>28</v>
      </c>
      <c r="AL15" s="102" t="str">
        <f t="shared" si="5"/>
        <v>nezměněna</v>
      </c>
      <c r="AM15" s="103"/>
      <c r="AN15" s="107"/>
    </row>
    <row r="16" spans="1:40" ht="15">
      <c r="A16" s="105" t="str">
        <f>IF('VSTUP SCAUx'!AY16="","",'VSTUP SCAUx'!AY16)</f>
        <v/>
      </c>
      <c r="B16" s="105" t="str">
        <f>IF('VSTUP SCAUx'!A16="","",'VSTUP SCAUx'!A16)</f>
        <v/>
      </c>
      <c r="C16" s="105" t="str">
        <f>IF('VSTUP SCAUx'!B16="","",'VSTUP SCAUx'!B16)</f>
        <v/>
      </c>
      <c r="D16" s="105" t="str">
        <f>IF('VSTUP SCAUx'!C16="","",'VSTUP SCAUx'!C16)</f>
        <v/>
      </c>
      <c r="E16" s="105" t="str">
        <f>IF('VSTUP SCAUx'!I16="","",'VSTUP SCAUx'!I16)</f>
        <v/>
      </c>
      <c r="F16" s="95" t="str">
        <f>IF('VSTUP SCAUx'!F16="","",'VSTUP SCAUx'!F16)</f>
        <v/>
      </c>
      <c r="G16" s="95" t="str">
        <f>IF('VSTUP SCAUx'!G16="","",'VSTUP SCAUx'!G16)</f>
        <v/>
      </c>
      <c r="H16" s="101" t="str">
        <f>IF('VSTUP SCAUx'!AC16="","","ANO")</f>
        <v/>
      </c>
      <c r="I16" s="106" t="str">
        <f>IF('VSTUP SCAUx'!BD16="","",'VSTUP SCAUx'!BD16)</f>
        <v/>
      </c>
      <c r="J16" s="101" t="str">
        <f>IF('VSTUP SCAUx'!N16="","",'VSTUP SCAUx'!N16)</f>
        <v/>
      </c>
      <c r="K16" s="95" t="s">
        <v>28</v>
      </c>
      <c r="L16" s="95" t="s">
        <v>28</v>
      </c>
      <c r="M16" s="95" t="s">
        <v>28</v>
      </c>
      <c r="N16" s="95"/>
      <c r="O16" s="95" t="s">
        <v>28</v>
      </c>
      <c r="P16" s="96" t="e">
        <f>ROUND(IF(F16="vyplnit","-",VLOOKUP(CONCATENATE(Y16,G16," ",Z16),ZU!$A$6:$H$100,5,FALSE)*F16),2)</f>
        <v>#N/A</v>
      </c>
      <c r="Q16" s="96" t="e">
        <f t="shared" si="0"/>
        <v>#N/A</v>
      </c>
      <c r="R16" s="97" t="s">
        <v>28</v>
      </c>
      <c r="S16" s="97" t="s">
        <v>28</v>
      </c>
      <c r="T16" s="97" t="s">
        <v>28</v>
      </c>
      <c r="U16" s="96"/>
      <c r="V16" s="101" t="str">
        <f>IF('VSTUP SCAUx'!BH16="","",'VSTUP SCAUx'!BH16)</f>
        <v/>
      </c>
      <c r="W16" s="101" t="str">
        <f>IF('VSTUP SCAUx'!BI16="","",'VSTUP SCAUx'!BI16)</f>
        <v/>
      </c>
      <c r="X16" s="98" t="e">
        <f t="shared" si="1"/>
        <v>#VALUE!</v>
      </c>
      <c r="Y16" s="99">
        <f>IF(A16="vyplnit"," ",VLOOKUP(A16,ZU!$B$6:$H$101,2,FALSE))</f>
        <v>0</v>
      </c>
      <c r="Z16" s="95" t="s">
        <v>28</v>
      </c>
      <c r="AA16" s="95"/>
      <c r="AB16" s="95" t="s">
        <v>28</v>
      </c>
      <c r="AC16" s="95" t="s">
        <v>28</v>
      </c>
      <c r="AD16" s="95" t="s">
        <v>28</v>
      </c>
      <c r="AE16" s="95">
        <f t="shared" si="2"/>
        <v>0</v>
      </c>
      <c r="AF16" s="100">
        <f t="shared" si="3"/>
        <v>1</v>
      </c>
      <c r="AG16" s="95" t="e">
        <f t="shared" si="4"/>
        <v>#N/A</v>
      </c>
      <c r="AH16" s="95"/>
      <c r="AI16" s="101" t="s">
        <v>28</v>
      </c>
      <c r="AJ16" s="101" t="s">
        <v>28</v>
      </c>
      <c r="AK16" s="101" t="s">
        <v>28</v>
      </c>
      <c r="AL16" s="102" t="str">
        <f t="shared" si="5"/>
        <v>nezměněna</v>
      </c>
      <c r="AM16" s="103"/>
      <c r="AN16" s="107"/>
    </row>
    <row r="17" spans="1:40" ht="15">
      <c r="A17" s="105" t="str">
        <f>IF('VSTUP SCAUx'!AY17="","",'VSTUP SCAUx'!AY17)</f>
        <v/>
      </c>
      <c r="B17" s="105" t="str">
        <f>IF('VSTUP SCAUx'!A17="","",'VSTUP SCAUx'!A17)</f>
        <v/>
      </c>
      <c r="C17" s="105" t="str">
        <f>IF('VSTUP SCAUx'!B17="","",'VSTUP SCAUx'!B17)</f>
        <v/>
      </c>
      <c r="D17" s="105" t="str">
        <f>IF('VSTUP SCAUx'!C17="","",'VSTUP SCAUx'!C17)</f>
        <v/>
      </c>
      <c r="E17" s="105" t="str">
        <f>IF('VSTUP SCAUx'!I17="","",'VSTUP SCAUx'!I17)</f>
        <v/>
      </c>
      <c r="F17" s="95" t="str">
        <f>IF('VSTUP SCAUx'!F17="","",'VSTUP SCAUx'!F17)</f>
        <v/>
      </c>
      <c r="G17" s="95" t="str">
        <f>IF('VSTUP SCAUx'!G17="","",'VSTUP SCAUx'!G17)</f>
        <v/>
      </c>
      <c r="H17" s="101" t="str">
        <f>IF('VSTUP SCAUx'!AC17="","","ANO")</f>
        <v/>
      </c>
      <c r="I17" s="106" t="str">
        <f>IF('VSTUP SCAUx'!BD17="","",'VSTUP SCAUx'!BD17)</f>
        <v/>
      </c>
      <c r="J17" s="101" t="str">
        <f>IF('VSTUP SCAUx'!N17="","",'VSTUP SCAUx'!N17)</f>
        <v/>
      </c>
      <c r="K17" s="95" t="s">
        <v>28</v>
      </c>
      <c r="L17" s="95" t="s">
        <v>28</v>
      </c>
      <c r="M17" s="95" t="s">
        <v>28</v>
      </c>
      <c r="N17" s="95"/>
      <c r="O17" s="95" t="s">
        <v>28</v>
      </c>
      <c r="P17" s="96" t="e">
        <f>ROUND(IF(F17="vyplnit","-",VLOOKUP(CONCATENATE(Y17,G17," ",Z17),ZU!$A$6:$H$100,5,FALSE)*F17),2)</f>
        <v>#N/A</v>
      </c>
      <c r="Q17" s="96" t="e">
        <f t="shared" si="0"/>
        <v>#N/A</v>
      </c>
      <c r="R17" s="97" t="s">
        <v>28</v>
      </c>
      <c r="S17" s="97" t="s">
        <v>28</v>
      </c>
      <c r="T17" s="97" t="s">
        <v>28</v>
      </c>
      <c r="U17" s="96"/>
      <c r="V17" s="101" t="str">
        <f>IF('VSTUP SCAUx'!BH17="","",'VSTUP SCAUx'!BH17)</f>
        <v/>
      </c>
      <c r="W17" s="101" t="str">
        <f>IF('VSTUP SCAUx'!BI17="","",'VSTUP SCAUx'!BI17)</f>
        <v/>
      </c>
      <c r="X17" s="98" t="e">
        <f t="shared" si="1"/>
        <v>#VALUE!</v>
      </c>
      <c r="Y17" s="99">
        <f>IF(A17="vyplnit"," ",VLOOKUP(A17,ZU!$B$6:$H$101,2,FALSE))</f>
        <v>0</v>
      </c>
      <c r="Z17" s="95" t="s">
        <v>28</v>
      </c>
      <c r="AA17" s="95"/>
      <c r="AB17" s="95" t="s">
        <v>28</v>
      </c>
      <c r="AC17" s="95" t="s">
        <v>28</v>
      </c>
      <c r="AD17" s="95" t="s">
        <v>28</v>
      </c>
      <c r="AE17" s="95">
        <f t="shared" si="2"/>
        <v>0</v>
      </c>
      <c r="AF17" s="100">
        <f t="shared" si="3"/>
        <v>1</v>
      </c>
      <c r="AG17" s="95" t="e">
        <f t="shared" si="4"/>
        <v>#N/A</v>
      </c>
      <c r="AH17" s="95"/>
      <c r="AI17" s="101" t="s">
        <v>28</v>
      </c>
      <c r="AJ17" s="101" t="s">
        <v>28</v>
      </c>
      <c r="AK17" s="101" t="s">
        <v>28</v>
      </c>
      <c r="AL17" s="102" t="str">
        <f t="shared" si="5"/>
        <v>nezměněna</v>
      </c>
      <c r="AM17" s="103"/>
      <c r="AN17" s="107"/>
    </row>
    <row r="18" spans="1:40" ht="15">
      <c r="A18" s="105" t="str">
        <f>IF('VSTUP SCAUx'!AY18="","",'VSTUP SCAUx'!AY18)</f>
        <v/>
      </c>
      <c r="B18" s="105" t="str">
        <f>IF('VSTUP SCAUx'!A18="","",'VSTUP SCAUx'!A18)</f>
        <v/>
      </c>
      <c r="C18" s="105" t="str">
        <f>IF('VSTUP SCAUx'!B18="","",'VSTUP SCAUx'!B18)</f>
        <v/>
      </c>
      <c r="D18" s="105" t="str">
        <f>IF('VSTUP SCAUx'!C18="","",'VSTUP SCAUx'!C18)</f>
        <v/>
      </c>
      <c r="E18" s="105" t="str">
        <f>IF('VSTUP SCAUx'!I18="","",'VSTUP SCAUx'!I18)</f>
        <v/>
      </c>
      <c r="F18" s="95" t="str">
        <f>IF('VSTUP SCAUx'!F18="","",'VSTUP SCAUx'!F18)</f>
        <v/>
      </c>
      <c r="G18" s="95" t="str">
        <f>IF('VSTUP SCAUx'!G18="","",'VSTUP SCAUx'!G18)</f>
        <v/>
      </c>
      <c r="H18" s="101" t="str">
        <f>IF('VSTUP SCAUx'!AC18="","","ANO")</f>
        <v/>
      </c>
      <c r="I18" s="106" t="str">
        <f>IF('VSTUP SCAUx'!BD18="","",'VSTUP SCAUx'!BD18)</f>
        <v/>
      </c>
      <c r="J18" s="101" t="str">
        <f>IF('VSTUP SCAUx'!N18="","",'VSTUP SCAUx'!N18)</f>
        <v/>
      </c>
      <c r="K18" s="95" t="s">
        <v>28</v>
      </c>
      <c r="L18" s="95" t="s">
        <v>28</v>
      </c>
      <c r="M18" s="95" t="s">
        <v>28</v>
      </c>
      <c r="N18" s="95"/>
      <c r="O18" s="95" t="s">
        <v>28</v>
      </c>
      <c r="P18" s="96" t="e">
        <f>ROUND(IF(F18="vyplnit","-",VLOOKUP(CONCATENATE(Y18,G18," ",Z18),ZU!$A$6:$H$100,5,FALSE)*F18),2)</f>
        <v>#N/A</v>
      </c>
      <c r="Q18" s="96" t="e">
        <f t="shared" si="0"/>
        <v>#N/A</v>
      </c>
      <c r="R18" s="97" t="s">
        <v>28</v>
      </c>
      <c r="S18" s="97" t="s">
        <v>28</v>
      </c>
      <c r="T18" s="97" t="s">
        <v>28</v>
      </c>
      <c r="U18" s="96"/>
      <c r="V18" s="101" t="str">
        <f>IF('VSTUP SCAUx'!BH18="","",'VSTUP SCAUx'!BH18)</f>
        <v/>
      </c>
      <c r="W18" s="101" t="str">
        <f>IF('VSTUP SCAUx'!BI18="","",'VSTUP SCAUx'!BI18)</f>
        <v/>
      </c>
      <c r="X18" s="98" t="e">
        <f t="shared" si="1"/>
        <v>#VALUE!</v>
      </c>
      <c r="Y18" s="99">
        <f>IF(A18="vyplnit"," ",VLOOKUP(A18,ZU!$B$6:$H$101,2,FALSE))</f>
        <v>0</v>
      </c>
      <c r="Z18" s="95" t="s">
        <v>28</v>
      </c>
      <c r="AA18" s="95"/>
      <c r="AB18" s="95" t="s">
        <v>28</v>
      </c>
      <c r="AC18" s="95" t="s">
        <v>28</v>
      </c>
      <c r="AD18" s="95" t="s">
        <v>28</v>
      </c>
      <c r="AE18" s="95">
        <f t="shared" si="2"/>
        <v>0</v>
      </c>
      <c r="AF18" s="100">
        <f t="shared" si="3"/>
        <v>1</v>
      </c>
      <c r="AG18" s="95" t="e">
        <f t="shared" si="4"/>
        <v>#N/A</v>
      </c>
      <c r="AH18" s="95"/>
      <c r="AI18" s="101" t="s">
        <v>28</v>
      </c>
      <c r="AJ18" s="101" t="s">
        <v>28</v>
      </c>
      <c r="AK18" s="101" t="s">
        <v>28</v>
      </c>
      <c r="AL18" s="102" t="str">
        <f t="shared" si="5"/>
        <v>nezměněna</v>
      </c>
      <c r="AM18" s="103"/>
      <c r="AN18" s="107"/>
    </row>
    <row r="19" spans="1:40" ht="15">
      <c r="A19" s="105" t="str">
        <f>IF('VSTUP SCAUx'!AY19="","",'VSTUP SCAUx'!AY19)</f>
        <v/>
      </c>
      <c r="B19" s="105" t="str">
        <f>IF('VSTUP SCAUx'!A19="","",'VSTUP SCAUx'!A19)</f>
        <v/>
      </c>
      <c r="C19" s="105" t="str">
        <f>IF('VSTUP SCAUx'!B19="","",'VSTUP SCAUx'!B19)</f>
        <v/>
      </c>
      <c r="D19" s="105" t="str">
        <f>IF('VSTUP SCAUx'!C19="","",'VSTUP SCAUx'!C19)</f>
        <v/>
      </c>
      <c r="E19" s="105" t="str">
        <f>IF('VSTUP SCAUx'!I19="","",'VSTUP SCAUx'!I19)</f>
        <v/>
      </c>
      <c r="F19" s="95" t="str">
        <f>IF('VSTUP SCAUx'!F19="","",'VSTUP SCAUx'!F19)</f>
        <v/>
      </c>
      <c r="G19" s="95" t="str">
        <f>IF('VSTUP SCAUx'!G19="","",'VSTUP SCAUx'!G19)</f>
        <v/>
      </c>
      <c r="H19" s="101" t="str">
        <f>IF('VSTUP SCAUx'!AC19="","","ANO")</f>
        <v/>
      </c>
      <c r="I19" s="106" t="str">
        <f>IF('VSTUP SCAUx'!BD19="","",'VSTUP SCAUx'!BD19)</f>
        <v/>
      </c>
      <c r="J19" s="101" t="str">
        <f>IF('VSTUP SCAUx'!N19="","",'VSTUP SCAUx'!N19)</f>
        <v/>
      </c>
      <c r="K19" s="95" t="s">
        <v>28</v>
      </c>
      <c r="L19" s="95" t="s">
        <v>28</v>
      </c>
      <c r="M19" s="95" t="s">
        <v>28</v>
      </c>
      <c r="N19" s="95"/>
      <c r="O19" s="95" t="s">
        <v>28</v>
      </c>
      <c r="P19" s="96" t="e">
        <f>ROUND(IF(F19="vyplnit","-",VLOOKUP(CONCATENATE(Y19,G19," ",Z19),ZU!$A$6:$H$100,5,FALSE)*F19),2)</f>
        <v>#N/A</v>
      </c>
      <c r="Q19" s="96" t="e">
        <f t="shared" si="0"/>
        <v>#N/A</v>
      </c>
      <c r="R19" s="97" t="s">
        <v>28</v>
      </c>
      <c r="S19" s="97" t="s">
        <v>28</v>
      </c>
      <c r="T19" s="97" t="s">
        <v>28</v>
      </c>
      <c r="U19" s="96"/>
      <c r="V19" s="101" t="str">
        <f>IF('VSTUP SCAUx'!BH19="","",'VSTUP SCAUx'!BH19)</f>
        <v/>
      </c>
      <c r="W19" s="101" t="str">
        <f>IF('VSTUP SCAUx'!BI19="","",'VSTUP SCAUx'!BI19)</f>
        <v/>
      </c>
      <c r="X19" s="98" t="e">
        <f t="shared" si="1"/>
        <v>#VALUE!</v>
      </c>
      <c r="Y19" s="99">
        <f>IF(A19="vyplnit"," ",VLOOKUP(A19,ZU!$B$6:$H$101,2,FALSE))</f>
        <v>0</v>
      </c>
      <c r="Z19" s="95" t="s">
        <v>28</v>
      </c>
      <c r="AA19" s="95"/>
      <c r="AB19" s="95" t="s">
        <v>28</v>
      </c>
      <c r="AC19" s="95" t="s">
        <v>28</v>
      </c>
      <c r="AD19" s="95" t="s">
        <v>28</v>
      </c>
      <c r="AE19" s="95">
        <f t="shared" si="2"/>
        <v>0</v>
      </c>
      <c r="AF19" s="100">
        <f t="shared" si="3"/>
        <v>1</v>
      </c>
      <c r="AG19" s="95" t="e">
        <f t="shared" si="4"/>
        <v>#N/A</v>
      </c>
      <c r="AH19" s="95"/>
      <c r="AI19" s="101" t="s">
        <v>28</v>
      </c>
      <c r="AJ19" s="101" t="s">
        <v>28</v>
      </c>
      <c r="AK19" s="101" t="s">
        <v>28</v>
      </c>
      <c r="AL19" s="102" t="str">
        <f t="shared" si="5"/>
        <v>nezměněna</v>
      </c>
      <c r="AM19" s="103"/>
      <c r="AN19" s="107"/>
    </row>
    <row r="20" spans="1:40" ht="15">
      <c r="A20" s="105" t="str">
        <f>IF('VSTUP SCAUx'!AY20="","",'VSTUP SCAUx'!AY20)</f>
        <v/>
      </c>
      <c r="B20" s="105" t="str">
        <f>IF('VSTUP SCAUx'!A20="","",'VSTUP SCAUx'!A20)</f>
        <v/>
      </c>
      <c r="C20" s="105" t="str">
        <f>IF('VSTUP SCAUx'!B20="","",'VSTUP SCAUx'!B20)</f>
        <v/>
      </c>
      <c r="D20" s="105" t="str">
        <f>IF('VSTUP SCAUx'!C20="","",'VSTUP SCAUx'!C20)</f>
        <v/>
      </c>
      <c r="E20" s="105" t="str">
        <f>IF('VSTUP SCAUx'!I20="","",'VSTUP SCAUx'!I20)</f>
        <v/>
      </c>
      <c r="F20" s="95" t="str">
        <f>IF('VSTUP SCAUx'!F20="","",'VSTUP SCAUx'!F20)</f>
        <v/>
      </c>
      <c r="G20" s="95" t="str">
        <f>IF('VSTUP SCAUx'!G20="","",'VSTUP SCAUx'!G20)</f>
        <v/>
      </c>
      <c r="H20" s="101" t="str">
        <f>IF('VSTUP SCAUx'!AC20="","","ANO")</f>
        <v/>
      </c>
      <c r="I20" s="106" t="str">
        <f>IF('VSTUP SCAUx'!BD20="","",'VSTUP SCAUx'!BD20)</f>
        <v/>
      </c>
      <c r="J20" s="101" t="str">
        <f>IF('VSTUP SCAUx'!N20="","",'VSTUP SCAUx'!N20)</f>
        <v/>
      </c>
      <c r="K20" s="95" t="s">
        <v>28</v>
      </c>
      <c r="L20" s="95" t="s">
        <v>28</v>
      </c>
      <c r="M20" s="95" t="s">
        <v>28</v>
      </c>
      <c r="N20" s="95"/>
      <c r="O20" s="95" t="s">
        <v>28</v>
      </c>
      <c r="P20" s="96" t="e">
        <f>ROUND(IF(F20="vyplnit","-",VLOOKUP(CONCATENATE(Y20,G20," ",Z20),ZU!$A$6:$H$100,5,FALSE)*F20),2)</f>
        <v>#N/A</v>
      </c>
      <c r="Q20" s="96" t="e">
        <f t="shared" si="0"/>
        <v>#N/A</v>
      </c>
      <c r="R20" s="97" t="s">
        <v>28</v>
      </c>
      <c r="S20" s="97" t="s">
        <v>28</v>
      </c>
      <c r="T20" s="97" t="s">
        <v>28</v>
      </c>
      <c r="U20" s="96"/>
      <c r="V20" s="101" t="str">
        <f>IF('VSTUP SCAUx'!BH20="","",'VSTUP SCAUx'!BH20)</f>
        <v/>
      </c>
      <c r="W20" s="101" t="str">
        <f>IF('VSTUP SCAUx'!BI20="","",'VSTUP SCAUx'!BI20)</f>
        <v/>
      </c>
      <c r="X20" s="98" t="e">
        <f t="shared" si="1"/>
        <v>#VALUE!</v>
      </c>
      <c r="Y20" s="99">
        <f>IF(A20="vyplnit"," ",VLOOKUP(A20,ZU!$B$6:$H$101,2,FALSE))</f>
        <v>0</v>
      </c>
      <c r="Z20" s="95" t="s">
        <v>28</v>
      </c>
      <c r="AA20" s="95"/>
      <c r="AB20" s="95" t="s">
        <v>28</v>
      </c>
      <c r="AC20" s="95" t="s">
        <v>28</v>
      </c>
      <c r="AD20" s="95" t="s">
        <v>28</v>
      </c>
      <c r="AE20" s="95">
        <f t="shared" si="2"/>
        <v>0</v>
      </c>
      <c r="AF20" s="100">
        <f t="shared" si="3"/>
        <v>1</v>
      </c>
      <c r="AG20" s="95" t="e">
        <f t="shared" si="4"/>
        <v>#N/A</v>
      </c>
      <c r="AH20" s="95"/>
      <c r="AI20" s="101" t="s">
        <v>28</v>
      </c>
      <c r="AJ20" s="101" t="s">
        <v>28</v>
      </c>
      <c r="AK20" s="101" t="s">
        <v>28</v>
      </c>
      <c r="AL20" s="102" t="str">
        <f t="shared" si="5"/>
        <v>nezměněna</v>
      </c>
      <c r="AM20" s="103"/>
      <c r="AN20" s="107"/>
    </row>
    <row r="21" spans="1:40" ht="15">
      <c r="A21" s="105" t="str">
        <f>IF('VSTUP SCAUx'!AY21="","",'VSTUP SCAUx'!AY21)</f>
        <v/>
      </c>
      <c r="B21" s="105" t="str">
        <f>IF('VSTUP SCAUx'!A21="","",'VSTUP SCAUx'!A21)</f>
        <v/>
      </c>
      <c r="C21" s="105" t="str">
        <f>IF('VSTUP SCAUx'!B21="","",'VSTUP SCAUx'!B21)</f>
        <v/>
      </c>
      <c r="D21" s="105" t="str">
        <f>IF('VSTUP SCAUx'!C21="","",'VSTUP SCAUx'!C21)</f>
        <v/>
      </c>
      <c r="E21" s="105" t="str">
        <f>IF('VSTUP SCAUx'!I21="","",'VSTUP SCAUx'!I21)</f>
        <v/>
      </c>
      <c r="F21" s="95" t="str">
        <f>IF('VSTUP SCAUx'!F21="","",'VSTUP SCAUx'!F21)</f>
        <v/>
      </c>
      <c r="G21" s="95" t="str">
        <f>IF('VSTUP SCAUx'!G21="","",'VSTUP SCAUx'!G21)</f>
        <v/>
      </c>
      <c r="H21" s="101" t="str">
        <f>IF('VSTUP SCAUx'!AC21="","","ANO")</f>
        <v/>
      </c>
      <c r="I21" s="106" t="str">
        <f>IF('VSTUP SCAUx'!BD21="","",'VSTUP SCAUx'!BD21)</f>
        <v/>
      </c>
      <c r="J21" s="101" t="str">
        <f>IF('VSTUP SCAUx'!N21="","",'VSTUP SCAUx'!N21)</f>
        <v/>
      </c>
      <c r="K21" s="95" t="s">
        <v>28</v>
      </c>
      <c r="L21" s="95" t="s">
        <v>28</v>
      </c>
      <c r="M21" s="95" t="s">
        <v>28</v>
      </c>
      <c r="N21" s="95"/>
      <c r="O21" s="95" t="s">
        <v>28</v>
      </c>
      <c r="P21" s="96" t="e">
        <f>ROUND(IF(F21="vyplnit","-",VLOOKUP(CONCATENATE(Y21,G21," ",Z21),ZU!$A$6:$H$100,5,FALSE)*F21),2)</f>
        <v>#N/A</v>
      </c>
      <c r="Q21" s="96" t="e">
        <f t="shared" si="0"/>
        <v>#N/A</v>
      </c>
      <c r="R21" s="97" t="s">
        <v>28</v>
      </c>
      <c r="S21" s="97" t="s">
        <v>28</v>
      </c>
      <c r="T21" s="97" t="s">
        <v>28</v>
      </c>
      <c r="U21" s="96"/>
      <c r="V21" s="101" t="str">
        <f>IF('VSTUP SCAUx'!BH21="","",'VSTUP SCAUx'!BH21)</f>
        <v/>
      </c>
      <c r="W21" s="101" t="str">
        <f>IF('VSTUP SCAUx'!BI21="","",'VSTUP SCAUx'!BI21)</f>
        <v/>
      </c>
      <c r="X21" s="98" t="e">
        <f t="shared" si="1"/>
        <v>#VALUE!</v>
      </c>
      <c r="Y21" s="99">
        <f>IF(A21="vyplnit"," ",VLOOKUP(A21,ZU!$B$6:$H$101,2,FALSE))</f>
        <v>0</v>
      </c>
      <c r="Z21" s="95" t="s">
        <v>28</v>
      </c>
      <c r="AA21" s="95"/>
      <c r="AB21" s="95" t="s">
        <v>28</v>
      </c>
      <c r="AC21" s="95" t="s">
        <v>28</v>
      </c>
      <c r="AD21" s="95" t="s">
        <v>28</v>
      </c>
      <c r="AE21" s="95">
        <f t="shared" si="2"/>
        <v>0</v>
      </c>
      <c r="AF21" s="100">
        <f t="shared" si="3"/>
        <v>1</v>
      </c>
      <c r="AG21" s="95" t="e">
        <f t="shared" si="4"/>
        <v>#N/A</v>
      </c>
      <c r="AH21" s="95"/>
      <c r="AI21" s="101" t="s">
        <v>28</v>
      </c>
      <c r="AJ21" s="101" t="s">
        <v>28</v>
      </c>
      <c r="AK21" s="101" t="s">
        <v>28</v>
      </c>
      <c r="AL21" s="102" t="str">
        <f t="shared" si="5"/>
        <v>nezměněna</v>
      </c>
      <c r="AM21" s="103"/>
      <c r="AN21" s="107"/>
    </row>
    <row r="22" spans="1:40" ht="15">
      <c r="A22" s="105" t="str">
        <f>IF('VSTUP SCAUx'!AY22="","",'VSTUP SCAUx'!AY22)</f>
        <v/>
      </c>
      <c r="B22" s="105" t="str">
        <f>IF('VSTUP SCAUx'!A22="","",'VSTUP SCAUx'!A22)</f>
        <v/>
      </c>
      <c r="C22" s="105" t="str">
        <f>IF('VSTUP SCAUx'!B22="","",'VSTUP SCAUx'!B22)</f>
        <v/>
      </c>
      <c r="D22" s="105" t="str">
        <f>IF('VSTUP SCAUx'!C22="","",'VSTUP SCAUx'!C22)</f>
        <v/>
      </c>
      <c r="E22" s="105" t="str">
        <f>IF('VSTUP SCAUx'!I22="","",'VSTUP SCAUx'!I22)</f>
        <v/>
      </c>
      <c r="F22" s="95" t="str">
        <f>IF('VSTUP SCAUx'!F22="","",'VSTUP SCAUx'!F22)</f>
        <v/>
      </c>
      <c r="G22" s="95" t="str">
        <f>IF('VSTUP SCAUx'!G22="","",'VSTUP SCAUx'!G22)</f>
        <v/>
      </c>
      <c r="H22" s="101" t="str">
        <f>IF('VSTUP SCAUx'!AC22="","","ANO")</f>
        <v/>
      </c>
      <c r="I22" s="106" t="str">
        <f>IF('VSTUP SCAUx'!BD22="","",'VSTUP SCAUx'!BD22)</f>
        <v/>
      </c>
      <c r="J22" s="101" t="str">
        <f>IF('VSTUP SCAUx'!N22="","",'VSTUP SCAUx'!N22)</f>
        <v/>
      </c>
      <c r="K22" s="95" t="s">
        <v>28</v>
      </c>
      <c r="L22" s="95" t="s">
        <v>28</v>
      </c>
      <c r="M22" s="95" t="s">
        <v>28</v>
      </c>
      <c r="N22" s="95"/>
      <c r="O22" s="95" t="s">
        <v>28</v>
      </c>
      <c r="P22" s="96" t="e">
        <f>ROUND(IF(F22="vyplnit","-",VLOOKUP(CONCATENATE(Y22,G22," ",Z22),ZU!$A$6:$H$100,5,FALSE)*F22),2)</f>
        <v>#N/A</v>
      </c>
      <c r="Q22" s="96" t="e">
        <f t="shared" si="0"/>
        <v>#N/A</v>
      </c>
      <c r="R22" s="97" t="s">
        <v>28</v>
      </c>
      <c r="S22" s="97" t="s">
        <v>28</v>
      </c>
      <c r="T22" s="97" t="s">
        <v>28</v>
      </c>
      <c r="U22" s="96"/>
      <c r="V22" s="101" t="str">
        <f>IF('VSTUP SCAUx'!BH22="","",'VSTUP SCAUx'!BH22)</f>
        <v/>
      </c>
      <c r="W22" s="101" t="str">
        <f>IF('VSTUP SCAUx'!BI22="","",'VSTUP SCAUx'!BI22)</f>
        <v/>
      </c>
      <c r="X22" s="98" t="e">
        <f t="shared" si="1"/>
        <v>#VALUE!</v>
      </c>
      <c r="Y22" s="99">
        <f>IF(A22="vyplnit"," ",VLOOKUP(A22,ZU!$B$6:$H$101,2,FALSE))</f>
        <v>0</v>
      </c>
      <c r="Z22" s="95" t="s">
        <v>28</v>
      </c>
      <c r="AA22" s="95"/>
      <c r="AB22" s="95" t="s">
        <v>28</v>
      </c>
      <c r="AC22" s="95" t="s">
        <v>28</v>
      </c>
      <c r="AD22" s="95" t="s">
        <v>28</v>
      </c>
      <c r="AE22" s="95">
        <f t="shared" si="2"/>
        <v>0</v>
      </c>
      <c r="AF22" s="100">
        <f t="shared" si="3"/>
        <v>1</v>
      </c>
      <c r="AG22" s="95" t="e">
        <f t="shared" si="4"/>
        <v>#N/A</v>
      </c>
      <c r="AH22" s="95"/>
      <c r="AI22" s="101" t="s">
        <v>28</v>
      </c>
      <c r="AJ22" s="101" t="s">
        <v>28</v>
      </c>
      <c r="AK22" s="101" t="s">
        <v>28</v>
      </c>
      <c r="AL22" s="102" t="str">
        <f t="shared" si="5"/>
        <v>nezměněna</v>
      </c>
      <c r="AM22" s="103"/>
      <c r="AN22" s="107"/>
    </row>
    <row r="23" spans="1:40" ht="15">
      <c r="A23" s="105" t="str">
        <f>IF('VSTUP SCAUx'!AY23="","",'VSTUP SCAUx'!AY23)</f>
        <v/>
      </c>
      <c r="B23" s="105" t="str">
        <f>IF('VSTUP SCAUx'!A23="","",'VSTUP SCAUx'!A23)</f>
        <v/>
      </c>
      <c r="C23" s="105" t="str">
        <f>IF('VSTUP SCAUx'!B23="","",'VSTUP SCAUx'!B23)</f>
        <v/>
      </c>
      <c r="D23" s="105" t="str">
        <f>IF('VSTUP SCAUx'!C23="","",'VSTUP SCAUx'!C23)</f>
        <v/>
      </c>
      <c r="E23" s="105" t="str">
        <f>IF('VSTUP SCAUx'!I23="","",'VSTUP SCAUx'!I23)</f>
        <v/>
      </c>
      <c r="F23" s="95" t="str">
        <f>IF('VSTUP SCAUx'!F23="","",'VSTUP SCAUx'!F23)</f>
        <v/>
      </c>
      <c r="G23" s="95" t="str">
        <f>IF('VSTUP SCAUx'!G23="","",'VSTUP SCAUx'!G23)</f>
        <v/>
      </c>
      <c r="H23" s="101" t="str">
        <f>IF('VSTUP SCAUx'!AC23="","","ANO")</f>
        <v/>
      </c>
      <c r="I23" s="106" t="str">
        <f>IF('VSTUP SCAUx'!BD23="","",'VSTUP SCAUx'!BD23)</f>
        <v/>
      </c>
      <c r="J23" s="101" t="str">
        <f>IF('VSTUP SCAUx'!N23="","",'VSTUP SCAUx'!N23)</f>
        <v/>
      </c>
      <c r="K23" s="95" t="s">
        <v>28</v>
      </c>
      <c r="L23" s="95" t="s">
        <v>28</v>
      </c>
      <c r="M23" s="95" t="s">
        <v>28</v>
      </c>
      <c r="N23" s="95"/>
      <c r="O23" s="95" t="s">
        <v>28</v>
      </c>
      <c r="P23" s="96" t="e">
        <f>ROUND(IF(F23="vyplnit","-",VLOOKUP(CONCATENATE(Y23,G23," ",Z23),ZU!$A$6:$H$100,5,FALSE)*F23),2)</f>
        <v>#N/A</v>
      </c>
      <c r="Q23" s="96" t="e">
        <f t="shared" si="0"/>
        <v>#N/A</v>
      </c>
      <c r="R23" s="97" t="s">
        <v>28</v>
      </c>
      <c r="S23" s="97" t="s">
        <v>28</v>
      </c>
      <c r="T23" s="97" t="s">
        <v>28</v>
      </c>
      <c r="U23" s="96"/>
      <c r="V23" s="101" t="str">
        <f>IF('VSTUP SCAUx'!BH23="","",'VSTUP SCAUx'!BH23)</f>
        <v/>
      </c>
      <c r="W23" s="101" t="str">
        <f>IF('VSTUP SCAUx'!BI23="","",'VSTUP SCAUx'!BI23)</f>
        <v/>
      </c>
      <c r="X23" s="98" t="e">
        <f t="shared" si="1"/>
        <v>#VALUE!</v>
      </c>
      <c r="Y23" s="99">
        <f>IF(A23="vyplnit"," ",VLOOKUP(A23,ZU!$B$6:$H$101,2,FALSE))</f>
        <v>0</v>
      </c>
      <c r="Z23" s="95" t="s">
        <v>28</v>
      </c>
      <c r="AA23" s="95"/>
      <c r="AB23" s="95" t="s">
        <v>28</v>
      </c>
      <c r="AC23" s="95" t="s">
        <v>28</v>
      </c>
      <c r="AD23" s="95" t="s">
        <v>28</v>
      </c>
      <c r="AE23" s="95">
        <f t="shared" si="2"/>
        <v>0</v>
      </c>
      <c r="AF23" s="100">
        <f t="shared" si="3"/>
        <v>1</v>
      </c>
      <c r="AG23" s="95" t="e">
        <f t="shared" si="4"/>
        <v>#N/A</v>
      </c>
      <c r="AH23" s="95"/>
      <c r="AI23" s="101" t="s">
        <v>28</v>
      </c>
      <c r="AJ23" s="101" t="s">
        <v>28</v>
      </c>
      <c r="AK23" s="101" t="s">
        <v>28</v>
      </c>
      <c r="AL23" s="102" t="str">
        <f t="shared" si="5"/>
        <v>nezměněna</v>
      </c>
      <c r="AM23" s="103"/>
      <c r="AN23" s="107"/>
    </row>
    <row r="24" spans="1:40" ht="15">
      <c r="A24" s="105" t="str">
        <f>IF('VSTUP SCAUx'!AY24="","",'VSTUP SCAUx'!AY24)</f>
        <v/>
      </c>
      <c r="B24" s="105" t="str">
        <f>IF('VSTUP SCAUx'!A24="","",'VSTUP SCAUx'!A24)</f>
        <v/>
      </c>
      <c r="C24" s="105" t="str">
        <f>IF('VSTUP SCAUx'!B24="","",'VSTUP SCAUx'!B24)</f>
        <v/>
      </c>
      <c r="D24" s="105" t="str">
        <f>IF('VSTUP SCAUx'!C24="","",'VSTUP SCAUx'!C24)</f>
        <v/>
      </c>
      <c r="E24" s="105" t="str">
        <f>IF('VSTUP SCAUx'!I24="","",'VSTUP SCAUx'!I24)</f>
        <v/>
      </c>
      <c r="F24" s="95" t="str">
        <f>IF('VSTUP SCAUx'!F24="","",'VSTUP SCAUx'!F24)</f>
        <v/>
      </c>
      <c r="G24" s="95" t="str">
        <f>IF('VSTUP SCAUx'!G24="","",'VSTUP SCAUx'!G24)</f>
        <v/>
      </c>
      <c r="H24" s="101" t="str">
        <f>IF('VSTUP SCAUx'!AC24="","","ANO")</f>
        <v/>
      </c>
      <c r="I24" s="106" t="str">
        <f>IF('VSTUP SCAUx'!BD24="","",'VSTUP SCAUx'!BD24)</f>
        <v/>
      </c>
      <c r="J24" s="101" t="str">
        <f>IF('VSTUP SCAUx'!N24="","",'VSTUP SCAUx'!N24)</f>
        <v/>
      </c>
      <c r="K24" s="95" t="s">
        <v>28</v>
      </c>
      <c r="L24" s="95" t="s">
        <v>28</v>
      </c>
      <c r="M24" s="95" t="s">
        <v>28</v>
      </c>
      <c r="N24" s="95"/>
      <c r="O24" s="95" t="s">
        <v>28</v>
      </c>
      <c r="P24" s="96" t="e">
        <f>ROUND(IF(F24="vyplnit","-",VLOOKUP(CONCATENATE(Y24,G24," ",Z24),ZU!$A$6:$H$100,5,FALSE)*F24),2)</f>
        <v>#N/A</v>
      </c>
      <c r="Q24" s="96" t="e">
        <f t="shared" si="0"/>
        <v>#N/A</v>
      </c>
      <c r="R24" s="97" t="s">
        <v>28</v>
      </c>
      <c r="S24" s="97" t="s">
        <v>28</v>
      </c>
      <c r="T24" s="97" t="s">
        <v>28</v>
      </c>
      <c r="U24" s="96"/>
      <c r="V24" s="101" t="str">
        <f>IF('VSTUP SCAUx'!BH24="","",'VSTUP SCAUx'!BH24)</f>
        <v/>
      </c>
      <c r="W24" s="101" t="str">
        <f>IF('VSTUP SCAUx'!BI24="","",'VSTUP SCAUx'!BI24)</f>
        <v/>
      </c>
      <c r="X24" s="98" t="e">
        <f t="shared" si="1"/>
        <v>#VALUE!</v>
      </c>
      <c r="Y24" s="99">
        <f>IF(A24="vyplnit"," ",VLOOKUP(A24,ZU!$B$6:$H$101,2,FALSE))</f>
        <v>0</v>
      </c>
      <c r="Z24" s="95" t="s">
        <v>28</v>
      </c>
      <c r="AA24" s="95"/>
      <c r="AB24" s="95" t="s">
        <v>28</v>
      </c>
      <c r="AC24" s="95" t="s">
        <v>28</v>
      </c>
      <c r="AD24" s="95" t="s">
        <v>28</v>
      </c>
      <c r="AE24" s="95">
        <f t="shared" si="2"/>
        <v>0</v>
      </c>
      <c r="AF24" s="100">
        <f t="shared" si="3"/>
        <v>1</v>
      </c>
      <c r="AG24" s="95" t="e">
        <f t="shared" si="4"/>
        <v>#N/A</v>
      </c>
      <c r="AH24" s="95"/>
      <c r="AI24" s="101" t="s">
        <v>28</v>
      </c>
      <c r="AJ24" s="101" t="s">
        <v>28</v>
      </c>
      <c r="AK24" s="101" t="s">
        <v>28</v>
      </c>
      <c r="AL24" s="102" t="str">
        <f t="shared" si="5"/>
        <v>nezměněna</v>
      </c>
      <c r="AM24" s="103"/>
      <c r="AN24" s="107"/>
    </row>
    <row r="25" spans="1:40" ht="15">
      <c r="A25" s="105" t="str">
        <f>IF('VSTUP SCAUx'!AY25="","",'VSTUP SCAUx'!AY25)</f>
        <v/>
      </c>
      <c r="B25" s="105" t="str">
        <f>IF('VSTUP SCAUx'!A25="","",'VSTUP SCAUx'!A25)</f>
        <v/>
      </c>
      <c r="C25" s="105" t="str">
        <f>IF('VSTUP SCAUx'!B25="","",'VSTUP SCAUx'!B25)</f>
        <v/>
      </c>
      <c r="D25" s="105" t="str">
        <f>IF('VSTUP SCAUx'!C25="","",'VSTUP SCAUx'!C25)</f>
        <v/>
      </c>
      <c r="E25" s="105" t="str">
        <f>IF('VSTUP SCAUx'!I25="","",'VSTUP SCAUx'!I25)</f>
        <v/>
      </c>
      <c r="F25" s="95" t="str">
        <f>IF('VSTUP SCAUx'!F25="","",'VSTUP SCAUx'!F25)</f>
        <v/>
      </c>
      <c r="G25" s="95" t="str">
        <f>IF('VSTUP SCAUx'!G25="","",'VSTUP SCAUx'!G25)</f>
        <v/>
      </c>
      <c r="H25" s="101" t="str">
        <f>IF('VSTUP SCAUx'!AC25="","","ANO")</f>
        <v/>
      </c>
      <c r="I25" s="106" t="str">
        <f>IF('VSTUP SCAUx'!BD25="","",'VSTUP SCAUx'!BD25)</f>
        <v/>
      </c>
      <c r="J25" s="101" t="str">
        <f>IF('VSTUP SCAUx'!N25="","",'VSTUP SCAUx'!N25)</f>
        <v/>
      </c>
      <c r="K25" s="95" t="s">
        <v>28</v>
      </c>
      <c r="L25" s="95" t="s">
        <v>28</v>
      </c>
      <c r="M25" s="95" t="s">
        <v>28</v>
      </c>
      <c r="N25" s="95"/>
      <c r="O25" s="95" t="s">
        <v>28</v>
      </c>
      <c r="P25" s="96" t="e">
        <f>ROUND(IF(F25="vyplnit","-",VLOOKUP(CONCATENATE(Y25,G25," ",Z25),ZU!$A$6:$H$100,5,FALSE)*F25),2)</f>
        <v>#N/A</v>
      </c>
      <c r="Q25" s="96" t="e">
        <f t="shared" si="0"/>
        <v>#N/A</v>
      </c>
      <c r="R25" s="97" t="s">
        <v>28</v>
      </c>
      <c r="S25" s="97" t="s">
        <v>28</v>
      </c>
      <c r="T25" s="97" t="s">
        <v>28</v>
      </c>
      <c r="U25" s="96"/>
      <c r="V25" s="101" t="str">
        <f>IF('VSTUP SCAUx'!BH25="","",'VSTUP SCAUx'!BH25)</f>
        <v/>
      </c>
      <c r="W25" s="101" t="str">
        <f>IF('VSTUP SCAUx'!BI25="","",'VSTUP SCAUx'!BI25)</f>
        <v/>
      </c>
      <c r="X25" s="98" t="e">
        <f t="shared" si="1"/>
        <v>#VALUE!</v>
      </c>
      <c r="Y25" s="99">
        <f>IF(A25="vyplnit"," ",VLOOKUP(A25,ZU!$B$6:$H$101,2,FALSE))</f>
        <v>0</v>
      </c>
      <c r="Z25" s="95" t="s">
        <v>28</v>
      </c>
      <c r="AA25" s="95"/>
      <c r="AB25" s="95" t="s">
        <v>28</v>
      </c>
      <c r="AC25" s="95" t="s">
        <v>28</v>
      </c>
      <c r="AD25" s="95" t="s">
        <v>28</v>
      </c>
      <c r="AE25" s="95">
        <f t="shared" si="2"/>
        <v>0</v>
      </c>
      <c r="AF25" s="100">
        <f t="shared" si="3"/>
        <v>1</v>
      </c>
      <c r="AG25" s="95" t="e">
        <f t="shared" si="4"/>
        <v>#N/A</v>
      </c>
      <c r="AH25" s="95"/>
      <c r="AI25" s="101" t="s">
        <v>28</v>
      </c>
      <c r="AJ25" s="101" t="s">
        <v>28</v>
      </c>
      <c r="AK25" s="101" t="s">
        <v>28</v>
      </c>
      <c r="AL25" s="102" t="str">
        <f t="shared" si="5"/>
        <v>nezměněna</v>
      </c>
      <c r="AM25" s="103"/>
      <c r="AN25" s="107"/>
    </row>
    <row r="26" spans="1:40" ht="15">
      <c r="A26" s="105" t="str">
        <f>IF('VSTUP SCAUx'!AY26="","",'VSTUP SCAUx'!AY26)</f>
        <v/>
      </c>
      <c r="B26" s="105" t="str">
        <f>IF('VSTUP SCAUx'!A26="","",'VSTUP SCAUx'!A26)</f>
        <v/>
      </c>
      <c r="C26" s="105" t="str">
        <f>IF('VSTUP SCAUx'!B26="","",'VSTUP SCAUx'!B26)</f>
        <v/>
      </c>
      <c r="D26" s="105" t="str">
        <f>IF('VSTUP SCAUx'!C26="","",'VSTUP SCAUx'!C26)</f>
        <v/>
      </c>
      <c r="E26" s="105" t="str">
        <f>IF('VSTUP SCAUx'!I26="","",'VSTUP SCAUx'!I26)</f>
        <v/>
      </c>
      <c r="F26" s="95" t="str">
        <f>IF('VSTUP SCAUx'!F26="","",'VSTUP SCAUx'!F26)</f>
        <v/>
      </c>
      <c r="G26" s="95" t="str">
        <f>IF('VSTUP SCAUx'!G26="","",'VSTUP SCAUx'!G26)</f>
        <v/>
      </c>
      <c r="H26" s="101" t="str">
        <f>IF('VSTUP SCAUx'!AC26="","","ANO")</f>
        <v/>
      </c>
      <c r="I26" s="106" t="str">
        <f>IF('VSTUP SCAUx'!BD26="","",'VSTUP SCAUx'!BD26)</f>
        <v/>
      </c>
      <c r="J26" s="101" t="str">
        <f>IF('VSTUP SCAUx'!N26="","",'VSTUP SCAUx'!N26)</f>
        <v/>
      </c>
      <c r="K26" s="95" t="s">
        <v>28</v>
      </c>
      <c r="L26" s="95" t="s">
        <v>28</v>
      </c>
      <c r="M26" s="95" t="s">
        <v>28</v>
      </c>
      <c r="N26" s="95"/>
      <c r="O26" s="95" t="s">
        <v>28</v>
      </c>
      <c r="P26" s="96" t="e">
        <f>ROUND(IF(F26="vyplnit","-",VLOOKUP(CONCATENATE(Y26,G26," ",Z26),ZU!$A$6:$H$100,5,FALSE)*F26),2)</f>
        <v>#N/A</v>
      </c>
      <c r="Q26" s="96" t="e">
        <f t="shared" si="0"/>
        <v>#N/A</v>
      </c>
      <c r="R26" s="97" t="s">
        <v>28</v>
      </c>
      <c r="S26" s="97" t="s">
        <v>28</v>
      </c>
      <c r="T26" s="97" t="s">
        <v>28</v>
      </c>
      <c r="U26" s="96"/>
      <c r="V26" s="101" t="str">
        <f>IF('VSTUP SCAUx'!BH26="","",'VSTUP SCAUx'!BH26)</f>
        <v/>
      </c>
      <c r="W26" s="101" t="str">
        <f>IF('VSTUP SCAUx'!BI26="","",'VSTUP SCAUx'!BI26)</f>
        <v/>
      </c>
      <c r="X26" s="98" t="e">
        <f t="shared" si="1"/>
        <v>#VALUE!</v>
      </c>
      <c r="Y26" s="99">
        <f>IF(A26="vyplnit"," ",VLOOKUP(A26,ZU!$B$6:$H$101,2,FALSE))</f>
        <v>0</v>
      </c>
      <c r="Z26" s="95" t="s">
        <v>28</v>
      </c>
      <c r="AA26" s="95"/>
      <c r="AB26" s="95" t="s">
        <v>28</v>
      </c>
      <c r="AC26" s="95" t="s">
        <v>28</v>
      </c>
      <c r="AD26" s="95" t="s">
        <v>28</v>
      </c>
      <c r="AE26" s="95">
        <f t="shared" si="2"/>
        <v>0</v>
      </c>
      <c r="AF26" s="100">
        <f t="shared" si="3"/>
        <v>1</v>
      </c>
      <c r="AG26" s="95" t="e">
        <f t="shared" si="4"/>
        <v>#N/A</v>
      </c>
      <c r="AH26" s="95"/>
      <c r="AI26" s="101" t="s">
        <v>28</v>
      </c>
      <c r="AJ26" s="101" t="s">
        <v>28</v>
      </c>
      <c r="AK26" s="101" t="s">
        <v>28</v>
      </c>
      <c r="AL26" s="102" t="str">
        <f t="shared" si="5"/>
        <v>nezměněna</v>
      </c>
      <c r="AM26" s="103"/>
      <c r="AN26" s="107"/>
    </row>
    <row r="27" spans="1:40" ht="15">
      <c r="A27" s="105" t="str">
        <f>IF('VSTUP SCAUx'!AY27="","",'VSTUP SCAUx'!AY27)</f>
        <v/>
      </c>
      <c r="B27" s="105" t="str">
        <f>IF('VSTUP SCAUx'!A27="","",'VSTUP SCAUx'!A27)</f>
        <v/>
      </c>
      <c r="C27" s="105" t="str">
        <f>IF('VSTUP SCAUx'!B27="","",'VSTUP SCAUx'!B27)</f>
        <v/>
      </c>
      <c r="D27" s="105" t="str">
        <f>IF('VSTUP SCAUx'!C27="","",'VSTUP SCAUx'!C27)</f>
        <v/>
      </c>
      <c r="E27" s="105" t="str">
        <f>IF('VSTUP SCAUx'!I27="","",'VSTUP SCAUx'!I27)</f>
        <v/>
      </c>
      <c r="F27" s="95" t="str">
        <f>IF('VSTUP SCAUx'!F27="","",'VSTUP SCAUx'!F27)</f>
        <v/>
      </c>
      <c r="G27" s="95" t="str">
        <f>IF('VSTUP SCAUx'!G27="","",'VSTUP SCAUx'!G27)</f>
        <v/>
      </c>
      <c r="H27" s="101" t="str">
        <f>IF('VSTUP SCAUx'!AC27="","","ANO")</f>
        <v/>
      </c>
      <c r="I27" s="106" t="str">
        <f>IF('VSTUP SCAUx'!BD27="","",'VSTUP SCAUx'!BD27)</f>
        <v/>
      </c>
      <c r="J27" s="101" t="str">
        <f>IF('VSTUP SCAUx'!N27="","",'VSTUP SCAUx'!N27)</f>
        <v/>
      </c>
      <c r="K27" s="95" t="s">
        <v>28</v>
      </c>
      <c r="L27" s="95" t="s">
        <v>28</v>
      </c>
      <c r="M27" s="95" t="s">
        <v>28</v>
      </c>
      <c r="N27" s="95"/>
      <c r="O27" s="95" t="s">
        <v>28</v>
      </c>
      <c r="P27" s="96" t="e">
        <f>ROUND(IF(F27="vyplnit","-",VLOOKUP(CONCATENATE(Y27,G27," ",Z27),ZU!$A$6:$H$100,5,FALSE)*F27),2)</f>
        <v>#N/A</v>
      </c>
      <c r="Q27" s="96" t="e">
        <f t="shared" si="0"/>
        <v>#N/A</v>
      </c>
      <c r="R27" s="97" t="s">
        <v>28</v>
      </c>
      <c r="S27" s="97" t="s">
        <v>28</v>
      </c>
      <c r="T27" s="97" t="s">
        <v>28</v>
      </c>
      <c r="U27" s="96"/>
      <c r="V27" s="101" t="str">
        <f>IF('VSTUP SCAUx'!BH27="","",'VSTUP SCAUx'!BH27)</f>
        <v/>
      </c>
      <c r="W27" s="101" t="str">
        <f>IF('VSTUP SCAUx'!BI27="","",'VSTUP SCAUx'!BI27)</f>
        <v/>
      </c>
      <c r="X27" s="98" t="e">
        <f t="shared" si="1"/>
        <v>#VALUE!</v>
      </c>
      <c r="Y27" s="99">
        <f>IF(A27="vyplnit"," ",VLOOKUP(A27,ZU!$B$6:$H$101,2,FALSE))</f>
        <v>0</v>
      </c>
      <c r="Z27" s="95" t="s">
        <v>28</v>
      </c>
      <c r="AA27" s="95"/>
      <c r="AB27" s="95" t="s">
        <v>28</v>
      </c>
      <c r="AC27" s="95" t="s">
        <v>28</v>
      </c>
      <c r="AD27" s="95" t="s">
        <v>28</v>
      </c>
      <c r="AE27" s="95">
        <f t="shared" si="2"/>
        <v>0</v>
      </c>
      <c r="AF27" s="100">
        <f t="shared" si="3"/>
        <v>1</v>
      </c>
      <c r="AG27" s="95" t="e">
        <f t="shared" si="4"/>
        <v>#N/A</v>
      </c>
      <c r="AH27" s="95"/>
      <c r="AI27" s="101" t="s">
        <v>28</v>
      </c>
      <c r="AJ27" s="101" t="s">
        <v>28</v>
      </c>
      <c r="AK27" s="101" t="s">
        <v>28</v>
      </c>
      <c r="AL27" s="102" t="str">
        <f t="shared" si="5"/>
        <v>nezměněna</v>
      </c>
      <c r="AM27" s="103"/>
      <c r="AN27" s="107"/>
    </row>
    <row r="28" spans="1:40" ht="15">
      <c r="A28" s="105" t="str">
        <f>IF('VSTUP SCAUx'!AY28="","",'VSTUP SCAUx'!AY28)</f>
        <v/>
      </c>
      <c r="B28" s="105" t="str">
        <f>IF('VSTUP SCAUx'!A28="","",'VSTUP SCAUx'!A28)</f>
        <v/>
      </c>
      <c r="C28" s="105" t="str">
        <f>IF('VSTUP SCAUx'!B28="","",'VSTUP SCAUx'!B28)</f>
        <v/>
      </c>
      <c r="D28" s="105" t="str">
        <f>IF('VSTUP SCAUx'!C28="","",'VSTUP SCAUx'!C28)</f>
        <v/>
      </c>
      <c r="E28" s="105" t="str">
        <f>IF('VSTUP SCAUx'!I28="","",'VSTUP SCAUx'!I28)</f>
        <v/>
      </c>
      <c r="F28" s="95" t="str">
        <f>IF('VSTUP SCAUx'!F28="","",'VSTUP SCAUx'!F28)</f>
        <v/>
      </c>
      <c r="G28" s="95" t="str">
        <f>IF('VSTUP SCAUx'!G28="","",'VSTUP SCAUx'!G28)</f>
        <v/>
      </c>
      <c r="H28" s="101" t="str">
        <f>IF('VSTUP SCAUx'!AC28="","","ANO")</f>
        <v/>
      </c>
      <c r="I28" s="106" t="str">
        <f>IF('VSTUP SCAUx'!BD28="","",'VSTUP SCAUx'!BD28)</f>
        <v/>
      </c>
      <c r="J28" s="101" t="str">
        <f>IF('VSTUP SCAUx'!N28="","",'VSTUP SCAUx'!N28)</f>
        <v/>
      </c>
      <c r="K28" s="95" t="s">
        <v>28</v>
      </c>
      <c r="L28" s="95" t="s">
        <v>28</v>
      </c>
      <c r="M28" s="95" t="s">
        <v>28</v>
      </c>
      <c r="N28" s="95"/>
      <c r="O28" s="95" t="s">
        <v>28</v>
      </c>
      <c r="P28" s="96" t="e">
        <f>ROUND(IF(F28="vyplnit","-",VLOOKUP(CONCATENATE(Y28,G28," ",Z28),ZU!$A$6:$H$100,5,FALSE)*F28),2)</f>
        <v>#N/A</v>
      </c>
      <c r="Q28" s="96" t="e">
        <f t="shared" si="0"/>
        <v>#N/A</v>
      </c>
      <c r="R28" s="97" t="s">
        <v>28</v>
      </c>
      <c r="S28" s="97" t="s">
        <v>28</v>
      </c>
      <c r="T28" s="97" t="s">
        <v>28</v>
      </c>
      <c r="U28" s="96"/>
      <c r="V28" s="101" t="str">
        <f>IF('VSTUP SCAUx'!BH28="","",'VSTUP SCAUx'!BH28)</f>
        <v/>
      </c>
      <c r="W28" s="101" t="str">
        <f>IF('VSTUP SCAUx'!BI28="","",'VSTUP SCAUx'!BI28)</f>
        <v/>
      </c>
      <c r="X28" s="98" t="e">
        <f t="shared" si="1"/>
        <v>#VALUE!</v>
      </c>
      <c r="Y28" s="99">
        <f>IF(A28="vyplnit"," ",VLOOKUP(A28,ZU!$B$6:$H$101,2,FALSE))</f>
        <v>0</v>
      </c>
      <c r="Z28" s="95" t="s">
        <v>28</v>
      </c>
      <c r="AA28" s="95"/>
      <c r="AB28" s="95" t="s">
        <v>28</v>
      </c>
      <c r="AC28" s="95" t="s">
        <v>28</v>
      </c>
      <c r="AD28" s="95" t="s">
        <v>28</v>
      </c>
      <c r="AE28" s="95">
        <f t="shared" si="2"/>
        <v>0</v>
      </c>
      <c r="AF28" s="100">
        <f t="shared" si="3"/>
        <v>1</v>
      </c>
      <c r="AG28" s="95" t="e">
        <f t="shared" si="4"/>
        <v>#N/A</v>
      </c>
      <c r="AH28" s="95"/>
      <c r="AI28" s="101" t="s">
        <v>28</v>
      </c>
      <c r="AJ28" s="101" t="s">
        <v>28</v>
      </c>
      <c r="AK28" s="101" t="s">
        <v>28</v>
      </c>
      <c r="AL28" s="102" t="str">
        <f t="shared" si="5"/>
        <v>nezměněna</v>
      </c>
      <c r="AM28" s="103"/>
      <c r="AN28" s="107"/>
    </row>
    <row r="29" spans="1:40" ht="15">
      <c r="A29" s="105" t="str">
        <f>IF('VSTUP SCAUx'!AY29="","",'VSTUP SCAUx'!AY29)</f>
        <v/>
      </c>
      <c r="B29" s="105" t="str">
        <f>IF('VSTUP SCAUx'!A29="","",'VSTUP SCAUx'!A29)</f>
        <v/>
      </c>
      <c r="C29" s="105" t="str">
        <f>IF('VSTUP SCAUx'!B29="","",'VSTUP SCAUx'!B29)</f>
        <v/>
      </c>
      <c r="D29" s="105" t="str">
        <f>IF('VSTUP SCAUx'!C29="","",'VSTUP SCAUx'!C29)</f>
        <v/>
      </c>
      <c r="E29" s="105" t="str">
        <f>IF('VSTUP SCAUx'!I29="","",'VSTUP SCAUx'!I29)</f>
        <v/>
      </c>
      <c r="F29" s="95" t="str">
        <f>IF('VSTUP SCAUx'!F29="","",'VSTUP SCAUx'!F29)</f>
        <v/>
      </c>
      <c r="G29" s="95" t="str">
        <f>IF('VSTUP SCAUx'!G29="","",'VSTUP SCAUx'!G29)</f>
        <v/>
      </c>
      <c r="H29" s="101" t="str">
        <f>IF('VSTUP SCAUx'!AC29="","","ANO")</f>
        <v/>
      </c>
      <c r="I29" s="106" t="str">
        <f>IF('VSTUP SCAUx'!BD29="","",'VSTUP SCAUx'!BD29)</f>
        <v/>
      </c>
      <c r="J29" s="101" t="str">
        <f>IF('VSTUP SCAUx'!N29="","",'VSTUP SCAUx'!N29)</f>
        <v/>
      </c>
      <c r="K29" s="95" t="s">
        <v>28</v>
      </c>
      <c r="L29" s="95" t="s">
        <v>28</v>
      </c>
      <c r="M29" s="95" t="s">
        <v>28</v>
      </c>
      <c r="N29" s="95"/>
      <c r="O29" s="95" t="s">
        <v>28</v>
      </c>
      <c r="P29" s="96" t="e">
        <f>ROUND(IF(F29="vyplnit","-",VLOOKUP(CONCATENATE(Y29,G29," ",Z29),ZU!$A$6:$H$100,5,FALSE)*F29),2)</f>
        <v>#N/A</v>
      </c>
      <c r="Q29" s="96" t="e">
        <f t="shared" si="0"/>
        <v>#N/A</v>
      </c>
      <c r="R29" s="97" t="s">
        <v>28</v>
      </c>
      <c r="S29" s="97" t="s">
        <v>28</v>
      </c>
      <c r="T29" s="97" t="s">
        <v>28</v>
      </c>
      <c r="U29" s="96"/>
      <c r="V29" s="101" t="str">
        <f>IF('VSTUP SCAUx'!BH29="","",'VSTUP SCAUx'!BH29)</f>
        <v/>
      </c>
      <c r="W29" s="101" t="str">
        <f>IF('VSTUP SCAUx'!BI29="","",'VSTUP SCAUx'!BI29)</f>
        <v/>
      </c>
      <c r="X29" s="98" t="e">
        <f t="shared" si="1"/>
        <v>#VALUE!</v>
      </c>
      <c r="Y29" s="99">
        <f>IF(A29="vyplnit"," ",VLOOKUP(A29,ZU!$B$6:$H$101,2,FALSE))</f>
        <v>0</v>
      </c>
      <c r="Z29" s="95" t="s">
        <v>28</v>
      </c>
      <c r="AA29" s="95"/>
      <c r="AB29" s="95" t="s">
        <v>28</v>
      </c>
      <c r="AC29" s="95" t="s">
        <v>28</v>
      </c>
      <c r="AD29" s="95" t="s">
        <v>28</v>
      </c>
      <c r="AE29" s="95">
        <f t="shared" si="2"/>
        <v>0</v>
      </c>
      <c r="AF29" s="100">
        <f t="shared" si="3"/>
        <v>1</v>
      </c>
      <c r="AG29" s="95" t="e">
        <f t="shared" si="4"/>
        <v>#N/A</v>
      </c>
      <c r="AH29" s="95"/>
      <c r="AI29" s="101" t="s">
        <v>28</v>
      </c>
      <c r="AJ29" s="101" t="s">
        <v>28</v>
      </c>
      <c r="AK29" s="101" t="s">
        <v>28</v>
      </c>
      <c r="AL29" s="102" t="str">
        <f t="shared" si="5"/>
        <v>nezměněna</v>
      </c>
      <c r="AM29" s="103"/>
      <c r="AN29" s="107"/>
    </row>
    <row r="30" spans="1:40" ht="15">
      <c r="A30" s="105" t="str">
        <f>IF('VSTUP SCAUx'!AY30="","",'VSTUP SCAUx'!AY30)</f>
        <v/>
      </c>
      <c r="B30" s="105" t="str">
        <f>IF('VSTUP SCAUx'!A30="","",'VSTUP SCAUx'!A30)</f>
        <v/>
      </c>
      <c r="C30" s="105" t="str">
        <f>IF('VSTUP SCAUx'!B30="","",'VSTUP SCAUx'!B30)</f>
        <v/>
      </c>
      <c r="D30" s="105" t="str">
        <f>IF('VSTUP SCAUx'!C30="","",'VSTUP SCAUx'!C30)</f>
        <v/>
      </c>
      <c r="E30" s="105" t="str">
        <f>IF('VSTUP SCAUx'!I30="","",'VSTUP SCAUx'!I30)</f>
        <v/>
      </c>
      <c r="F30" s="95" t="str">
        <f>IF('VSTUP SCAUx'!F30="","",'VSTUP SCAUx'!F30)</f>
        <v/>
      </c>
      <c r="G30" s="95" t="str">
        <f>IF('VSTUP SCAUx'!G30="","",'VSTUP SCAUx'!G30)</f>
        <v/>
      </c>
      <c r="H30" s="101" t="str">
        <f>IF('VSTUP SCAUx'!AC30="","","ANO")</f>
        <v/>
      </c>
      <c r="I30" s="106" t="str">
        <f>IF('VSTUP SCAUx'!BD30="","",'VSTUP SCAUx'!BD30)</f>
        <v/>
      </c>
      <c r="J30" s="101" t="str">
        <f>IF('VSTUP SCAUx'!N30="","",'VSTUP SCAUx'!N30)</f>
        <v/>
      </c>
      <c r="K30" s="95" t="s">
        <v>28</v>
      </c>
      <c r="L30" s="95" t="s">
        <v>28</v>
      </c>
      <c r="M30" s="95" t="s">
        <v>28</v>
      </c>
      <c r="N30" s="95"/>
      <c r="O30" s="95" t="s">
        <v>28</v>
      </c>
      <c r="P30" s="96" t="e">
        <f>ROUND(IF(F30="vyplnit","-",VLOOKUP(CONCATENATE(Y30,G30," ",Z30),ZU!$A$6:$H$100,5,FALSE)*F30),2)</f>
        <v>#N/A</v>
      </c>
      <c r="Q30" s="96" t="e">
        <f t="shared" si="0"/>
        <v>#N/A</v>
      </c>
      <c r="R30" s="97" t="s">
        <v>28</v>
      </c>
      <c r="S30" s="97" t="s">
        <v>28</v>
      </c>
      <c r="T30" s="97" t="s">
        <v>28</v>
      </c>
      <c r="U30" s="96"/>
      <c r="V30" s="101" t="str">
        <f>IF('VSTUP SCAUx'!BH30="","",'VSTUP SCAUx'!BH30)</f>
        <v/>
      </c>
      <c r="W30" s="101" t="str">
        <f>IF('VSTUP SCAUx'!BI30="","",'VSTUP SCAUx'!BI30)</f>
        <v/>
      </c>
      <c r="X30" s="98" t="e">
        <f t="shared" si="1"/>
        <v>#VALUE!</v>
      </c>
      <c r="Y30" s="99">
        <f>IF(A30="vyplnit"," ",VLOOKUP(A30,ZU!$B$6:$H$101,2,FALSE))</f>
        <v>0</v>
      </c>
      <c r="Z30" s="95" t="s">
        <v>28</v>
      </c>
      <c r="AA30" s="95"/>
      <c r="AB30" s="95" t="s">
        <v>28</v>
      </c>
      <c r="AC30" s="95" t="s">
        <v>28</v>
      </c>
      <c r="AD30" s="95" t="s">
        <v>28</v>
      </c>
      <c r="AE30" s="95">
        <f t="shared" si="2"/>
        <v>0</v>
      </c>
      <c r="AF30" s="100">
        <f t="shared" si="3"/>
        <v>1</v>
      </c>
      <c r="AG30" s="95" t="e">
        <f t="shared" si="4"/>
        <v>#N/A</v>
      </c>
      <c r="AH30" s="95"/>
      <c r="AI30" s="101" t="s">
        <v>28</v>
      </c>
      <c r="AJ30" s="101" t="s">
        <v>28</v>
      </c>
      <c r="AK30" s="101" t="s">
        <v>28</v>
      </c>
      <c r="AL30" s="102" t="str">
        <f t="shared" si="5"/>
        <v>nezměněna</v>
      </c>
      <c r="AM30" s="103"/>
      <c r="AN30" s="107"/>
    </row>
    <row r="31" spans="1:40" ht="15">
      <c r="A31" s="105" t="str">
        <f>IF('VSTUP SCAUx'!AY31="","",'VSTUP SCAUx'!AY31)</f>
        <v/>
      </c>
      <c r="B31" s="105" t="str">
        <f>IF('VSTUP SCAUx'!A31="","",'VSTUP SCAUx'!A31)</f>
        <v/>
      </c>
      <c r="C31" s="105" t="str">
        <f>IF('VSTUP SCAUx'!B31="","",'VSTUP SCAUx'!B31)</f>
        <v/>
      </c>
      <c r="D31" s="105" t="str">
        <f>IF('VSTUP SCAUx'!C31="","",'VSTUP SCAUx'!C31)</f>
        <v/>
      </c>
      <c r="E31" s="105" t="str">
        <f>IF('VSTUP SCAUx'!I31="","",'VSTUP SCAUx'!I31)</f>
        <v/>
      </c>
      <c r="F31" s="95" t="str">
        <f>IF('VSTUP SCAUx'!F31="","",'VSTUP SCAUx'!F31)</f>
        <v/>
      </c>
      <c r="G31" s="95" t="str">
        <f>IF('VSTUP SCAUx'!G31="","",'VSTUP SCAUx'!G31)</f>
        <v/>
      </c>
      <c r="H31" s="101" t="str">
        <f>IF('VSTUP SCAUx'!AC31="","","ANO")</f>
        <v/>
      </c>
      <c r="I31" s="106" t="str">
        <f>IF('VSTUP SCAUx'!BD31="","",'VSTUP SCAUx'!BD31)</f>
        <v/>
      </c>
      <c r="J31" s="101" t="str">
        <f>IF('VSTUP SCAUx'!N31="","",'VSTUP SCAUx'!N31)</f>
        <v/>
      </c>
      <c r="K31" s="95" t="s">
        <v>28</v>
      </c>
      <c r="L31" s="95" t="s">
        <v>28</v>
      </c>
      <c r="M31" s="95" t="s">
        <v>28</v>
      </c>
      <c r="N31" s="95"/>
      <c r="O31" s="95" t="s">
        <v>28</v>
      </c>
      <c r="P31" s="96" t="e">
        <f>ROUND(IF(F31="vyplnit","-",VLOOKUP(CONCATENATE(Y31,G31," ",Z31),ZU!$A$6:$H$100,5,FALSE)*F31),2)</f>
        <v>#N/A</v>
      </c>
      <c r="Q31" s="96" t="e">
        <f t="shared" si="0"/>
        <v>#N/A</v>
      </c>
      <c r="R31" s="97" t="s">
        <v>28</v>
      </c>
      <c r="S31" s="97" t="s">
        <v>28</v>
      </c>
      <c r="T31" s="97" t="s">
        <v>28</v>
      </c>
      <c r="U31" s="96"/>
      <c r="V31" s="101" t="str">
        <f>IF('VSTUP SCAUx'!BH31="","",'VSTUP SCAUx'!BH31)</f>
        <v/>
      </c>
      <c r="W31" s="101" t="str">
        <f>IF('VSTUP SCAUx'!BI31="","",'VSTUP SCAUx'!BI31)</f>
        <v/>
      </c>
      <c r="X31" s="98" t="e">
        <f t="shared" si="1"/>
        <v>#VALUE!</v>
      </c>
      <c r="Y31" s="99">
        <f>IF(A31="vyplnit"," ",VLOOKUP(A31,ZU!$B$6:$H$101,2,FALSE))</f>
        <v>0</v>
      </c>
      <c r="Z31" s="95" t="s">
        <v>28</v>
      </c>
      <c r="AA31" s="95"/>
      <c r="AB31" s="95" t="s">
        <v>28</v>
      </c>
      <c r="AC31" s="95" t="s">
        <v>28</v>
      </c>
      <c r="AD31" s="95" t="s">
        <v>28</v>
      </c>
      <c r="AE31" s="95">
        <f t="shared" si="2"/>
        <v>0</v>
      </c>
      <c r="AF31" s="100">
        <f t="shared" si="3"/>
        <v>1</v>
      </c>
      <c r="AG31" s="95" t="e">
        <f t="shared" si="4"/>
        <v>#N/A</v>
      </c>
      <c r="AH31" s="95"/>
      <c r="AI31" s="101" t="s">
        <v>28</v>
      </c>
      <c r="AJ31" s="101" t="s">
        <v>28</v>
      </c>
      <c r="AK31" s="101" t="s">
        <v>28</v>
      </c>
      <c r="AL31" s="102" t="str">
        <f t="shared" si="5"/>
        <v>nezměněna</v>
      </c>
      <c r="AM31" s="103"/>
      <c r="AN31" s="107"/>
    </row>
    <row r="32" spans="1:40" ht="15">
      <c r="A32" s="105" t="str">
        <f>IF('VSTUP SCAUx'!AY32="","",'VSTUP SCAUx'!AY32)</f>
        <v/>
      </c>
      <c r="B32" s="105" t="str">
        <f>IF('VSTUP SCAUx'!A32="","",'VSTUP SCAUx'!A32)</f>
        <v/>
      </c>
      <c r="C32" s="105" t="str">
        <f>IF('VSTUP SCAUx'!B32="","",'VSTUP SCAUx'!B32)</f>
        <v/>
      </c>
      <c r="D32" s="105" t="str">
        <f>IF('VSTUP SCAUx'!C32="","",'VSTUP SCAUx'!C32)</f>
        <v/>
      </c>
      <c r="E32" s="105" t="str">
        <f>IF('VSTUP SCAUx'!I32="","",'VSTUP SCAUx'!I32)</f>
        <v/>
      </c>
      <c r="F32" s="95" t="str">
        <f>IF('VSTUP SCAUx'!F32="","",'VSTUP SCAUx'!F32)</f>
        <v/>
      </c>
      <c r="G32" s="95" t="str">
        <f>IF('VSTUP SCAUx'!G32="","",'VSTUP SCAUx'!G32)</f>
        <v/>
      </c>
      <c r="H32" s="101" t="str">
        <f>IF('VSTUP SCAUx'!AC32="","","ANO")</f>
        <v/>
      </c>
      <c r="I32" s="106" t="str">
        <f>IF('VSTUP SCAUx'!BD32="","",'VSTUP SCAUx'!BD32)</f>
        <v/>
      </c>
      <c r="J32" s="101" t="str">
        <f>IF('VSTUP SCAUx'!N32="","",'VSTUP SCAUx'!N32)</f>
        <v/>
      </c>
      <c r="K32" s="95" t="s">
        <v>28</v>
      </c>
      <c r="L32" s="95" t="s">
        <v>28</v>
      </c>
      <c r="M32" s="95" t="s">
        <v>28</v>
      </c>
      <c r="N32" s="95"/>
      <c r="O32" s="95" t="s">
        <v>28</v>
      </c>
      <c r="P32" s="96" t="e">
        <f>ROUND(IF(F32="vyplnit","-",VLOOKUP(CONCATENATE(Y32,G32," ",Z32),ZU!$A$6:$H$100,5,FALSE)*F32),2)</f>
        <v>#N/A</v>
      </c>
      <c r="Q32" s="96" t="e">
        <f t="shared" si="0"/>
        <v>#N/A</v>
      </c>
      <c r="R32" s="97" t="s">
        <v>28</v>
      </c>
      <c r="S32" s="97" t="s">
        <v>28</v>
      </c>
      <c r="T32" s="97" t="s">
        <v>28</v>
      </c>
      <c r="U32" s="96"/>
      <c r="V32" s="101" t="str">
        <f>IF('VSTUP SCAUx'!BH32="","",'VSTUP SCAUx'!BH32)</f>
        <v/>
      </c>
      <c r="W32" s="101" t="str">
        <f>IF('VSTUP SCAUx'!BI32="","",'VSTUP SCAUx'!BI32)</f>
        <v/>
      </c>
      <c r="X32" s="98" t="e">
        <f t="shared" si="1"/>
        <v>#VALUE!</v>
      </c>
      <c r="Y32" s="99">
        <f>IF(A32="vyplnit"," ",VLOOKUP(A32,ZU!$B$6:$H$101,2,FALSE))</f>
        <v>0</v>
      </c>
      <c r="Z32" s="95" t="s">
        <v>28</v>
      </c>
      <c r="AA32" s="95"/>
      <c r="AB32" s="95" t="s">
        <v>28</v>
      </c>
      <c r="AC32" s="95" t="s">
        <v>28</v>
      </c>
      <c r="AD32" s="95" t="s">
        <v>28</v>
      </c>
      <c r="AE32" s="95">
        <f t="shared" si="2"/>
        <v>0</v>
      </c>
      <c r="AF32" s="100">
        <f t="shared" si="3"/>
        <v>1</v>
      </c>
      <c r="AG32" s="95" t="e">
        <f t="shared" si="4"/>
        <v>#N/A</v>
      </c>
      <c r="AH32" s="95"/>
      <c r="AI32" s="101" t="s">
        <v>28</v>
      </c>
      <c r="AJ32" s="101" t="s">
        <v>28</v>
      </c>
      <c r="AK32" s="101" t="s">
        <v>28</v>
      </c>
      <c r="AL32" s="102" t="str">
        <f t="shared" si="5"/>
        <v>nezměněna</v>
      </c>
      <c r="AM32" s="103"/>
      <c r="AN32" s="107"/>
    </row>
    <row r="33" spans="1:40" ht="15">
      <c r="A33" s="105" t="str">
        <f>IF('VSTUP SCAUx'!AY33="","",'VSTUP SCAUx'!AY33)</f>
        <v/>
      </c>
      <c r="B33" s="105" t="str">
        <f>IF('VSTUP SCAUx'!A33="","",'VSTUP SCAUx'!A33)</f>
        <v/>
      </c>
      <c r="C33" s="105" t="str">
        <f>IF('VSTUP SCAUx'!B33="","",'VSTUP SCAUx'!B33)</f>
        <v/>
      </c>
      <c r="D33" s="105" t="str">
        <f>IF('VSTUP SCAUx'!C33="","",'VSTUP SCAUx'!C33)</f>
        <v/>
      </c>
      <c r="E33" s="105" t="str">
        <f>IF('VSTUP SCAUx'!I33="","",'VSTUP SCAUx'!I33)</f>
        <v/>
      </c>
      <c r="F33" s="95" t="str">
        <f>IF('VSTUP SCAUx'!F33="","",'VSTUP SCAUx'!F33)</f>
        <v/>
      </c>
      <c r="G33" s="95" t="str">
        <f>IF('VSTUP SCAUx'!G33="","",'VSTUP SCAUx'!G33)</f>
        <v/>
      </c>
      <c r="H33" s="101" t="str">
        <f>IF('VSTUP SCAUx'!AC33="","","ANO")</f>
        <v/>
      </c>
      <c r="I33" s="106" t="str">
        <f>IF('VSTUP SCAUx'!BD33="","",'VSTUP SCAUx'!BD33)</f>
        <v/>
      </c>
      <c r="J33" s="101" t="str">
        <f>IF('VSTUP SCAUx'!N33="","",'VSTUP SCAUx'!N33)</f>
        <v/>
      </c>
      <c r="K33" s="95" t="s">
        <v>28</v>
      </c>
      <c r="L33" s="95" t="s">
        <v>28</v>
      </c>
      <c r="M33" s="95" t="s">
        <v>28</v>
      </c>
      <c r="N33" s="95"/>
      <c r="O33" s="95" t="s">
        <v>28</v>
      </c>
      <c r="P33" s="96" t="e">
        <f>ROUND(IF(F33="vyplnit","-",VLOOKUP(CONCATENATE(Y33,G33," ",Z33),ZU!$A$6:$H$100,5,FALSE)*F33),2)</f>
        <v>#N/A</v>
      </c>
      <c r="Q33" s="96" t="e">
        <f t="shared" si="0"/>
        <v>#N/A</v>
      </c>
      <c r="R33" s="97" t="s">
        <v>28</v>
      </c>
      <c r="S33" s="97" t="s">
        <v>28</v>
      </c>
      <c r="T33" s="97" t="s">
        <v>28</v>
      </c>
      <c r="U33" s="96"/>
      <c r="V33" s="101" t="str">
        <f>IF('VSTUP SCAUx'!BH33="","",'VSTUP SCAUx'!BH33)</f>
        <v/>
      </c>
      <c r="W33" s="101" t="str">
        <f>IF('VSTUP SCAUx'!BI33="","",'VSTUP SCAUx'!BI33)</f>
        <v/>
      </c>
      <c r="X33" s="98" t="e">
        <f t="shared" si="1"/>
        <v>#VALUE!</v>
      </c>
      <c r="Y33" s="99">
        <f>IF(A33="vyplnit"," ",VLOOKUP(A33,ZU!$B$6:$H$101,2,FALSE))</f>
        <v>0</v>
      </c>
      <c r="Z33" s="95" t="s">
        <v>28</v>
      </c>
      <c r="AA33" s="95"/>
      <c r="AB33" s="95" t="s">
        <v>28</v>
      </c>
      <c r="AC33" s="95" t="s">
        <v>28</v>
      </c>
      <c r="AD33" s="95" t="s">
        <v>28</v>
      </c>
      <c r="AE33" s="95">
        <f t="shared" si="2"/>
        <v>0</v>
      </c>
      <c r="AF33" s="100">
        <f t="shared" si="3"/>
        <v>1</v>
      </c>
      <c r="AG33" s="95" t="e">
        <f t="shared" si="4"/>
        <v>#N/A</v>
      </c>
      <c r="AH33" s="95"/>
      <c r="AI33" s="101" t="s">
        <v>28</v>
      </c>
      <c r="AJ33" s="101" t="s">
        <v>28</v>
      </c>
      <c r="AK33" s="101" t="s">
        <v>28</v>
      </c>
      <c r="AL33" s="102" t="str">
        <f t="shared" si="5"/>
        <v>nezměněna</v>
      </c>
      <c r="AM33" s="103"/>
      <c r="AN33" s="107"/>
    </row>
    <row r="34" spans="1:40" ht="15">
      <c r="A34" s="105" t="str">
        <f>IF('VSTUP SCAUx'!AY34="","",'VSTUP SCAUx'!AY34)</f>
        <v/>
      </c>
      <c r="B34" s="105" t="str">
        <f>IF('VSTUP SCAUx'!A34="","",'VSTUP SCAUx'!A34)</f>
        <v/>
      </c>
      <c r="C34" s="105" t="str">
        <f>IF('VSTUP SCAUx'!B34="","",'VSTUP SCAUx'!B34)</f>
        <v/>
      </c>
      <c r="D34" s="105" t="str">
        <f>IF('VSTUP SCAUx'!C34="","",'VSTUP SCAUx'!C34)</f>
        <v/>
      </c>
      <c r="E34" s="105" t="str">
        <f>IF('VSTUP SCAUx'!I34="","",'VSTUP SCAUx'!I34)</f>
        <v/>
      </c>
      <c r="F34" s="95" t="str">
        <f>IF('VSTUP SCAUx'!F34="","",'VSTUP SCAUx'!F34)</f>
        <v/>
      </c>
      <c r="G34" s="95" t="str">
        <f>IF('VSTUP SCAUx'!G34="","",'VSTUP SCAUx'!G34)</f>
        <v/>
      </c>
      <c r="H34" s="101" t="str">
        <f>IF('VSTUP SCAUx'!AC34="","","ANO")</f>
        <v/>
      </c>
      <c r="I34" s="106" t="str">
        <f>IF('VSTUP SCAUx'!BD34="","",'VSTUP SCAUx'!BD34)</f>
        <v/>
      </c>
      <c r="J34" s="101" t="str">
        <f>IF('VSTUP SCAUx'!N34="","",'VSTUP SCAUx'!N34)</f>
        <v/>
      </c>
      <c r="K34" s="95" t="s">
        <v>28</v>
      </c>
      <c r="L34" s="95" t="s">
        <v>28</v>
      </c>
      <c r="M34" s="95" t="s">
        <v>28</v>
      </c>
      <c r="N34" s="95"/>
      <c r="O34" s="95" t="s">
        <v>28</v>
      </c>
      <c r="P34" s="96" t="e">
        <f>ROUND(IF(F34="vyplnit","-",VLOOKUP(CONCATENATE(Y34,G34," ",Z34),ZU!$A$6:$H$100,5,FALSE)*F34),2)</f>
        <v>#N/A</v>
      </c>
      <c r="Q34" s="96" t="e">
        <f t="shared" si="0"/>
        <v>#N/A</v>
      </c>
      <c r="R34" s="97" t="s">
        <v>28</v>
      </c>
      <c r="S34" s="97" t="s">
        <v>28</v>
      </c>
      <c r="T34" s="97" t="s">
        <v>28</v>
      </c>
      <c r="U34" s="96"/>
      <c r="V34" s="101" t="str">
        <f>IF('VSTUP SCAUx'!BH34="","",'VSTUP SCAUx'!BH34)</f>
        <v/>
      </c>
      <c r="W34" s="101" t="str">
        <f>IF('VSTUP SCAUx'!BI34="","",'VSTUP SCAUx'!BI34)</f>
        <v/>
      </c>
      <c r="X34" s="98" t="e">
        <f t="shared" si="1"/>
        <v>#VALUE!</v>
      </c>
      <c r="Y34" s="99">
        <f>IF(A34="vyplnit"," ",VLOOKUP(A34,ZU!$B$6:$H$101,2,FALSE))</f>
        <v>0</v>
      </c>
      <c r="Z34" s="95" t="s">
        <v>28</v>
      </c>
      <c r="AA34" s="95"/>
      <c r="AB34" s="95" t="s">
        <v>28</v>
      </c>
      <c r="AC34" s="95" t="s">
        <v>28</v>
      </c>
      <c r="AD34" s="95" t="s">
        <v>28</v>
      </c>
      <c r="AE34" s="95">
        <f t="shared" si="2"/>
        <v>0</v>
      </c>
      <c r="AF34" s="100">
        <f t="shared" si="3"/>
        <v>1</v>
      </c>
      <c r="AG34" s="95" t="e">
        <f t="shared" si="4"/>
        <v>#N/A</v>
      </c>
      <c r="AH34" s="95"/>
      <c r="AI34" s="101" t="s">
        <v>28</v>
      </c>
      <c r="AJ34" s="101" t="s">
        <v>28</v>
      </c>
      <c r="AK34" s="101" t="s">
        <v>28</v>
      </c>
      <c r="AL34" s="102" t="str">
        <f t="shared" si="5"/>
        <v>nezměněna</v>
      </c>
      <c r="AM34" s="103"/>
      <c r="AN34" s="107"/>
    </row>
    <row r="35" spans="1:40" ht="15">
      <c r="A35" s="105" t="str">
        <f>IF('VSTUP SCAUx'!AY35="","",'VSTUP SCAUx'!AY35)</f>
        <v/>
      </c>
      <c r="B35" s="105" t="str">
        <f>IF('VSTUP SCAUx'!A35="","",'VSTUP SCAUx'!A35)</f>
        <v/>
      </c>
      <c r="C35" s="105" t="str">
        <f>IF('VSTUP SCAUx'!B35="","",'VSTUP SCAUx'!B35)</f>
        <v/>
      </c>
      <c r="D35" s="105" t="str">
        <f>IF('VSTUP SCAUx'!C35="","",'VSTUP SCAUx'!C35)</f>
        <v/>
      </c>
      <c r="E35" s="105" t="str">
        <f>IF('VSTUP SCAUx'!I35="","",'VSTUP SCAUx'!I35)</f>
        <v/>
      </c>
      <c r="F35" s="95" t="str">
        <f>IF('VSTUP SCAUx'!F35="","",'VSTUP SCAUx'!F35)</f>
        <v/>
      </c>
      <c r="G35" s="95" t="str">
        <f>IF('VSTUP SCAUx'!G35="","",'VSTUP SCAUx'!G35)</f>
        <v/>
      </c>
      <c r="H35" s="101" t="str">
        <f>IF('VSTUP SCAUx'!AC35="","","ANO")</f>
        <v/>
      </c>
      <c r="I35" s="106" t="str">
        <f>IF('VSTUP SCAUx'!BD35="","",'VSTUP SCAUx'!BD35)</f>
        <v/>
      </c>
      <c r="J35" s="101" t="str">
        <f>IF('VSTUP SCAUx'!N35="","",'VSTUP SCAUx'!N35)</f>
        <v/>
      </c>
      <c r="K35" s="95" t="s">
        <v>28</v>
      </c>
      <c r="L35" s="95" t="s">
        <v>28</v>
      </c>
      <c r="M35" s="95" t="s">
        <v>28</v>
      </c>
      <c r="N35" s="95"/>
      <c r="O35" s="95" t="s">
        <v>28</v>
      </c>
      <c r="P35" s="96" t="e">
        <f>ROUND(IF(F35="vyplnit","-",VLOOKUP(CONCATENATE(Y35,G35," ",Z35),ZU!$A$6:$H$100,5,FALSE)*F35),2)</f>
        <v>#N/A</v>
      </c>
      <c r="Q35" s="96" t="e">
        <f t="shared" si="0"/>
        <v>#N/A</v>
      </c>
      <c r="R35" s="97" t="s">
        <v>28</v>
      </c>
      <c r="S35" s="97" t="s">
        <v>28</v>
      </c>
      <c r="T35" s="97" t="s">
        <v>28</v>
      </c>
      <c r="U35" s="96"/>
      <c r="V35" s="101" t="str">
        <f>IF('VSTUP SCAUx'!BH35="","",'VSTUP SCAUx'!BH35)</f>
        <v/>
      </c>
      <c r="W35" s="101" t="str">
        <f>IF('VSTUP SCAUx'!BI35="","",'VSTUP SCAUx'!BI35)</f>
        <v/>
      </c>
      <c r="X35" s="98" t="e">
        <f t="shared" si="1"/>
        <v>#VALUE!</v>
      </c>
      <c r="Y35" s="99">
        <f>IF(A35="vyplnit"," ",VLOOKUP(A35,ZU!$B$6:$H$101,2,FALSE))</f>
        <v>0</v>
      </c>
      <c r="Z35" s="95" t="s">
        <v>28</v>
      </c>
      <c r="AA35" s="95"/>
      <c r="AB35" s="95" t="s">
        <v>28</v>
      </c>
      <c r="AC35" s="95" t="s">
        <v>28</v>
      </c>
      <c r="AD35" s="95" t="s">
        <v>28</v>
      </c>
      <c r="AE35" s="95">
        <f t="shared" si="2"/>
        <v>0</v>
      </c>
      <c r="AF35" s="100">
        <f t="shared" si="3"/>
        <v>1</v>
      </c>
      <c r="AG35" s="95" t="e">
        <f t="shared" si="4"/>
        <v>#N/A</v>
      </c>
      <c r="AH35" s="95"/>
      <c r="AI35" s="101" t="s">
        <v>28</v>
      </c>
      <c r="AJ35" s="101" t="s">
        <v>28</v>
      </c>
      <c r="AK35" s="101" t="s">
        <v>28</v>
      </c>
      <c r="AL35" s="102" t="str">
        <f t="shared" si="5"/>
        <v>nezměněna</v>
      </c>
      <c r="AM35" s="103"/>
      <c r="AN35" s="107"/>
    </row>
    <row r="36" spans="1:40" ht="15">
      <c r="A36" s="105" t="str">
        <f>IF('VSTUP SCAUx'!AY36="","",'VSTUP SCAUx'!AY36)</f>
        <v/>
      </c>
      <c r="B36" s="105" t="str">
        <f>IF('VSTUP SCAUx'!A36="","",'VSTUP SCAUx'!A36)</f>
        <v/>
      </c>
      <c r="C36" s="105" t="str">
        <f>IF('VSTUP SCAUx'!B36="","",'VSTUP SCAUx'!B36)</f>
        <v/>
      </c>
      <c r="D36" s="105" t="str">
        <f>IF('VSTUP SCAUx'!C36="","",'VSTUP SCAUx'!C36)</f>
        <v/>
      </c>
      <c r="E36" s="105" t="str">
        <f>IF('VSTUP SCAUx'!I36="","",'VSTUP SCAUx'!I36)</f>
        <v/>
      </c>
      <c r="F36" s="95" t="str">
        <f>IF('VSTUP SCAUx'!F36="","",'VSTUP SCAUx'!F36)</f>
        <v/>
      </c>
      <c r="G36" s="95" t="str">
        <f>IF('VSTUP SCAUx'!G36="","",'VSTUP SCAUx'!G36)</f>
        <v/>
      </c>
      <c r="H36" s="101" t="str">
        <f>IF('VSTUP SCAUx'!AC36="","","ANO")</f>
        <v/>
      </c>
      <c r="I36" s="106" t="str">
        <f>IF('VSTUP SCAUx'!BD36="","",'VSTUP SCAUx'!BD36)</f>
        <v/>
      </c>
      <c r="J36" s="101" t="str">
        <f>IF('VSTUP SCAUx'!N36="","",'VSTUP SCAUx'!N36)</f>
        <v/>
      </c>
      <c r="K36" s="95" t="s">
        <v>28</v>
      </c>
      <c r="L36" s="95" t="s">
        <v>28</v>
      </c>
      <c r="M36" s="95" t="s">
        <v>28</v>
      </c>
      <c r="N36" s="95"/>
      <c r="O36" s="95" t="s">
        <v>28</v>
      </c>
      <c r="P36" s="96" t="e">
        <f>ROUND(IF(F36="vyplnit","-",VLOOKUP(CONCATENATE(Y36,G36," ",Z36),ZU!$A$6:$H$100,5,FALSE)*F36),2)</f>
        <v>#N/A</v>
      </c>
      <c r="Q36" s="96" t="e">
        <f t="shared" si="0"/>
        <v>#N/A</v>
      </c>
      <c r="R36" s="97" t="s">
        <v>28</v>
      </c>
      <c r="S36" s="97" t="s">
        <v>28</v>
      </c>
      <c r="T36" s="97" t="s">
        <v>28</v>
      </c>
      <c r="U36" s="96"/>
      <c r="V36" s="101" t="str">
        <f>IF('VSTUP SCAUx'!BH36="","",'VSTUP SCAUx'!BH36)</f>
        <v/>
      </c>
      <c r="W36" s="101" t="str">
        <f>IF('VSTUP SCAUx'!BI36="","",'VSTUP SCAUx'!BI36)</f>
        <v/>
      </c>
      <c r="X36" s="98" t="e">
        <f t="shared" si="1"/>
        <v>#VALUE!</v>
      </c>
      <c r="Y36" s="99">
        <f>IF(A36="vyplnit"," ",VLOOKUP(A36,ZU!$B$6:$H$101,2,FALSE))</f>
        <v>0</v>
      </c>
      <c r="Z36" s="95" t="s">
        <v>28</v>
      </c>
      <c r="AA36" s="95"/>
      <c r="AB36" s="95" t="s">
        <v>28</v>
      </c>
      <c r="AC36" s="95" t="s">
        <v>28</v>
      </c>
      <c r="AD36" s="95" t="s">
        <v>28</v>
      </c>
      <c r="AE36" s="95">
        <f t="shared" si="2"/>
        <v>0</v>
      </c>
      <c r="AF36" s="100">
        <f t="shared" si="3"/>
        <v>1</v>
      </c>
      <c r="AG36" s="95" t="e">
        <f t="shared" si="4"/>
        <v>#N/A</v>
      </c>
      <c r="AH36" s="95"/>
      <c r="AI36" s="101" t="s">
        <v>28</v>
      </c>
      <c r="AJ36" s="101" t="s">
        <v>28</v>
      </c>
      <c r="AK36" s="101" t="s">
        <v>28</v>
      </c>
      <c r="AL36" s="102" t="str">
        <f t="shared" si="5"/>
        <v>nezměněna</v>
      </c>
      <c r="AM36" s="103"/>
      <c r="AN36" s="107"/>
    </row>
    <row r="37" spans="1:40" ht="15">
      <c r="A37" s="105" t="str">
        <f>IF('VSTUP SCAUx'!AY37="","",'VSTUP SCAUx'!AY37)</f>
        <v/>
      </c>
      <c r="B37" s="105" t="str">
        <f>IF('VSTUP SCAUx'!A37="","",'VSTUP SCAUx'!A37)</f>
        <v/>
      </c>
      <c r="C37" s="105" t="str">
        <f>IF('VSTUP SCAUx'!B37="","",'VSTUP SCAUx'!B37)</f>
        <v/>
      </c>
      <c r="D37" s="105" t="str">
        <f>IF('VSTUP SCAUx'!C37="","",'VSTUP SCAUx'!C37)</f>
        <v/>
      </c>
      <c r="E37" s="105" t="str">
        <f>IF('VSTUP SCAUx'!I37="","",'VSTUP SCAUx'!I37)</f>
        <v/>
      </c>
      <c r="F37" s="95" t="str">
        <f>IF('VSTUP SCAUx'!F37="","",'VSTUP SCAUx'!F37)</f>
        <v/>
      </c>
      <c r="G37" s="95" t="str">
        <f>IF('VSTUP SCAUx'!G37="","",'VSTUP SCAUx'!G37)</f>
        <v/>
      </c>
      <c r="H37" s="101" t="str">
        <f>IF('VSTUP SCAUx'!AC37="","","ANO")</f>
        <v/>
      </c>
      <c r="I37" s="106" t="str">
        <f>IF('VSTUP SCAUx'!BD37="","",'VSTUP SCAUx'!BD37)</f>
        <v/>
      </c>
      <c r="J37" s="101" t="str">
        <f>IF('VSTUP SCAUx'!N37="","",'VSTUP SCAUx'!N37)</f>
        <v/>
      </c>
      <c r="K37" s="95" t="s">
        <v>28</v>
      </c>
      <c r="L37" s="95" t="s">
        <v>28</v>
      </c>
      <c r="M37" s="95" t="s">
        <v>28</v>
      </c>
      <c r="N37" s="95"/>
      <c r="O37" s="95" t="s">
        <v>28</v>
      </c>
      <c r="P37" s="96" t="e">
        <f>ROUND(IF(F37="vyplnit","-",VLOOKUP(CONCATENATE(Y37,G37," ",Z37),ZU!$A$6:$H$100,5,FALSE)*F37),2)</f>
        <v>#N/A</v>
      </c>
      <c r="Q37" s="96" t="e">
        <f t="shared" si="0"/>
        <v>#N/A</v>
      </c>
      <c r="R37" s="97" t="s">
        <v>28</v>
      </c>
      <c r="S37" s="97" t="s">
        <v>28</v>
      </c>
      <c r="T37" s="97" t="s">
        <v>28</v>
      </c>
      <c r="U37" s="96"/>
      <c r="V37" s="101" t="str">
        <f>IF('VSTUP SCAUx'!BH37="","",'VSTUP SCAUx'!BH37)</f>
        <v/>
      </c>
      <c r="W37" s="101" t="str">
        <f>IF('VSTUP SCAUx'!BI37="","",'VSTUP SCAUx'!BI37)</f>
        <v/>
      </c>
      <c r="X37" s="98" t="e">
        <f t="shared" si="1"/>
        <v>#VALUE!</v>
      </c>
      <c r="Y37" s="99">
        <f>IF(A37="vyplnit"," ",VLOOKUP(A37,ZU!$B$6:$H$101,2,FALSE))</f>
        <v>0</v>
      </c>
      <c r="Z37" s="95" t="s">
        <v>28</v>
      </c>
      <c r="AA37" s="95"/>
      <c r="AB37" s="95" t="s">
        <v>28</v>
      </c>
      <c r="AC37" s="95" t="s">
        <v>28</v>
      </c>
      <c r="AD37" s="95" t="s">
        <v>28</v>
      </c>
      <c r="AE37" s="95">
        <f t="shared" si="2"/>
        <v>0</v>
      </c>
      <c r="AF37" s="100">
        <f t="shared" si="3"/>
        <v>1</v>
      </c>
      <c r="AG37" s="95" t="e">
        <f t="shared" si="4"/>
        <v>#N/A</v>
      </c>
      <c r="AH37" s="95"/>
      <c r="AI37" s="101" t="s">
        <v>28</v>
      </c>
      <c r="AJ37" s="101" t="s">
        <v>28</v>
      </c>
      <c r="AK37" s="101" t="s">
        <v>28</v>
      </c>
      <c r="AL37" s="102" t="str">
        <f t="shared" si="5"/>
        <v>nezměněna</v>
      </c>
      <c r="AM37" s="103"/>
      <c r="AN37" s="107"/>
    </row>
    <row r="38" spans="1:40" ht="15">
      <c r="A38" s="105" t="str">
        <f>IF('VSTUP SCAUx'!AY38="","",'VSTUP SCAUx'!AY38)</f>
        <v/>
      </c>
      <c r="B38" s="105" t="str">
        <f>IF('VSTUP SCAUx'!A38="","",'VSTUP SCAUx'!A38)</f>
        <v/>
      </c>
      <c r="C38" s="105" t="str">
        <f>IF('VSTUP SCAUx'!B38="","",'VSTUP SCAUx'!B38)</f>
        <v/>
      </c>
      <c r="D38" s="105" t="str">
        <f>IF('VSTUP SCAUx'!C38="","",'VSTUP SCAUx'!C38)</f>
        <v/>
      </c>
      <c r="E38" s="105" t="str">
        <f>IF('VSTUP SCAUx'!I38="","",'VSTUP SCAUx'!I38)</f>
        <v/>
      </c>
      <c r="F38" s="95" t="str">
        <f>IF('VSTUP SCAUx'!F38="","",'VSTUP SCAUx'!F38)</f>
        <v/>
      </c>
      <c r="G38" s="95" t="str">
        <f>IF('VSTUP SCAUx'!G38="","",'VSTUP SCAUx'!G38)</f>
        <v/>
      </c>
      <c r="H38" s="101" t="str">
        <f>IF('VSTUP SCAUx'!AC38="","","ANO")</f>
        <v/>
      </c>
      <c r="I38" s="106" t="str">
        <f>IF('VSTUP SCAUx'!BD38="","",'VSTUP SCAUx'!BD38)</f>
        <v/>
      </c>
      <c r="J38" s="101" t="str">
        <f>IF('VSTUP SCAUx'!N38="","",'VSTUP SCAUx'!N38)</f>
        <v/>
      </c>
      <c r="K38" s="95" t="s">
        <v>28</v>
      </c>
      <c r="L38" s="95" t="s">
        <v>28</v>
      </c>
      <c r="M38" s="95" t="s">
        <v>28</v>
      </c>
      <c r="N38" s="95"/>
      <c r="O38" s="95" t="s">
        <v>28</v>
      </c>
      <c r="P38" s="96" t="e">
        <f>ROUND(IF(F38="vyplnit","-",VLOOKUP(CONCATENATE(Y38,G38," ",Z38),ZU!$A$6:$H$100,5,FALSE)*F38),2)</f>
        <v>#N/A</v>
      </c>
      <c r="Q38" s="96" t="e">
        <f t="shared" si="0"/>
        <v>#N/A</v>
      </c>
      <c r="R38" s="97" t="s">
        <v>28</v>
      </c>
      <c r="S38" s="97" t="s">
        <v>28</v>
      </c>
      <c r="T38" s="97" t="s">
        <v>28</v>
      </c>
      <c r="U38" s="96"/>
      <c r="V38" s="101" t="str">
        <f>IF('VSTUP SCAUx'!BH38="","",'VSTUP SCAUx'!BH38)</f>
        <v/>
      </c>
      <c r="W38" s="101" t="str">
        <f>IF('VSTUP SCAUx'!BI38="","",'VSTUP SCAUx'!BI38)</f>
        <v/>
      </c>
      <c r="X38" s="98" t="e">
        <f t="shared" si="1"/>
        <v>#VALUE!</v>
      </c>
      <c r="Y38" s="99">
        <f>IF(A38="vyplnit"," ",VLOOKUP(A38,ZU!$B$6:$H$101,2,FALSE))</f>
        <v>0</v>
      </c>
      <c r="Z38" s="95" t="s">
        <v>28</v>
      </c>
      <c r="AA38" s="95"/>
      <c r="AB38" s="95" t="s">
        <v>28</v>
      </c>
      <c r="AC38" s="95" t="s">
        <v>28</v>
      </c>
      <c r="AD38" s="95" t="s">
        <v>28</v>
      </c>
      <c r="AE38" s="95">
        <f t="shared" si="2"/>
        <v>0</v>
      </c>
      <c r="AF38" s="100">
        <f t="shared" si="3"/>
        <v>1</v>
      </c>
      <c r="AG38" s="95" t="e">
        <f t="shared" si="4"/>
        <v>#N/A</v>
      </c>
      <c r="AH38" s="95"/>
      <c r="AI38" s="101" t="s">
        <v>28</v>
      </c>
      <c r="AJ38" s="101" t="s">
        <v>28</v>
      </c>
      <c r="AK38" s="101" t="s">
        <v>28</v>
      </c>
      <c r="AL38" s="102" t="str">
        <f t="shared" si="5"/>
        <v>nezměněna</v>
      </c>
      <c r="AM38" s="103"/>
      <c r="AN38" s="107"/>
    </row>
    <row r="39" spans="1:40" ht="15">
      <c r="A39" s="105" t="str">
        <f>IF('VSTUP SCAUx'!AY39="","",'VSTUP SCAUx'!AY39)</f>
        <v/>
      </c>
      <c r="B39" s="105" t="str">
        <f>IF('VSTUP SCAUx'!A39="","",'VSTUP SCAUx'!A39)</f>
        <v/>
      </c>
      <c r="C39" s="105" t="str">
        <f>IF('VSTUP SCAUx'!B39="","",'VSTUP SCAUx'!B39)</f>
        <v/>
      </c>
      <c r="D39" s="105" t="str">
        <f>IF('VSTUP SCAUx'!C39="","",'VSTUP SCAUx'!C39)</f>
        <v/>
      </c>
      <c r="E39" s="105" t="str">
        <f>IF('VSTUP SCAUx'!I39="","",'VSTUP SCAUx'!I39)</f>
        <v/>
      </c>
      <c r="F39" s="95" t="str">
        <f>IF('VSTUP SCAUx'!F39="","",'VSTUP SCAUx'!F39)</f>
        <v/>
      </c>
      <c r="G39" s="95" t="str">
        <f>IF('VSTUP SCAUx'!G39="","",'VSTUP SCAUx'!G39)</f>
        <v/>
      </c>
      <c r="H39" s="101" t="str">
        <f>IF('VSTUP SCAUx'!AC39="","","ANO")</f>
        <v/>
      </c>
      <c r="I39" s="106" t="str">
        <f>IF('VSTUP SCAUx'!BD39="","",'VSTUP SCAUx'!BD39)</f>
        <v/>
      </c>
      <c r="J39" s="101" t="str">
        <f>IF('VSTUP SCAUx'!N39="","",'VSTUP SCAUx'!N39)</f>
        <v/>
      </c>
      <c r="K39" s="95" t="s">
        <v>28</v>
      </c>
      <c r="L39" s="95" t="s">
        <v>28</v>
      </c>
      <c r="M39" s="95" t="s">
        <v>28</v>
      </c>
      <c r="N39" s="95"/>
      <c r="O39" s="95" t="s">
        <v>28</v>
      </c>
      <c r="P39" s="96" t="e">
        <f>ROUND(IF(F39="vyplnit","-",VLOOKUP(CONCATENATE(Y39,G39," ",Z39),ZU!$A$6:$H$100,5,FALSE)*F39),2)</f>
        <v>#N/A</v>
      </c>
      <c r="Q39" s="96" t="e">
        <f t="shared" si="0"/>
        <v>#N/A</v>
      </c>
      <c r="R39" s="97" t="s">
        <v>28</v>
      </c>
      <c r="S39" s="97" t="s">
        <v>28</v>
      </c>
      <c r="T39" s="97" t="s">
        <v>28</v>
      </c>
      <c r="U39" s="96"/>
      <c r="V39" s="101" t="str">
        <f>IF('VSTUP SCAUx'!BH39="","",'VSTUP SCAUx'!BH39)</f>
        <v/>
      </c>
      <c r="W39" s="101" t="str">
        <f>IF('VSTUP SCAUx'!BI39="","",'VSTUP SCAUx'!BI39)</f>
        <v/>
      </c>
      <c r="X39" s="98" t="e">
        <f t="shared" si="1"/>
        <v>#VALUE!</v>
      </c>
      <c r="Y39" s="99">
        <f>IF(A39="vyplnit"," ",VLOOKUP(A39,ZU!$B$6:$H$101,2,FALSE))</f>
        <v>0</v>
      </c>
      <c r="Z39" s="95" t="s">
        <v>28</v>
      </c>
      <c r="AA39" s="95"/>
      <c r="AB39" s="95" t="s">
        <v>28</v>
      </c>
      <c r="AC39" s="95" t="s">
        <v>28</v>
      </c>
      <c r="AD39" s="95" t="s">
        <v>28</v>
      </c>
      <c r="AE39" s="95">
        <f t="shared" si="2"/>
        <v>0</v>
      </c>
      <c r="AF39" s="100">
        <f t="shared" si="3"/>
        <v>1</v>
      </c>
      <c r="AG39" s="95" t="e">
        <f t="shared" si="4"/>
        <v>#N/A</v>
      </c>
      <c r="AH39" s="95"/>
      <c r="AI39" s="101" t="s">
        <v>28</v>
      </c>
      <c r="AJ39" s="101" t="s">
        <v>28</v>
      </c>
      <c r="AK39" s="101" t="s">
        <v>28</v>
      </c>
      <c r="AL39" s="102" t="str">
        <f t="shared" si="5"/>
        <v>nezměněna</v>
      </c>
      <c r="AM39" s="103"/>
      <c r="AN39" s="107"/>
    </row>
    <row r="40" spans="1:40" ht="15">
      <c r="A40" s="105" t="str">
        <f>IF('VSTUP SCAUx'!AY40="","",'VSTUP SCAUx'!AY40)</f>
        <v/>
      </c>
      <c r="B40" s="105" t="str">
        <f>IF('VSTUP SCAUx'!A40="","",'VSTUP SCAUx'!A40)</f>
        <v/>
      </c>
      <c r="C40" s="105" t="str">
        <f>IF('VSTUP SCAUx'!B40="","",'VSTUP SCAUx'!B40)</f>
        <v/>
      </c>
      <c r="D40" s="105" t="str">
        <f>IF('VSTUP SCAUx'!C40="","",'VSTUP SCAUx'!C40)</f>
        <v/>
      </c>
      <c r="E40" s="105" t="str">
        <f>IF('VSTUP SCAUx'!I40="","",'VSTUP SCAUx'!I40)</f>
        <v/>
      </c>
      <c r="F40" s="95" t="str">
        <f>IF('VSTUP SCAUx'!F40="","",'VSTUP SCAUx'!F40)</f>
        <v/>
      </c>
      <c r="G40" s="95" t="str">
        <f>IF('VSTUP SCAUx'!G40="","",'VSTUP SCAUx'!G40)</f>
        <v/>
      </c>
      <c r="H40" s="101" t="str">
        <f>IF('VSTUP SCAUx'!AC40="","","ANO")</f>
        <v/>
      </c>
      <c r="I40" s="106" t="str">
        <f>IF('VSTUP SCAUx'!BD40="","",'VSTUP SCAUx'!BD40)</f>
        <v/>
      </c>
      <c r="J40" s="101" t="str">
        <f>IF('VSTUP SCAUx'!N40="","",'VSTUP SCAUx'!N40)</f>
        <v/>
      </c>
      <c r="K40" s="95" t="s">
        <v>28</v>
      </c>
      <c r="L40" s="95" t="s">
        <v>28</v>
      </c>
      <c r="M40" s="95" t="s">
        <v>28</v>
      </c>
      <c r="N40" s="95"/>
      <c r="O40" s="95" t="s">
        <v>28</v>
      </c>
      <c r="P40" s="96" t="e">
        <f>ROUND(IF(F40="vyplnit","-",VLOOKUP(CONCATENATE(Y40,G40," ",Z40),ZU!$A$6:$H$100,5,FALSE)*F40),2)</f>
        <v>#N/A</v>
      </c>
      <c r="Q40" s="96" t="e">
        <f t="shared" si="0"/>
        <v>#N/A</v>
      </c>
      <c r="R40" s="97" t="s">
        <v>28</v>
      </c>
      <c r="S40" s="97" t="s">
        <v>28</v>
      </c>
      <c r="T40" s="97" t="s">
        <v>28</v>
      </c>
      <c r="U40" s="96"/>
      <c r="V40" s="101" t="str">
        <f>IF('VSTUP SCAUx'!BH40="","",'VSTUP SCAUx'!BH40)</f>
        <v/>
      </c>
      <c r="W40" s="101" t="str">
        <f>IF('VSTUP SCAUx'!BI40="","",'VSTUP SCAUx'!BI40)</f>
        <v/>
      </c>
      <c r="X40" s="98" t="e">
        <f t="shared" si="1"/>
        <v>#VALUE!</v>
      </c>
      <c r="Y40" s="99">
        <f>IF(A40="vyplnit"," ",VLOOKUP(A40,ZU!$B$6:$H$101,2,FALSE))</f>
        <v>0</v>
      </c>
      <c r="Z40" s="95" t="s">
        <v>28</v>
      </c>
      <c r="AA40" s="95"/>
      <c r="AB40" s="95" t="s">
        <v>28</v>
      </c>
      <c r="AC40" s="95" t="s">
        <v>28</v>
      </c>
      <c r="AD40" s="95" t="s">
        <v>28</v>
      </c>
      <c r="AE40" s="95">
        <f t="shared" si="2"/>
        <v>0</v>
      </c>
      <c r="AF40" s="100">
        <f t="shared" si="3"/>
        <v>1</v>
      </c>
      <c r="AG40" s="95" t="e">
        <f t="shared" si="4"/>
        <v>#N/A</v>
      </c>
      <c r="AH40" s="95"/>
      <c r="AI40" s="101" t="s">
        <v>28</v>
      </c>
      <c r="AJ40" s="101" t="s">
        <v>28</v>
      </c>
      <c r="AK40" s="101" t="s">
        <v>28</v>
      </c>
      <c r="AL40" s="102" t="str">
        <f t="shared" si="5"/>
        <v>nezměněna</v>
      </c>
      <c r="AM40" s="103"/>
      <c r="AN40" s="107"/>
    </row>
    <row r="41" spans="1:40" ht="15">
      <c r="A41" s="105" t="str">
        <f>IF('VSTUP SCAUx'!AY41="","",'VSTUP SCAUx'!AY41)</f>
        <v/>
      </c>
      <c r="B41" s="105" t="str">
        <f>IF('VSTUP SCAUx'!A41="","",'VSTUP SCAUx'!A41)</f>
        <v/>
      </c>
      <c r="C41" s="105" t="str">
        <f>IF('VSTUP SCAUx'!B41="","",'VSTUP SCAUx'!B41)</f>
        <v/>
      </c>
      <c r="D41" s="105" t="str">
        <f>IF('VSTUP SCAUx'!C41="","",'VSTUP SCAUx'!C41)</f>
        <v/>
      </c>
      <c r="E41" s="105" t="str">
        <f>IF('VSTUP SCAUx'!I41="","",'VSTUP SCAUx'!I41)</f>
        <v/>
      </c>
      <c r="F41" s="95" t="str">
        <f>IF('VSTUP SCAUx'!F41="","",'VSTUP SCAUx'!F41)</f>
        <v/>
      </c>
      <c r="G41" s="95" t="str">
        <f>IF('VSTUP SCAUx'!G41="","",'VSTUP SCAUx'!G41)</f>
        <v/>
      </c>
      <c r="H41" s="101" t="str">
        <f>IF('VSTUP SCAUx'!AC41="","","ANO")</f>
        <v/>
      </c>
      <c r="I41" s="106" t="str">
        <f>IF('VSTUP SCAUx'!BD41="","",'VSTUP SCAUx'!BD41)</f>
        <v/>
      </c>
      <c r="J41" s="101" t="str">
        <f>IF('VSTUP SCAUx'!N41="","",'VSTUP SCAUx'!N41)</f>
        <v/>
      </c>
      <c r="K41" s="95" t="s">
        <v>28</v>
      </c>
      <c r="L41" s="95" t="s">
        <v>28</v>
      </c>
      <c r="M41" s="95" t="s">
        <v>28</v>
      </c>
      <c r="N41" s="95"/>
      <c r="O41" s="95" t="s">
        <v>28</v>
      </c>
      <c r="P41" s="96" t="e">
        <f>ROUND(IF(F41="vyplnit","-",VLOOKUP(CONCATENATE(Y41,G41," ",Z41),ZU!$A$6:$H$100,5,FALSE)*F41),2)</f>
        <v>#N/A</v>
      </c>
      <c r="Q41" s="96" t="e">
        <f t="shared" si="0"/>
        <v>#N/A</v>
      </c>
      <c r="R41" s="97" t="s">
        <v>28</v>
      </c>
      <c r="S41" s="97" t="s">
        <v>28</v>
      </c>
      <c r="T41" s="97" t="s">
        <v>28</v>
      </c>
      <c r="U41" s="96"/>
      <c r="V41" s="101" t="str">
        <f>IF('VSTUP SCAUx'!BH41="","",'VSTUP SCAUx'!BH41)</f>
        <v/>
      </c>
      <c r="W41" s="101" t="str">
        <f>IF('VSTUP SCAUx'!BI41="","",'VSTUP SCAUx'!BI41)</f>
        <v/>
      </c>
      <c r="X41" s="98" t="e">
        <f t="shared" si="1"/>
        <v>#VALUE!</v>
      </c>
      <c r="Y41" s="99">
        <f>IF(A41="vyplnit"," ",VLOOKUP(A41,ZU!$B$6:$H$101,2,FALSE))</f>
        <v>0</v>
      </c>
      <c r="Z41" s="95" t="s">
        <v>28</v>
      </c>
      <c r="AA41" s="95"/>
      <c r="AB41" s="95" t="s">
        <v>28</v>
      </c>
      <c r="AC41" s="95" t="s">
        <v>28</v>
      </c>
      <c r="AD41" s="95" t="s">
        <v>28</v>
      </c>
      <c r="AE41" s="95">
        <f t="shared" si="2"/>
        <v>0</v>
      </c>
      <c r="AF41" s="100">
        <f t="shared" si="3"/>
        <v>1</v>
      </c>
      <c r="AG41" s="95" t="e">
        <f t="shared" si="4"/>
        <v>#N/A</v>
      </c>
      <c r="AH41" s="95"/>
      <c r="AI41" s="101" t="s">
        <v>28</v>
      </c>
      <c r="AJ41" s="101" t="s">
        <v>28</v>
      </c>
      <c r="AK41" s="101" t="s">
        <v>28</v>
      </c>
      <c r="AL41" s="102" t="str">
        <f t="shared" si="5"/>
        <v>nezměněna</v>
      </c>
      <c r="AM41" s="103"/>
      <c r="AN41" s="107"/>
    </row>
    <row r="42" spans="1:40" ht="15">
      <c r="A42" s="105" t="str">
        <f>IF('VSTUP SCAUx'!AY42="","",'VSTUP SCAUx'!AY42)</f>
        <v/>
      </c>
      <c r="B42" s="105" t="str">
        <f>IF('VSTUP SCAUx'!A42="","",'VSTUP SCAUx'!A42)</f>
        <v/>
      </c>
      <c r="C42" s="105" t="str">
        <f>IF('VSTUP SCAUx'!B42="","",'VSTUP SCAUx'!B42)</f>
        <v/>
      </c>
      <c r="D42" s="105" t="str">
        <f>IF('VSTUP SCAUx'!C42="","",'VSTUP SCAUx'!C42)</f>
        <v/>
      </c>
      <c r="E42" s="105" t="str">
        <f>IF('VSTUP SCAUx'!I42="","",'VSTUP SCAUx'!I42)</f>
        <v/>
      </c>
      <c r="F42" s="95" t="str">
        <f>IF('VSTUP SCAUx'!F42="","",'VSTUP SCAUx'!F42)</f>
        <v/>
      </c>
      <c r="G42" s="95" t="str">
        <f>IF('VSTUP SCAUx'!G42="","",'VSTUP SCAUx'!G42)</f>
        <v/>
      </c>
      <c r="H42" s="101" t="str">
        <f>IF('VSTUP SCAUx'!AC42="","","ANO")</f>
        <v/>
      </c>
      <c r="I42" s="106" t="str">
        <f>IF('VSTUP SCAUx'!BD42="","",'VSTUP SCAUx'!BD42)</f>
        <v/>
      </c>
      <c r="J42" s="101" t="str">
        <f>IF('VSTUP SCAUx'!N42="","",'VSTUP SCAUx'!N42)</f>
        <v/>
      </c>
      <c r="K42" s="95" t="s">
        <v>28</v>
      </c>
      <c r="L42" s="95" t="s">
        <v>28</v>
      </c>
      <c r="M42" s="95" t="s">
        <v>28</v>
      </c>
      <c r="N42" s="95"/>
      <c r="O42" s="95" t="s">
        <v>28</v>
      </c>
      <c r="P42" s="96" t="e">
        <f>ROUND(IF(F42="vyplnit","-",VLOOKUP(CONCATENATE(Y42,G42," ",Z42),ZU!$A$6:$H$100,5,FALSE)*F42),2)</f>
        <v>#N/A</v>
      </c>
      <c r="Q42" s="96" t="e">
        <f t="shared" si="0"/>
        <v>#N/A</v>
      </c>
      <c r="R42" s="97" t="s">
        <v>28</v>
      </c>
      <c r="S42" s="97" t="s">
        <v>28</v>
      </c>
      <c r="T42" s="97" t="s">
        <v>28</v>
      </c>
      <c r="U42" s="96"/>
      <c r="V42" s="101" t="str">
        <f>IF('VSTUP SCAUx'!BH42="","",'VSTUP SCAUx'!BH42)</f>
        <v/>
      </c>
      <c r="W42" s="101" t="str">
        <f>IF('VSTUP SCAUx'!BI42="","",'VSTUP SCAUx'!BI42)</f>
        <v/>
      </c>
      <c r="X42" s="98" t="e">
        <f t="shared" si="1"/>
        <v>#VALUE!</v>
      </c>
      <c r="Y42" s="99">
        <f>IF(A42="vyplnit"," ",VLOOKUP(A42,ZU!$B$6:$H$101,2,FALSE))</f>
        <v>0</v>
      </c>
      <c r="Z42" s="95" t="s">
        <v>28</v>
      </c>
      <c r="AA42" s="95"/>
      <c r="AB42" s="95" t="s">
        <v>28</v>
      </c>
      <c r="AC42" s="95" t="s">
        <v>28</v>
      </c>
      <c r="AD42" s="95" t="s">
        <v>28</v>
      </c>
      <c r="AE42" s="95">
        <f t="shared" si="2"/>
        <v>0</v>
      </c>
      <c r="AF42" s="100">
        <f t="shared" si="3"/>
        <v>1</v>
      </c>
      <c r="AG42" s="95" t="e">
        <f t="shared" si="4"/>
        <v>#N/A</v>
      </c>
      <c r="AH42" s="95"/>
      <c r="AI42" s="101" t="s">
        <v>28</v>
      </c>
      <c r="AJ42" s="101" t="s">
        <v>28</v>
      </c>
      <c r="AK42" s="101" t="s">
        <v>28</v>
      </c>
      <c r="AL42" s="102" t="str">
        <f t="shared" si="5"/>
        <v>nezměněna</v>
      </c>
      <c r="AM42" s="103"/>
      <c r="AN42" s="107"/>
    </row>
    <row r="43" spans="1:40" ht="15">
      <c r="A43" s="105" t="str">
        <f>IF('VSTUP SCAUx'!AY43="","",'VSTUP SCAUx'!AY43)</f>
        <v/>
      </c>
      <c r="B43" s="105" t="str">
        <f>IF('VSTUP SCAUx'!A43="","",'VSTUP SCAUx'!A43)</f>
        <v/>
      </c>
      <c r="C43" s="105" t="str">
        <f>IF('VSTUP SCAUx'!B43="","",'VSTUP SCAUx'!B43)</f>
        <v/>
      </c>
      <c r="D43" s="105" t="str">
        <f>IF('VSTUP SCAUx'!C43="","",'VSTUP SCAUx'!C43)</f>
        <v/>
      </c>
      <c r="E43" s="105" t="str">
        <f>IF('VSTUP SCAUx'!I43="","",'VSTUP SCAUx'!I43)</f>
        <v/>
      </c>
      <c r="F43" s="95" t="str">
        <f>IF('VSTUP SCAUx'!F43="","",'VSTUP SCAUx'!F43)</f>
        <v/>
      </c>
      <c r="G43" s="95" t="str">
        <f>IF('VSTUP SCAUx'!G43="","",'VSTUP SCAUx'!G43)</f>
        <v/>
      </c>
      <c r="H43" s="101" t="str">
        <f>IF('VSTUP SCAUx'!AC43="","","ANO")</f>
        <v/>
      </c>
      <c r="I43" s="106" t="str">
        <f>IF('VSTUP SCAUx'!BD43="","",'VSTUP SCAUx'!BD43)</f>
        <v/>
      </c>
      <c r="J43" s="101" t="str">
        <f>IF('VSTUP SCAUx'!N43="","",'VSTUP SCAUx'!N43)</f>
        <v/>
      </c>
      <c r="K43" s="95" t="s">
        <v>28</v>
      </c>
      <c r="L43" s="95" t="s">
        <v>28</v>
      </c>
      <c r="M43" s="95" t="s">
        <v>28</v>
      </c>
      <c r="N43" s="95"/>
      <c r="O43" s="95" t="s">
        <v>28</v>
      </c>
      <c r="P43" s="96" t="e">
        <f>ROUND(IF(F43="vyplnit","-",VLOOKUP(CONCATENATE(Y43,G43," ",Z43),ZU!$A$6:$H$100,5,FALSE)*F43),2)</f>
        <v>#N/A</v>
      </c>
      <c r="Q43" s="96" t="e">
        <f t="shared" si="0"/>
        <v>#N/A</v>
      </c>
      <c r="R43" s="97" t="s">
        <v>28</v>
      </c>
      <c r="S43" s="97" t="s">
        <v>28</v>
      </c>
      <c r="T43" s="97" t="s">
        <v>28</v>
      </c>
      <c r="U43" s="96"/>
      <c r="V43" s="101" t="str">
        <f>IF('VSTUP SCAUx'!BH43="","",'VSTUP SCAUx'!BH43)</f>
        <v/>
      </c>
      <c r="W43" s="101" t="str">
        <f>IF('VSTUP SCAUx'!BI43="","",'VSTUP SCAUx'!BI43)</f>
        <v/>
      </c>
      <c r="X43" s="98" t="e">
        <f t="shared" si="1"/>
        <v>#VALUE!</v>
      </c>
      <c r="Y43" s="99">
        <f>IF(A43="vyplnit"," ",VLOOKUP(A43,ZU!$B$6:$H$101,2,FALSE))</f>
        <v>0</v>
      </c>
      <c r="Z43" s="95" t="s">
        <v>28</v>
      </c>
      <c r="AA43" s="95"/>
      <c r="AB43" s="95" t="s">
        <v>28</v>
      </c>
      <c r="AC43" s="95" t="s">
        <v>28</v>
      </c>
      <c r="AD43" s="95" t="s">
        <v>28</v>
      </c>
      <c r="AE43" s="95">
        <f t="shared" si="2"/>
        <v>0</v>
      </c>
      <c r="AF43" s="100">
        <f t="shared" si="3"/>
        <v>1</v>
      </c>
      <c r="AG43" s="95" t="e">
        <f t="shared" si="4"/>
        <v>#N/A</v>
      </c>
      <c r="AH43" s="95"/>
      <c r="AI43" s="101" t="s">
        <v>28</v>
      </c>
      <c r="AJ43" s="101" t="s">
        <v>28</v>
      </c>
      <c r="AK43" s="101" t="s">
        <v>28</v>
      </c>
      <c r="AL43" s="102" t="str">
        <f t="shared" si="5"/>
        <v>nezměněna</v>
      </c>
      <c r="AM43" s="103"/>
      <c r="AN43" s="107"/>
    </row>
    <row r="44" spans="1:40" ht="15">
      <c r="A44" s="105" t="str">
        <f>IF('VSTUP SCAUx'!AY44="","",'VSTUP SCAUx'!AY44)</f>
        <v/>
      </c>
      <c r="B44" s="105" t="str">
        <f>IF('VSTUP SCAUx'!A44="","",'VSTUP SCAUx'!A44)</f>
        <v/>
      </c>
      <c r="C44" s="105" t="str">
        <f>IF('VSTUP SCAUx'!B44="","",'VSTUP SCAUx'!B44)</f>
        <v/>
      </c>
      <c r="D44" s="105" t="str">
        <f>IF('VSTUP SCAUx'!C44="","",'VSTUP SCAUx'!C44)</f>
        <v/>
      </c>
      <c r="E44" s="105" t="str">
        <f>IF('VSTUP SCAUx'!I44="","",'VSTUP SCAUx'!I44)</f>
        <v/>
      </c>
      <c r="F44" s="95" t="str">
        <f>IF('VSTUP SCAUx'!F44="","",'VSTUP SCAUx'!F44)</f>
        <v/>
      </c>
      <c r="G44" s="95" t="str">
        <f>IF('VSTUP SCAUx'!G44="","",'VSTUP SCAUx'!G44)</f>
        <v/>
      </c>
      <c r="H44" s="101" t="str">
        <f>IF('VSTUP SCAUx'!AC44="","","ANO")</f>
        <v/>
      </c>
      <c r="I44" s="106" t="str">
        <f>IF('VSTUP SCAUx'!BD44="","",'VSTUP SCAUx'!BD44)</f>
        <v/>
      </c>
      <c r="J44" s="101" t="str">
        <f>IF('VSTUP SCAUx'!N44="","",'VSTUP SCAUx'!N44)</f>
        <v/>
      </c>
      <c r="K44" s="95" t="s">
        <v>28</v>
      </c>
      <c r="L44" s="95" t="s">
        <v>28</v>
      </c>
      <c r="M44" s="95" t="s">
        <v>28</v>
      </c>
      <c r="N44" s="95"/>
      <c r="O44" s="95" t="s">
        <v>28</v>
      </c>
      <c r="P44" s="96" t="e">
        <f>ROUND(IF(F44="vyplnit","-",VLOOKUP(CONCATENATE(Y44,G44," ",Z44),ZU!$A$6:$H$100,5,FALSE)*F44),2)</f>
        <v>#N/A</v>
      </c>
      <c r="Q44" s="96" t="e">
        <f t="shared" si="0"/>
        <v>#N/A</v>
      </c>
      <c r="R44" s="97" t="s">
        <v>28</v>
      </c>
      <c r="S44" s="97" t="s">
        <v>28</v>
      </c>
      <c r="T44" s="97" t="s">
        <v>28</v>
      </c>
      <c r="U44" s="96"/>
      <c r="V44" s="101" t="str">
        <f>IF('VSTUP SCAUx'!BH44="","",'VSTUP SCAUx'!BH44)</f>
        <v/>
      </c>
      <c r="W44" s="101" t="str">
        <f>IF('VSTUP SCAUx'!BI44="","",'VSTUP SCAUx'!BI44)</f>
        <v/>
      </c>
      <c r="X44" s="98" t="e">
        <f t="shared" si="1"/>
        <v>#VALUE!</v>
      </c>
      <c r="Y44" s="99">
        <f>IF(A44="vyplnit"," ",VLOOKUP(A44,ZU!$B$6:$H$101,2,FALSE))</f>
        <v>0</v>
      </c>
      <c r="Z44" s="95" t="s">
        <v>28</v>
      </c>
      <c r="AA44" s="95"/>
      <c r="AB44" s="95" t="s">
        <v>28</v>
      </c>
      <c r="AC44" s="95" t="s">
        <v>28</v>
      </c>
      <c r="AD44" s="95" t="s">
        <v>28</v>
      </c>
      <c r="AE44" s="95">
        <f t="shared" si="2"/>
        <v>0</v>
      </c>
      <c r="AF44" s="100">
        <f t="shared" si="3"/>
        <v>1</v>
      </c>
      <c r="AG44" s="95" t="e">
        <f t="shared" si="4"/>
        <v>#N/A</v>
      </c>
      <c r="AH44" s="95"/>
      <c r="AI44" s="101" t="s">
        <v>28</v>
      </c>
      <c r="AJ44" s="101" t="s">
        <v>28</v>
      </c>
      <c r="AK44" s="101" t="s">
        <v>28</v>
      </c>
      <c r="AL44" s="102" t="str">
        <f t="shared" si="5"/>
        <v>nezměněna</v>
      </c>
      <c r="AM44" s="103"/>
      <c r="AN44" s="107"/>
    </row>
    <row r="45" spans="1:40" ht="15">
      <c r="A45" s="105" t="str">
        <f>IF('VSTUP SCAUx'!AY45="","",'VSTUP SCAUx'!AY45)</f>
        <v/>
      </c>
      <c r="B45" s="105" t="str">
        <f>IF('VSTUP SCAUx'!A45="","",'VSTUP SCAUx'!A45)</f>
        <v/>
      </c>
      <c r="C45" s="105" t="str">
        <f>IF('VSTUP SCAUx'!B45="","",'VSTUP SCAUx'!B45)</f>
        <v/>
      </c>
      <c r="D45" s="105" t="str">
        <f>IF('VSTUP SCAUx'!C45="","",'VSTUP SCAUx'!C45)</f>
        <v/>
      </c>
      <c r="E45" s="105" t="str">
        <f>IF('VSTUP SCAUx'!I45="","",'VSTUP SCAUx'!I45)</f>
        <v/>
      </c>
      <c r="F45" s="95" t="str">
        <f>IF('VSTUP SCAUx'!F45="","",'VSTUP SCAUx'!F45)</f>
        <v/>
      </c>
      <c r="G45" s="95" t="str">
        <f>IF('VSTUP SCAUx'!G45="","",'VSTUP SCAUx'!G45)</f>
        <v/>
      </c>
      <c r="H45" s="101" t="str">
        <f>IF('VSTUP SCAUx'!AC45="","","ANO")</f>
        <v/>
      </c>
      <c r="I45" s="106" t="str">
        <f>IF('VSTUP SCAUx'!BD45="","",'VSTUP SCAUx'!BD45)</f>
        <v/>
      </c>
      <c r="J45" s="101" t="str">
        <f>IF('VSTUP SCAUx'!N45="","",'VSTUP SCAUx'!N45)</f>
        <v/>
      </c>
      <c r="K45" s="95" t="s">
        <v>28</v>
      </c>
      <c r="L45" s="95" t="s">
        <v>28</v>
      </c>
      <c r="M45" s="95" t="s">
        <v>28</v>
      </c>
      <c r="N45" s="95"/>
      <c r="O45" s="95" t="s">
        <v>28</v>
      </c>
      <c r="P45" s="96" t="e">
        <f>ROUND(IF(F45="vyplnit","-",VLOOKUP(CONCATENATE(Y45,G45," ",Z45),ZU!$A$6:$H$100,5,FALSE)*F45),2)</f>
        <v>#N/A</v>
      </c>
      <c r="Q45" s="96" t="e">
        <f t="shared" si="0"/>
        <v>#N/A</v>
      </c>
      <c r="R45" s="97" t="s">
        <v>28</v>
      </c>
      <c r="S45" s="97" t="s">
        <v>28</v>
      </c>
      <c r="T45" s="97" t="s">
        <v>28</v>
      </c>
      <c r="U45" s="96"/>
      <c r="V45" s="101" t="str">
        <f>IF('VSTUP SCAUx'!BH45="","",'VSTUP SCAUx'!BH45)</f>
        <v/>
      </c>
      <c r="W45" s="101" t="str">
        <f>IF('VSTUP SCAUx'!BI45="","",'VSTUP SCAUx'!BI45)</f>
        <v/>
      </c>
      <c r="X45" s="98" t="e">
        <f t="shared" si="1"/>
        <v>#VALUE!</v>
      </c>
      <c r="Y45" s="99">
        <f>IF(A45="vyplnit"," ",VLOOKUP(A45,ZU!$B$6:$H$101,2,FALSE))</f>
        <v>0</v>
      </c>
      <c r="Z45" s="95" t="s">
        <v>28</v>
      </c>
      <c r="AA45" s="95"/>
      <c r="AB45" s="95" t="s">
        <v>28</v>
      </c>
      <c r="AC45" s="95" t="s">
        <v>28</v>
      </c>
      <c r="AD45" s="95" t="s">
        <v>28</v>
      </c>
      <c r="AE45" s="95">
        <f t="shared" si="2"/>
        <v>0</v>
      </c>
      <c r="AF45" s="100">
        <f t="shared" si="3"/>
        <v>1</v>
      </c>
      <c r="AG45" s="95" t="e">
        <f t="shared" si="4"/>
        <v>#N/A</v>
      </c>
      <c r="AH45" s="95"/>
      <c r="AI45" s="101" t="s">
        <v>28</v>
      </c>
      <c r="AJ45" s="101" t="s">
        <v>28</v>
      </c>
      <c r="AK45" s="101" t="s">
        <v>28</v>
      </c>
      <c r="AL45" s="102" t="str">
        <f t="shared" si="5"/>
        <v>nezměněna</v>
      </c>
      <c r="AM45" s="103"/>
      <c r="AN45" s="107"/>
    </row>
    <row r="46" spans="1:40" ht="15">
      <c r="A46" s="105" t="str">
        <f>IF('VSTUP SCAUx'!AY46="","",'VSTUP SCAUx'!AY46)</f>
        <v/>
      </c>
      <c r="B46" s="105" t="str">
        <f>IF('VSTUP SCAUx'!A46="","",'VSTUP SCAUx'!A46)</f>
        <v/>
      </c>
      <c r="C46" s="105" t="str">
        <f>IF('VSTUP SCAUx'!B46="","",'VSTUP SCAUx'!B46)</f>
        <v/>
      </c>
      <c r="D46" s="105" t="str">
        <f>IF('VSTUP SCAUx'!C46="","",'VSTUP SCAUx'!C46)</f>
        <v/>
      </c>
      <c r="E46" s="105" t="str">
        <f>IF('VSTUP SCAUx'!I46="","",'VSTUP SCAUx'!I46)</f>
        <v/>
      </c>
      <c r="F46" s="95" t="str">
        <f>IF('VSTUP SCAUx'!F46="","",'VSTUP SCAUx'!F46)</f>
        <v/>
      </c>
      <c r="G46" s="95" t="str">
        <f>IF('VSTUP SCAUx'!G46="","",'VSTUP SCAUx'!G46)</f>
        <v/>
      </c>
      <c r="H46" s="101" t="str">
        <f>IF('VSTUP SCAUx'!AC46="","","ANO")</f>
        <v/>
      </c>
      <c r="I46" s="106" t="str">
        <f>IF('VSTUP SCAUx'!BD46="","",'VSTUP SCAUx'!BD46)</f>
        <v/>
      </c>
      <c r="J46" s="101" t="str">
        <f>IF('VSTUP SCAUx'!N46="","",'VSTUP SCAUx'!N46)</f>
        <v/>
      </c>
      <c r="K46" s="95" t="s">
        <v>28</v>
      </c>
      <c r="L46" s="95" t="s">
        <v>28</v>
      </c>
      <c r="M46" s="95" t="s">
        <v>28</v>
      </c>
      <c r="N46" s="95"/>
      <c r="O46" s="95" t="s">
        <v>28</v>
      </c>
      <c r="P46" s="96" t="e">
        <f>ROUND(IF(F46="vyplnit","-",VLOOKUP(CONCATENATE(Y46,G46," ",Z46),ZU!$A$6:$H$100,5,FALSE)*F46),2)</f>
        <v>#N/A</v>
      </c>
      <c r="Q46" s="96" t="e">
        <f t="shared" si="0"/>
        <v>#N/A</v>
      </c>
      <c r="R46" s="97" t="s">
        <v>28</v>
      </c>
      <c r="S46" s="97" t="s">
        <v>28</v>
      </c>
      <c r="T46" s="97" t="s">
        <v>28</v>
      </c>
      <c r="U46" s="96"/>
      <c r="V46" s="101" t="str">
        <f>IF('VSTUP SCAUx'!BH46="","",'VSTUP SCAUx'!BH46)</f>
        <v/>
      </c>
      <c r="W46" s="101" t="str">
        <f>IF('VSTUP SCAUx'!BI46="","",'VSTUP SCAUx'!BI46)</f>
        <v/>
      </c>
      <c r="X46" s="98" t="e">
        <f t="shared" si="1"/>
        <v>#VALUE!</v>
      </c>
      <c r="Y46" s="99">
        <f>IF(A46="vyplnit"," ",VLOOKUP(A46,ZU!$B$6:$H$101,2,FALSE))</f>
        <v>0</v>
      </c>
      <c r="Z46" s="95" t="s">
        <v>28</v>
      </c>
      <c r="AA46" s="95"/>
      <c r="AB46" s="95" t="s">
        <v>28</v>
      </c>
      <c r="AC46" s="95" t="s">
        <v>28</v>
      </c>
      <c r="AD46" s="95" t="s">
        <v>28</v>
      </c>
      <c r="AE46" s="95">
        <f t="shared" si="2"/>
        <v>0</v>
      </c>
      <c r="AF46" s="100">
        <f t="shared" si="3"/>
        <v>1</v>
      </c>
      <c r="AG46" s="95" t="e">
        <f t="shared" si="4"/>
        <v>#N/A</v>
      </c>
      <c r="AH46" s="95"/>
      <c r="AI46" s="101" t="s">
        <v>28</v>
      </c>
      <c r="AJ46" s="101" t="s">
        <v>28</v>
      </c>
      <c r="AK46" s="101" t="s">
        <v>28</v>
      </c>
      <c r="AL46" s="102" t="str">
        <f t="shared" si="5"/>
        <v>nezměněna</v>
      </c>
      <c r="AM46" s="103"/>
      <c r="AN46" s="107"/>
    </row>
    <row r="47" spans="1:40" ht="15">
      <c r="A47" s="105" t="str">
        <f>IF('VSTUP SCAUx'!AY47="","",'VSTUP SCAUx'!AY47)</f>
        <v/>
      </c>
      <c r="B47" s="105" t="str">
        <f>IF('VSTUP SCAUx'!A47="","",'VSTUP SCAUx'!A47)</f>
        <v/>
      </c>
      <c r="C47" s="105" t="str">
        <f>IF('VSTUP SCAUx'!B47="","",'VSTUP SCAUx'!B47)</f>
        <v/>
      </c>
      <c r="D47" s="105" t="str">
        <f>IF('VSTUP SCAUx'!C47="","",'VSTUP SCAUx'!C47)</f>
        <v/>
      </c>
      <c r="E47" s="105" t="str">
        <f>IF('VSTUP SCAUx'!I47="","",'VSTUP SCAUx'!I47)</f>
        <v/>
      </c>
      <c r="F47" s="95" t="str">
        <f>IF('VSTUP SCAUx'!F47="","",'VSTUP SCAUx'!F47)</f>
        <v/>
      </c>
      <c r="G47" s="95" t="str">
        <f>IF('VSTUP SCAUx'!G47="","",'VSTUP SCAUx'!G47)</f>
        <v/>
      </c>
      <c r="H47" s="101" t="str">
        <f>IF('VSTUP SCAUx'!AC47="","","ANO")</f>
        <v/>
      </c>
      <c r="I47" s="106" t="str">
        <f>IF('VSTUP SCAUx'!BD47="","",'VSTUP SCAUx'!BD47)</f>
        <v/>
      </c>
      <c r="J47" s="101" t="str">
        <f>IF('VSTUP SCAUx'!N47="","",'VSTUP SCAUx'!N47)</f>
        <v/>
      </c>
      <c r="K47" s="95" t="s">
        <v>28</v>
      </c>
      <c r="L47" s="95" t="s">
        <v>28</v>
      </c>
      <c r="M47" s="95" t="s">
        <v>28</v>
      </c>
      <c r="N47" s="95"/>
      <c r="O47" s="95" t="s">
        <v>28</v>
      </c>
      <c r="P47" s="96" t="e">
        <f>ROUND(IF(F47="vyplnit","-",VLOOKUP(CONCATENATE(Y47,G47," ",Z47),ZU!$A$6:$H$100,5,FALSE)*F47),2)</f>
        <v>#N/A</v>
      </c>
      <c r="Q47" s="96" t="e">
        <f t="shared" si="0"/>
        <v>#N/A</v>
      </c>
      <c r="R47" s="97" t="s">
        <v>28</v>
      </c>
      <c r="S47" s="97" t="s">
        <v>28</v>
      </c>
      <c r="T47" s="97" t="s">
        <v>28</v>
      </c>
      <c r="U47" s="96"/>
      <c r="V47" s="101" t="str">
        <f>IF('VSTUP SCAUx'!BH47="","",'VSTUP SCAUx'!BH47)</f>
        <v/>
      </c>
      <c r="W47" s="101" t="str">
        <f>IF('VSTUP SCAUx'!BI47="","",'VSTUP SCAUx'!BI47)</f>
        <v/>
      </c>
      <c r="X47" s="98" t="e">
        <f t="shared" si="1"/>
        <v>#VALUE!</v>
      </c>
      <c r="Y47" s="99">
        <f>IF(A47="vyplnit"," ",VLOOKUP(A47,ZU!$B$6:$H$101,2,FALSE))</f>
        <v>0</v>
      </c>
      <c r="Z47" s="95" t="s">
        <v>28</v>
      </c>
      <c r="AA47" s="95"/>
      <c r="AB47" s="95" t="s">
        <v>28</v>
      </c>
      <c r="AC47" s="95" t="s">
        <v>28</v>
      </c>
      <c r="AD47" s="95" t="s">
        <v>28</v>
      </c>
      <c r="AE47" s="95">
        <f t="shared" si="2"/>
        <v>0</v>
      </c>
      <c r="AF47" s="100">
        <f t="shared" si="3"/>
        <v>1</v>
      </c>
      <c r="AG47" s="95" t="e">
        <f t="shared" si="4"/>
        <v>#N/A</v>
      </c>
      <c r="AH47" s="95"/>
      <c r="AI47" s="101" t="s">
        <v>28</v>
      </c>
      <c r="AJ47" s="101" t="s">
        <v>28</v>
      </c>
      <c r="AK47" s="101" t="s">
        <v>28</v>
      </c>
      <c r="AL47" s="102" t="str">
        <f t="shared" si="5"/>
        <v>nezměněna</v>
      </c>
      <c r="AM47" s="103"/>
      <c r="AN47" s="107"/>
    </row>
    <row r="48" spans="1:40" ht="15">
      <c r="A48" s="105" t="str">
        <f>IF('VSTUP SCAUx'!AY48="","",'VSTUP SCAUx'!AY48)</f>
        <v/>
      </c>
      <c r="B48" s="105" t="str">
        <f>IF('VSTUP SCAUx'!A48="","",'VSTUP SCAUx'!A48)</f>
        <v/>
      </c>
      <c r="C48" s="105" t="str">
        <f>IF('VSTUP SCAUx'!B48="","",'VSTUP SCAUx'!B48)</f>
        <v/>
      </c>
      <c r="D48" s="105" t="str">
        <f>IF('VSTUP SCAUx'!C48="","",'VSTUP SCAUx'!C48)</f>
        <v/>
      </c>
      <c r="E48" s="105" t="str">
        <f>IF('VSTUP SCAUx'!I48="","",'VSTUP SCAUx'!I48)</f>
        <v/>
      </c>
      <c r="F48" s="95" t="str">
        <f>IF('VSTUP SCAUx'!F48="","",'VSTUP SCAUx'!F48)</f>
        <v/>
      </c>
      <c r="G48" s="95" t="str">
        <f>IF('VSTUP SCAUx'!G48="","",'VSTUP SCAUx'!G48)</f>
        <v/>
      </c>
      <c r="H48" s="101" t="str">
        <f>IF('VSTUP SCAUx'!AC48="","","ANO")</f>
        <v/>
      </c>
      <c r="I48" s="106" t="str">
        <f>IF('VSTUP SCAUx'!BD48="","",'VSTUP SCAUx'!BD48)</f>
        <v/>
      </c>
      <c r="J48" s="101" t="str">
        <f>IF('VSTUP SCAUx'!N48="","",'VSTUP SCAUx'!N48)</f>
        <v/>
      </c>
      <c r="K48" s="95" t="s">
        <v>28</v>
      </c>
      <c r="L48" s="95" t="s">
        <v>28</v>
      </c>
      <c r="M48" s="95" t="s">
        <v>28</v>
      </c>
      <c r="N48" s="95"/>
      <c r="O48" s="95" t="s">
        <v>28</v>
      </c>
      <c r="P48" s="96" t="e">
        <f>ROUND(IF(F48="vyplnit","-",VLOOKUP(CONCATENATE(Y48,G48," ",Z48),ZU!$A$6:$H$100,5,FALSE)*F48),2)</f>
        <v>#N/A</v>
      </c>
      <c r="Q48" s="96" t="e">
        <f t="shared" si="0"/>
        <v>#N/A</v>
      </c>
      <c r="R48" s="97" t="s">
        <v>28</v>
      </c>
      <c r="S48" s="97" t="s">
        <v>28</v>
      </c>
      <c r="T48" s="97" t="s">
        <v>28</v>
      </c>
      <c r="U48" s="96"/>
      <c r="V48" s="101" t="str">
        <f>IF('VSTUP SCAUx'!BH48="","",'VSTUP SCAUx'!BH48)</f>
        <v/>
      </c>
      <c r="W48" s="101" t="str">
        <f>IF('VSTUP SCAUx'!BI48="","",'VSTUP SCAUx'!BI48)</f>
        <v/>
      </c>
      <c r="X48" s="98" t="e">
        <f t="shared" si="1"/>
        <v>#VALUE!</v>
      </c>
      <c r="Y48" s="99">
        <f>IF(A48="vyplnit"," ",VLOOKUP(A48,ZU!$B$6:$H$101,2,FALSE))</f>
        <v>0</v>
      </c>
      <c r="Z48" s="95" t="s">
        <v>28</v>
      </c>
      <c r="AA48" s="95"/>
      <c r="AB48" s="95" t="s">
        <v>28</v>
      </c>
      <c r="AC48" s="95" t="s">
        <v>28</v>
      </c>
      <c r="AD48" s="95" t="s">
        <v>28</v>
      </c>
      <c r="AE48" s="95">
        <f t="shared" si="2"/>
        <v>0</v>
      </c>
      <c r="AF48" s="100">
        <f t="shared" si="3"/>
        <v>1</v>
      </c>
      <c r="AG48" s="95" t="e">
        <f t="shared" si="4"/>
        <v>#N/A</v>
      </c>
      <c r="AH48" s="95"/>
      <c r="AI48" s="101" t="s">
        <v>28</v>
      </c>
      <c r="AJ48" s="101" t="s">
        <v>28</v>
      </c>
      <c r="AK48" s="101" t="s">
        <v>28</v>
      </c>
      <c r="AL48" s="102" t="str">
        <f t="shared" si="5"/>
        <v>nezměněna</v>
      </c>
      <c r="AM48" s="103"/>
      <c r="AN48" s="107"/>
    </row>
    <row r="49" spans="1:40" ht="15">
      <c r="A49" s="105" t="str">
        <f>IF('VSTUP SCAUx'!AY49="","",'VSTUP SCAUx'!AY49)</f>
        <v/>
      </c>
      <c r="B49" s="105" t="str">
        <f>IF('VSTUP SCAUx'!A49="","",'VSTUP SCAUx'!A49)</f>
        <v/>
      </c>
      <c r="C49" s="105" t="str">
        <f>IF('VSTUP SCAUx'!B49="","",'VSTUP SCAUx'!B49)</f>
        <v/>
      </c>
      <c r="D49" s="105" t="str">
        <f>IF('VSTUP SCAUx'!C49="","",'VSTUP SCAUx'!C49)</f>
        <v/>
      </c>
      <c r="E49" s="105" t="str">
        <f>IF('VSTUP SCAUx'!I49="","",'VSTUP SCAUx'!I49)</f>
        <v/>
      </c>
      <c r="F49" s="95" t="str">
        <f>IF('VSTUP SCAUx'!F49="","",'VSTUP SCAUx'!F49)</f>
        <v/>
      </c>
      <c r="G49" s="95" t="str">
        <f>IF('VSTUP SCAUx'!G49="","",'VSTUP SCAUx'!G49)</f>
        <v/>
      </c>
      <c r="H49" s="101" t="str">
        <f>IF('VSTUP SCAUx'!AC49="","","ANO")</f>
        <v/>
      </c>
      <c r="I49" s="106" t="str">
        <f>IF('VSTUP SCAUx'!BD49="","",'VSTUP SCAUx'!BD49)</f>
        <v/>
      </c>
      <c r="J49" s="101" t="str">
        <f>IF('VSTUP SCAUx'!N49="","",'VSTUP SCAUx'!N49)</f>
        <v/>
      </c>
      <c r="K49" s="95" t="s">
        <v>28</v>
      </c>
      <c r="L49" s="95" t="s">
        <v>28</v>
      </c>
      <c r="M49" s="95" t="s">
        <v>28</v>
      </c>
      <c r="N49" s="95"/>
      <c r="O49" s="95" t="s">
        <v>28</v>
      </c>
      <c r="P49" s="96" t="e">
        <f>ROUND(IF(F49="vyplnit","-",VLOOKUP(CONCATENATE(Y49,G49," ",Z49),ZU!$A$6:$H$100,5,FALSE)*F49),2)</f>
        <v>#N/A</v>
      </c>
      <c r="Q49" s="96" t="e">
        <f t="shared" si="0"/>
        <v>#N/A</v>
      </c>
      <c r="R49" s="97" t="s">
        <v>28</v>
      </c>
      <c r="S49" s="97" t="s">
        <v>28</v>
      </c>
      <c r="T49" s="97" t="s">
        <v>28</v>
      </c>
      <c r="U49" s="96"/>
      <c r="V49" s="101" t="str">
        <f>IF('VSTUP SCAUx'!BH49="","",'VSTUP SCAUx'!BH49)</f>
        <v/>
      </c>
      <c r="W49" s="101" t="str">
        <f>IF('VSTUP SCAUx'!BI49="","",'VSTUP SCAUx'!BI49)</f>
        <v/>
      </c>
      <c r="X49" s="98" t="e">
        <f t="shared" si="1"/>
        <v>#VALUE!</v>
      </c>
      <c r="Y49" s="99">
        <f>IF(A49="vyplnit"," ",VLOOKUP(A49,ZU!$B$6:$H$101,2,FALSE))</f>
        <v>0</v>
      </c>
      <c r="Z49" s="95" t="s">
        <v>28</v>
      </c>
      <c r="AA49" s="95"/>
      <c r="AB49" s="95" t="s">
        <v>28</v>
      </c>
      <c r="AC49" s="95" t="s">
        <v>28</v>
      </c>
      <c r="AD49" s="95" t="s">
        <v>28</v>
      </c>
      <c r="AE49" s="95">
        <f t="shared" si="2"/>
        <v>0</v>
      </c>
      <c r="AF49" s="100">
        <f t="shared" si="3"/>
        <v>1</v>
      </c>
      <c r="AG49" s="95" t="e">
        <f t="shared" si="4"/>
        <v>#N/A</v>
      </c>
      <c r="AH49" s="95"/>
      <c r="AI49" s="101" t="s">
        <v>28</v>
      </c>
      <c r="AJ49" s="101" t="s">
        <v>28</v>
      </c>
      <c r="AK49" s="101" t="s">
        <v>28</v>
      </c>
      <c r="AL49" s="102" t="str">
        <f t="shared" si="5"/>
        <v>nezměněna</v>
      </c>
      <c r="AM49" s="103"/>
      <c r="AN49" s="107"/>
    </row>
    <row r="50" spans="1:40" ht="15">
      <c r="A50" s="105" t="str">
        <f>IF('VSTUP SCAUx'!AY50="","",'VSTUP SCAUx'!AY50)</f>
        <v/>
      </c>
      <c r="B50" s="105" t="str">
        <f>IF('VSTUP SCAUx'!A50="","",'VSTUP SCAUx'!A50)</f>
        <v/>
      </c>
      <c r="C50" s="105" t="str">
        <f>IF('VSTUP SCAUx'!B50="","",'VSTUP SCAUx'!B50)</f>
        <v/>
      </c>
      <c r="D50" s="105" t="str">
        <f>IF('VSTUP SCAUx'!C50="","",'VSTUP SCAUx'!C50)</f>
        <v/>
      </c>
      <c r="E50" s="105" t="str">
        <f>IF('VSTUP SCAUx'!I50="","",'VSTUP SCAUx'!I50)</f>
        <v/>
      </c>
      <c r="F50" s="95" t="str">
        <f>IF('VSTUP SCAUx'!F50="","",'VSTUP SCAUx'!F50)</f>
        <v/>
      </c>
      <c r="G50" s="95" t="str">
        <f>IF('VSTUP SCAUx'!G50="","",'VSTUP SCAUx'!G50)</f>
        <v/>
      </c>
      <c r="H50" s="101" t="str">
        <f>IF('VSTUP SCAUx'!AC50="","","ANO")</f>
        <v/>
      </c>
      <c r="I50" s="106" t="str">
        <f>IF('VSTUP SCAUx'!BD50="","",'VSTUP SCAUx'!BD50)</f>
        <v/>
      </c>
      <c r="J50" s="101" t="str">
        <f>IF('VSTUP SCAUx'!N50="","",'VSTUP SCAUx'!N50)</f>
        <v/>
      </c>
      <c r="K50" s="95" t="s">
        <v>28</v>
      </c>
      <c r="L50" s="95" t="s">
        <v>28</v>
      </c>
      <c r="M50" s="95" t="s">
        <v>28</v>
      </c>
      <c r="N50" s="95"/>
      <c r="O50" s="95" t="s">
        <v>28</v>
      </c>
      <c r="P50" s="96" t="e">
        <f>ROUND(IF(F50="vyplnit","-",VLOOKUP(CONCATENATE(Y50,G50," ",Z50),ZU!$A$6:$H$100,5,FALSE)*F50),2)</f>
        <v>#N/A</v>
      </c>
      <c r="Q50" s="96" t="e">
        <f t="shared" si="0"/>
        <v>#N/A</v>
      </c>
      <c r="R50" s="97" t="s">
        <v>28</v>
      </c>
      <c r="S50" s="97" t="s">
        <v>28</v>
      </c>
      <c r="T50" s="97" t="s">
        <v>28</v>
      </c>
      <c r="U50" s="96"/>
      <c r="V50" s="101" t="str">
        <f>IF('VSTUP SCAUx'!BH50="","",'VSTUP SCAUx'!BH50)</f>
        <v/>
      </c>
      <c r="W50" s="101" t="str">
        <f>IF('VSTUP SCAUx'!BI50="","",'VSTUP SCAUx'!BI50)</f>
        <v/>
      </c>
      <c r="X50" s="98" t="e">
        <f t="shared" si="1"/>
        <v>#VALUE!</v>
      </c>
      <c r="Y50" s="99">
        <f>IF(A50="vyplnit"," ",VLOOKUP(A50,ZU!$B$6:$H$101,2,FALSE))</f>
        <v>0</v>
      </c>
      <c r="Z50" s="95" t="s">
        <v>28</v>
      </c>
      <c r="AA50" s="95"/>
      <c r="AB50" s="95" t="s">
        <v>28</v>
      </c>
      <c r="AC50" s="95" t="s">
        <v>28</v>
      </c>
      <c r="AD50" s="95" t="s">
        <v>28</v>
      </c>
      <c r="AE50" s="95">
        <f t="shared" si="2"/>
        <v>0</v>
      </c>
      <c r="AF50" s="100">
        <f t="shared" si="3"/>
        <v>1</v>
      </c>
      <c r="AG50" s="95" t="e">
        <f t="shared" si="4"/>
        <v>#N/A</v>
      </c>
      <c r="AH50" s="95"/>
      <c r="AI50" s="101" t="s">
        <v>28</v>
      </c>
      <c r="AJ50" s="101" t="s">
        <v>28</v>
      </c>
      <c r="AK50" s="101" t="s">
        <v>28</v>
      </c>
      <c r="AL50" s="102" t="str">
        <f t="shared" si="5"/>
        <v>nezměněna</v>
      </c>
      <c r="AM50" s="103"/>
      <c r="AN50" s="107"/>
    </row>
    <row r="51" spans="1:40" ht="15">
      <c r="A51" s="105" t="str">
        <f>IF('VSTUP SCAUx'!AY51="","",'VSTUP SCAUx'!AY51)</f>
        <v/>
      </c>
      <c r="B51" s="105" t="str">
        <f>IF('VSTUP SCAUx'!A51="","",'VSTUP SCAUx'!A51)</f>
        <v/>
      </c>
      <c r="C51" s="105" t="str">
        <f>IF('VSTUP SCAUx'!B51="","",'VSTUP SCAUx'!B51)</f>
        <v/>
      </c>
      <c r="D51" s="105" t="str">
        <f>IF('VSTUP SCAUx'!C51="","",'VSTUP SCAUx'!C51)</f>
        <v/>
      </c>
      <c r="E51" s="105" t="str">
        <f>IF('VSTUP SCAUx'!I51="","",'VSTUP SCAUx'!I51)</f>
        <v/>
      </c>
      <c r="F51" s="95" t="str">
        <f>IF('VSTUP SCAUx'!F51="","",'VSTUP SCAUx'!F51)</f>
        <v/>
      </c>
      <c r="G51" s="95" t="str">
        <f>IF('VSTUP SCAUx'!G51="","",'VSTUP SCAUx'!G51)</f>
        <v/>
      </c>
      <c r="H51" s="101" t="str">
        <f>IF('VSTUP SCAUx'!AC51="","","ANO")</f>
        <v/>
      </c>
      <c r="I51" s="106" t="str">
        <f>IF('VSTUP SCAUx'!BD51="","",'VSTUP SCAUx'!BD51)</f>
        <v/>
      </c>
      <c r="J51" s="101" t="str">
        <f>IF('VSTUP SCAUx'!N51="","",'VSTUP SCAUx'!N51)</f>
        <v/>
      </c>
      <c r="K51" s="95" t="s">
        <v>28</v>
      </c>
      <c r="L51" s="95" t="s">
        <v>28</v>
      </c>
      <c r="M51" s="95" t="s">
        <v>28</v>
      </c>
      <c r="N51" s="95"/>
      <c r="O51" s="95" t="s">
        <v>28</v>
      </c>
      <c r="P51" s="96" t="e">
        <f>ROUND(IF(F51="vyplnit","-",VLOOKUP(CONCATENATE(Y51,G51," ",Z51),ZU!$A$6:$H$100,5,FALSE)*F51),2)</f>
        <v>#N/A</v>
      </c>
      <c r="Q51" s="96" t="e">
        <f t="shared" si="0"/>
        <v>#N/A</v>
      </c>
      <c r="R51" s="97" t="s">
        <v>28</v>
      </c>
      <c r="S51" s="97" t="s">
        <v>28</v>
      </c>
      <c r="T51" s="97" t="s">
        <v>28</v>
      </c>
      <c r="U51" s="96"/>
      <c r="V51" s="101" t="str">
        <f>IF('VSTUP SCAUx'!BH51="","",'VSTUP SCAUx'!BH51)</f>
        <v/>
      </c>
      <c r="W51" s="101" t="str">
        <f>IF('VSTUP SCAUx'!BI51="","",'VSTUP SCAUx'!BI51)</f>
        <v/>
      </c>
      <c r="X51" s="98" t="e">
        <f t="shared" si="1"/>
        <v>#VALUE!</v>
      </c>
      <c r="Y51" s="99">
        <f>IF(A51="vyplnit"," ",VLOOKUP(A51,ZU!$B$6:$H$101,2,FALSE))</f>
        <v>0</v>
      </c>
      <c r="Z51" s="95" t="s">
        <v>28</v>
      </c>
      <c r="AA51" s="95"/>
      <c r="AB51" s="95" t="s">
        <v>28</v>
      </c>
      <c r="AC51" s="95" t="s">
        <v>28</v>
      </c>
      <c r="AD51" s="95" t="s">
        <v>28</v>
      </c>
      <c r="AE51" s="95">
        <f t="shared" si="2"/>
        <v>0</v>
      </c>
      <c r="AF51" s="100">
        <f t="shared" si="3"/>
        <v>1</v>
      </c>
      <c r="AG51" s="95" t="e">
        <f t="shared" si="4"/>
        <v>#N/A</v>
      </c>
      <c r="AH51" s="95"/>
      <c r="AI51" s="101" t="s">
        <v>28</v>
      </c>
      <c r="AJ51" s="101" t="s">
        <v>28</v>
      </c>
      <c r="AK51" s="101" t="s">
        <v>28</v>
      </c>
      <c r="AL51" s="102" t="str">
        <f t="shared" si="5"/>
        <v>nezměněna</v>
      </c>
      <c r="AM51" s="103"/>
      <c r="AN51" s="107"/>
    </row>
    <row r="52" spans="1:40" ht="15">
      <c r="A52" s="105" t="str">
        <f>IF('VSTUP SCAUx'!AY52="","",'VSTUP SCAUx'!AY52)</f>
        <v/>
      </c>
      <c r="B52" s="105" t="str">
        <f>IF('VSTUP SCAUx'!A52="","",'VSTUP SCAUx'!A52)</f>
        <v/>
      </c>
      <c r="C52" s="105" t="str">
        <f>IF('VSTUP SCAUx'!B52="","",'VSTUP SCAUx'!B52)</f>
        <v/>
      </c>
      <c r="D52" s="105" t="str">
        <f>IF('VSTUP SCAUx'!C52="","",'VSTUP SCAUx'!C52)</f>
        <v/>
      </c>
      <c r="E52" s="105" t="str">
        <f>IF('VSTUP SCAUx'!I52="","",'VSTUP SCAUx'!I52)</f>
        <v/>
      </c>
      <c r="F52" s="95" t="str">
        <f>IF('VSTUP SCAUx'!F52="","",'VSTUP SCAUx'!F52)</f>
        <v/>
      </c>
      <c r="G52" s="95" t="str">
        <f>IF('VSTUP SCAUx'!G52="","",'VSTUP SCAUx'!G52)</f>
        <v/>
      </c>
      <c r="H52" s="101" t="str">
        <f>IF('VSTUP SCAUx'!AC52="","","ANO")</f>
        <v/>
      </c>
      <c r="I52" s="106" t="str">
        <f>IF('VSTUP SCAUx'!BD52="","",'VSTUP SCAUx'!BD52)</f>
        <v/>
      </c>
      <c r="J52" s="101" t="str">
        <f>IF('VSTUP SCAUx'!N52="","",'VSTUP SCAUx'!N52)</f>
        <v/>
      </c>
      <c r="K52" s="95" t="s">
        <v>28</v>
      </c>
      <c r="L52" s="95" t="s">
        <v>28</v>
      </c>
      <c r="M52" s="95" t="s">
        <v>28</v>
      </c>
      <c r="N52" s="95"/>
      <c r="O52" s="95" t="s">
        <v>28</v>
      </c>
      <c r="P52" s="96" t="e">
        <f>ROUND(IF(F52="vyplnit","-",VLOOKUP(CONCATENATE(Y52,G52," ",Z52),ZU!$A$6:$H$100,5,FALSE)*F52),2)</f>
        <v>#N/A</v>
      </c>
      <c r="Q52" s="96" t="e">
        <f t="shared" si="0"/>
        <v>#N/A</v>
      </c>
      <c r="R52" s="97" t="s">
        <v>28</v>
      </c>
      <c r="S52" s="97" t="s">
        <v>28</v>
      </c>
      <c r="T52" s="97" t="s">
        <v>28</v>
      </c>
      <c r="U52" s="96"/>
      <c r="V52" s="101" t="str">
        <f>IF('VSTUP SCAUx'!BH52="","",'VSTUP SCAUx'!BH52)</f>
        <v/>
      </c>
      <c r="W52" s="101" t="str">
        <f>IF('VSTUP SCAUx'!BI52="","",'VSTUP SCAUx'!BI52)</f>
        <v/>
      </c>
      <c r="X52" s="98" t="e">
        <f t="shared" si="1"/>
        <v>#VALUE!</v>
      </c>
      <c r="Y52" s="99">
        <f>IF(A52="vyplnit"," ",VLOOKUP(A52,ZU!$B$6:$H$101,2,FALSE))</f>
        <v>0</v>
      </c>
      <c r="Z52" s="95" t="s">
        <v>28</v>
      </c>
      <c r="AA52" s="95"/>
      <c r="AB52" s="95" t="s">
        <v>28</v>
      </c>
      <c r="AC52" s="95" t="s">
        <v>28</v>
      </c>
      <c r="AD52" s="95" t="s">
        <v>28</v>
      </c>
      <c r="AE52" s="95">
        <f t="shared" si="2"/>
        <v>0</v>
      </c>
      <c r="AF52" s="100">
        <f t="shared" si="3"/>
        <v>1</v>
      </c>
      <c r="AG52" s="95" t="e">
        <f t="shared" si="4"/>
        <v>#N/A</v>
      </c>
      <c r="AH52" s="95"/>
      <c r="AI52" s="101" t="s">
        <v>28</v>
      </c>
      <c r="AJ52" s="101" t="s">
        <v>28</v>
      </c>
      <c r="AK52" s="101" t="s">
        <v>28</v>
      </c>
      <c r="AL52" s="102" t="str">
        <f t="shared" si="5"/>
        <v>nezměněna</v>
      </c>
      <c r="AM52" s="103"/>
      <c r="AN52" s="107"/>
    </row>
    <row r="53" spans="1:40" ht="15">
      <c r="A53" s="105" t="str">
        <f>IF('VSTUP SCAUx'!AY53="","",'VSTUP SCAUx'!AY53)</f>
        <v/>
      </c>
      <c r="B53" s="105" t="str">
        <f>IF('VSTUP SCAUx'!A53="","",'VSTUP SCAUx'!A53)</f>
        <v/>
      </c>
      <c r="C53" s="105" t="str">
        <f>IF('VSTUP SCAUx'!B53="","",'VSTUP SCAUx'!B53)</f>
        <v/>
      </c>
      <c r="D53" s="105" t="str">
        <f>IF('VSTUP SCAUx'!C53="","",'VSTUP SCAUx'!C53)</f>
        <v/>
      </c>
      <c r="E53" s="105" t="str">
        <f>IF('VSTUP SCAUx'!I53="","",'VSTUP SCAUx'!I53)</f>
        <v/>
      </c>
      <c r="F53" s="95" t="str">
        <f>IF('VSTUP SCAUx'!F53="","",'VSTUP SCAUx'!F53)</f>
        <v/>
      </c>
      <c r="G53" s="95" t="str">
        <f>IF('VSTUP SCAUx'!G53="","",'VSTUP SCAUx'!G53)</f>
        <v/>
      </c>
      <c r="H53" s="101" t="str">
        <f>IF('VSTUP SCAUx'!AC53="","","ANO")</f>
        <v/>
      </c>
      <c r="I53" s="106" t="str">
        <f>IF('VSTUP SCAUx'!BD53="","",'VSTUP SCAUx'!BD53)</f>
        <v/>
      </c>
      <c r="J53" s="101" t="str">
        <f>IF('VSTUP SCAUx'!N53="","",'VSTUP SCAUx'!N53)</f>
        <v/>
      </c>
      <c r="K53" s="95" t="s">
        <v>28</v>
      </c>
      <c r="L53" s="95" t="s">
        <v>28</v>
      </c>
      <c r="M53" s="95" t="s">
        <v>28</v>
      </c>
      <c r="N53" s="95"/>
      <c r="O53" s="95" t="s">
        <v>28</v>
      </c>
      <c r="P53" s="96" t="e">
        <f>ROUND(IF(F53="vyplnit","-",VLOOKUP(CONCATENATE(Y53,G53," ",Z53),ZU!$A$6:$H$100,5,FALSE)*F53),2)</f>
        <v>#N/A</v>
      </c>
      <c r="Q53" s="96" t="e">
        <f t="shared" si="0"/>
        <v>#N/A</v>
      </c>
      <c r="R53" s="97" t="s">
        <v>28</v>
      </c>
      <c r="S53" s="97" t="s">
        <v>28</v>
      </c>
      <c r="T53" s="97" t="s">
        <v>28</v>
      </c>
      <c r="U53" s="96"/>
      <c r="V53" s="101" t="str">
        <f>IF('VSTUP SCAUx'!BH53="","",'VSTUP SCAUx'!BH53)</f>
        <v/>
      </c>
      <c r="W53" s="101" t="str">
        <f>IF('VSTUP SCAUx'!BI53="","",'VSTUP SCAUx'!BI53)</f>
        <v/>
      </c>
      <c r="X53" s="98" t="e">
        <f t="shared" si="1"/>
        <v>#VALUE!</v>
      </c>
      <c r="Y53" s="99">
        <f>IF(A53="vyplnit"," ",VLOOKUP(A53,ZU!$B$6:$H$101,2,FALSE))</f>
        <v>0</v>
      </c>
      <c r="Z53" s="95" t="s">
        <v>28</v>
      </c>
      <c r="AA53" s="95"/>
      <c r="AB53" s="95" t="s">
        <v>28</v>
      </c>
      <c r="AC53" s="95" t="s">
        <v>28</v>
      </c>
      <c r="AD53" s="95" t="s">
        <v>28</v>
      </c>
      <c r="AE53" s="95">
        <f t="shared" si="2"/>
        <v>0</v>
      </c>
      <c r="AF53" s="100">
        <f t="shared" si="3"/>
        <v>1</v>
      </c>
      <c r="AG53" s="95" t="e">
        <f t="shared" si="4"/>
        <v>#N/A</v>
      </c>
      <c r="AH53" s="95"/>
      <c r="AI53" s="101" t="s">
        <v>28</v>
      </c>
      <c r="AJ53" s="101" t="s">
        <v>28</v>
      </c>
      <c r="AK53" s="101" t="s">
        <v>28</v>
      </c>
      <c r="AL53" s="102" t="str">
        <f t="shared" si="5"/>
        <v>nezměněna</v>
      </c>
      <c r="AM53" s="103"/>
      <c r="AN53" s="107"/>
    </row>
    <row r="54" spans="1:40" ht="15">
      <c r="A54" s="105" t="str">
        <f>IF('VSTUP SCAUx'!AY54="","",'VSTUP SCAUx'!AY54)</f>
        <v/>
      </c>
      <c r="B54" s="105" t="str">
        <f>IF('VSTUP SCAUx'!A54="","",'VSTUP SCAUx'!A54)</f>
        <v/>
      </c>
      <c r="C54" s="105" t="str">
        <f>IF('VSTUP SCAUx'!B54="","",'VSTUP SCAUx'!B54)</f>
        <v/>
      </c>
      <c r="D54" s="105" t="str">
        <f>IF('VSTUP SCAUx'!C54="","",'VSTUP SCAUx'!C54)</f>
        <v/>
      </c>
      <c r="E54" s="105" t="str">
        <f>IF('VSTUP SCAUx'!I54="","",'VSTUP SCAUx'!I54)</f>
        <v/>
      </c>
      <c r="F54" s="95" t="str">
        <f>IF('VSTUP SCAUx'!F54="","",'VSTUP SCAUx'!F54)</f>
        <v/>
      </c>
      <c r="G54" s="95" t="str">
        <f>IF('VSTUP SCAUx'!G54="","",'VSTUP SCAUx'!G54)</f>
        <v/>
      </c>
      <c r="H54" s="101" t="str">
        <f>IF('VSTUP SCAUx'!AC54="","","ANO")</f>
        <v/>
      </c>
      <c r="I54" s="106" t="str">
        <f>IF('VSTUP SCAUx'!BD54="","",'VSTUP SCAUx'!BD54)</f>
        <v/>
      </c>
      <c r="J54" s="101" t="str">
        <f>IF('VSTUP SCAUx'!N54="","",'VSTUP SCAUx'!N54)</f>
        <v/>
      </c>
      <c r="K54" s="95" t="s">
        <v>28</v>
      </c>
      <c r="L54" s="95" t="s">
        <v>28</v>
      </c>
      <c r="M54" s="95" t="s">
        <v>28</v>
      </c>
      <c r="N54" s="95"/>
      <c r="O54" s="95" t="s">
        <v>28</v>
      </c>
      <c r="P54" s="96" t="e">
        <f>ROUND(IF(F54="vyplnit","-",VLOOKUP(CONCATENATE(Y54,G54," ",Z54),ZU!$A$6:$H$100,5,FALSE)*F54),2)</f>
        <v>#N/A</v>
      </c>
      <c r="Q54" s="96" t="e">
        <f t="shared" si="0"/>
        <v>#N/A</v>
      </c>
      <c r="R54" s="97" t="s">
        <v>28</v>
      </c>
      <c r="S54" s="97" t="s">
        <v>28</v>
      </c>
      <c r="T54" s="97" t="s">
        <v>28</v>
      </c>
      <c r="U54" s="96"/>
      <c r="V54" s="101" t="str">
        <f>IF('VSTUP SCAUx'!BH54="","",'VSTUP SCAUx'!BH54)</f>
        <v/>
      </c>
      <c r="W54" s="101" t="str">
        <f>IF('VSTUP SCAUx'!BI54="","",'VSTUP SCAUx'!BI54)</f>
        <v/>
      </c>
      <c r="X54" s="98" t="e">
        <f t="shared" si="1"/>
        <v>#VALUE!</v>
      </c>
      <c r="Y54" s="99">
        <f>IF(A54="vyplnit"," ",VLOOKUP(A54,ZU!$B$6:$H$101,2,FALSE))</f>
        <v>0</v>
      </c>
      <c r="Z54" s="95" t="s">
        <v>28</v>
      </c>
      <c r="AA54" s="95"/>
      <c r="AB54" s="95" t="s">
        <v>28</v>
      </c>
      <c r="AC54" s="95" t="s">
        <v>28</v>
      </c>
      <c r="AD54" s="95" t="s">
        <v>28</v>
      </c>
      <c r="AE54" s="95">
        <f t="shared" si="2"/>
        <v>0</v>
      </c>
      <c r="AF54" s="100">
        <f t="shared" si="3"/>
        <v>1</v>
      </c>
      <c r="AG54" s="95" t="e">
        <f t="shared" si="4"/>
        <v>#N/A</v>
      </c>
      <c r="AH54" s="95"/>
      <c r="AI54" s="101" t="s">
        <v>28</v>
      </c>
      <c r="AJ54" s="101" t="s">
        <v>28</v>
      </c>
      <c r="AK54" s="101" t="s">
        <v>28</v>
      </c>
      <c r="AL54" s="102" t="str">
        <f t="shared" si="5"/>
        <v>nezměněna</v>
      </c>
      <c r="AM54" s="103"/>
      <c r="AN54" s="107"/>
    </row>
    <row r="55" spans="1:40" ht="15">
      <c r="A55" s="105" t="str">
        <f>IF('VSTUP SCAUx'!AY55="","",'VSTUP SCAUx'!AY55)</f>
        <v/>
      </c>
      <c r="B55" s="105" t="str">
        <f>IF('VSTUP SCAUx'!A55="","",'VSTUP SCAUx'!A55)</f>
        <v/>
      </c>
      <c r="C55" s="105" t="str">
        <f>IF('VSTUP SCAUx'!B55="","",'VSTUP SCAUx'!B55)</f>
        <v/>
      </c>
      <c r="D55" s="105" t="str">
        <f>IF('VSTUP SCAUx'!C55="","",'VSTUP SCAUx'!C55)</f>
        <v/>
      </c>
      <c r="E55" s="105" t="str">
        <f>IF('VSTUP SCAUx'!I55="","",'VSTUP SCAUx'!I55)</f>
        <v/>
      </c>
      <c r="F55" s="95" t="str">
        <f>IF('VSTUP SCAUx'!F55="","",'VSTUP SCAUx'!F55)</f>
        <v/>
      </c>
      <c r="G55" s="95" t="str">
        <f>IF('VSTUP SCAUx'!G55="","",'VSTUP SCAUx'!G55)</f>
        <v/>
      </c>
      <c r="H55" s="101" t="str">
        <f>IF('VSTUP SCAUx'!AC55="","","ANO")</f>
        <v/>
      </c>
      <c r="I55" s="106" t="str">
        <f>IF('VSTUP SCAUx'!BD55="","",'VSTUP SCAUx'!BD55)</f>
        <v/>
      </c>
      <c r="J55" s="101" t="str">
        <f>IF('VSTUP SCAUx'!N55="","",'VSTUP SCAUx'!N55)</f>
        <v/>
      </c>
      <c r="K55" s="95" t="s">
        <v>28</v>
      </c>
      <c r="L55" s="95" t="s">
        <v>28</v>
      </c>
      <c r="M55" s="95" t="s">
        <v>28</v>
      </c>
      <c r="N55" s="95"/>
      <c r="O55" s="95" t="s">
        <v>28</v>
      </c>
      <c r="P55" s="96" t="e">
        <f>ROUND(IF(F55="vyplnit","-",VLOOKUP(CONCATENATE(Y55,G55," ",Z55),ZU!$A$6:$H$100,5,FALSE)*F55),2)</f>
        <v>#N/A</v>
      </c>
      <c r="Q55" s="96" t="e">
        <f t="shared" si="0"/>
        <v>#N/A</v>
      </c>
      <c r="R55" s="97" t="s">
        <v>28</v>
      </c>
      <c r="S55" s="97" t="s">
        <v>28</v>
      </c>
      <c r="T55" s="97" t="s">
        <v>28</v>
      </c>
      <c r="U55" s="96"/>
      <c r="V55" s="101" t="str">
        <f>IF('VSTUP SCAUx'!BH55="","",'VSTUP SCAUx'!BH55)</f>
        <v/>
      </c>
      <c r="W55" s="101" t="str">
        <f>IF('VSTUP SCAUx'!BI55="","",'VSTUP SCAUx'!BI55)</f>
        <v/>
      </c>
      <c r="X55" s="98" t="e">
        <f t="shared" si="1"/>
        <v>#VALUE!</v>
      </c>
      <c r="Y55" s="99">
        <f>IF(A55="vyplnit"," ",VLOOKUP(A55,ZU!$B$6:$H$101,2,FALSE))</f>
        <v>0</v>
      </c>
      <c r="Z55" s="95" t="s">
        <v>28</v>
      </c>
      <c r="AA55" s="95"/>
      <c r="AB55" s="95" t="s">
        <v>28</v>
      </c>
      <c r="AC55" s="95" t="s">
        <v>28</v>
      </c>
      <c r="AD55" s="95" t="s">
        <v>28</v>
      </c>
      <c r="AE55" s="95">
        <f t="shared" si="2"/>
        <v>0</v>
      </c>
      <c r="AF55" s="100">
        <f t="shared" si="3"/>
        <v>1</v>
      </c>
      <c r="AG55" s="95" t="e">
        <f t="shared" si="4"/>
        <v>#N/A</v>
      </c>
      <c r="AH55" s="95"/>
      <c r="AI55" s="101" t="s">
        <v>28</v>
      </c>
      <c r="AJ55" s="101" t="s">
        <v>28</v>
      </c>
      <c r="AK55" s="101" t="s">
        <v>28</v>
      </c>
      <c r="AL55" s="102" t="str">
        <f t="shared" si="5"/>
        <v>nezměněna</v>
      </c>
      <c r="AM55" s="103"/>
      <c r="AN55" s="107"/>
    </row>
    <row r="56" spans="1:40" ht="15">
      <c r="A56" s="105" t="str">
        <f>IF('VSTUP SCAUx'!AY56="","",'VSTUP SCAUx'!AY56)</f>
        <v/>
      </c>
      <c r="B56" s="105" t="str">
        <f>IF('VSTUP SCAUx'!A56="","",'VSTUP SCAUx'!A56)</f>
        <v/>
      </c>
      <c r="C56" s="105" t="str">
        <f>IF('VSTUP SCAUx'!B56="","",'VSTUP SCAUx'!B56)</f>
        <v/>
      </c>
      <c r="D56" s="105" t="str">
        <f>IF('VSTUP SCAUx'!C56="","",'VSTUP SCAUx'!C56)</f>
        <v/>
      </c>
      <c r="E56" s="105" t="str">
        <f>IF('VSTUP SCAUx'!I56="","",'VSTUP SCAUx'!I56)</f>
        <v/>
      </c>
      <c r="F56" s="95" t="str">
        <f>IF('VSTUP SCAUx'!F56="","",'VSTUP SCAUx'!F56)</f>
        <v/>
      </c>
      <c r="G56" s="95" t="str">
        <f>IF('VSTUP SCAUx'!G56="","",'VSTUP SCAUx'!G56)</f>
        <v/>
      </c>
      <c r="H56" s="101" t="str">
        <f>IF('VSTUP SCAUx'!AC56="","","ANO")</f>
        <v/>
      </c>
      <c r="I56" s="106" t="str">
        <f>IF('VSTUP SCAUx'!BD56="","",'VSTUP SCAUx'!BD56)</f>
        <v/>
      </c>
      <c r="J56" s="101" t="str">
        <f>IF('VSTUP SCAUx'!N56="","",'VSTUP SCAUx'!N56)</f>
        <v/>
      </c>
      <c r="K56" s="95" t="s">
        <v>28</v>
      </c>
      <c r="L56" s="95" t="s">
        <v>28</v>
      </c>
      <c r="M56" s="95" t="s">
        <v>28</v>
      </c>
      <c r="N56" s="95"/>
      <c r="O56" s="95" t="s">
        <v>28</v>
      </c>
      <c r="P56" s="96" t="e">
        <f>ROUND(IF(F56="vyplnit","-",VLOOKUP(CONCATENATE(Y56,G56," ",Z56),ZU!$A$6:$H$100,5,FALSE)*F56),2)</f>
        <v>#N/A</v>
      </c>
      <c r="Q56" s="96" t="e">
        <f t="shared" si="0"/>
        <v>#N/A</v>
      </c>
      <c r="R56" s="97" t="s">
        <v>28</v>
      </c>
      <c r="S56" s="97" t="s">
        <v>28</v>
      </c>
      <c r="T56" s="97" t="s">
        <v>28</v>
      </c>
      <c r="U56" s="96"/>
      <c r="V56" s="101" t="str">
        <f>IF('VSTUP SCAUx'!BH56="","",'VSTUP SCAUx'!BH56)</f>
        <v/>
      </c>
      <c r="W56" s="101" t="str">
        <f>IF('VSTUP SCAUx'!BI56="","",'VSTUP SCAUx'!BI56)</f>
        <v/>
      </c>
      <c r="X56" s="98" t="e">
        <f t="shared" si="1"/>
        <v>#VALUE!</v>
      </c>
      <c r="Y56" s="99">
        <f>IF(A56="vyplnit"," ",VLOOKUP(A56,ZU!$B$6:$H$101,2,FALSE))</f>
        <v>0</v>
      </c>
      <c r="Z56" s="95" t="s">
        <v>28</v>
      </c>
      <c r="AA56" s="95"/>
      <c r="AB56" s="95" t="s">
        <v>28</v>
      </c>
      <c r="AC56" s="95" t="s">
        <v>28</v>
      </c>
      <c r="AD56" s="95" t="s">
        <v>28</v>
      </c>
      <c r="AE56" s="95">
        <f t="shared" si="2"/>
        <v>0</v>
      </c>
      <c r="AF56" s="100">
        <f t="shared" si="3"/>
        <v>1</v>
      </c>
      <c r="AG56" s="95" t="e">
        <f t="shared" si="4"/>
        <v>#N/A</v>
      </c>
      <c r="AH56" s="95"/>
      <c r="AI56" s="101" t="s">
        <v>28</v>
      </c>
      <c r="AJ56" s="101" t="s">
        <v>28</v>
      </c>
      <c r="AK56" s="101" t="s">
        <v>28</v>
      </c>
      <c r="AL56" s="102" t="str">
        <f t="shared" si="5"/>
        <v>nezměněna</v>
      </c>
      <c r="AM56" s="103"/>
      <c r="AN56" s="107"/>
    </row>
    <row r="57" spans="1:40" ht="15">
      <c r="A57" s="105" t="str">
        <f>IF('VSTUP SCAUx'!AY57="","",'VSTUP SCAUx'!AY57)</f>
        <v/>
      </c>
      <c r="B57" s="105" t="str">
        <f>IF('VSTUP SCAUx'!A57="","",'VSTUP SCAUx'!A57)</f>
        <v/>
      </c>
      <c r="C57" s="105" t="str">
        <f>IF('VSTUP SCAUx'!B57="","",'VSTUP SCAUx'!B57)</f>
        <v/>
      </c>
      <c r="D57" s="105" t="str">
        <f>IF('VSTUP SCAUx'!C57="","",'VSTUP SCAUx'!C57)</f>
        <v/>
      </c>
      <c r="E57" s="105" t="str">
        <f>IF('VSTUP SCAUx'!I57="","",'VSTUP SCAUx'!I57)</f>
        <v/>
      </c>
      <c r="F57" s="95" t="str">
        <f>IF('VSTUP SCAUx'!F57="","",'VSTUP SCAUx'!F57)</f>
        <v/>
      </c>
      <c r="G57" s="95" t="str">
        <f>IF('VSTUP SCAUx'!G57="","",'VSTUP SCAUx'!G57)</f>
        <v/>
      </c>
      <c r="H57" s="101" t="str">
        <f>IF('VSTUP SCAUx'!AC57="","","ANO")</f>
        <v/>
      </c>
      <c r="I57" s="106" t="str">
        <f>IF('VSTUP SCAUx'!BD57="","",'VSTUP SCAUx'!BD57)</f>
        <v/>
      </c>
      <c r="J57" s="101" t="str">
        <f>IF('VSTUP SCAUx'!N57="","",'VSTUP SCAUx'!N57)</f>
        <v/>
      </c>
      <c r="K57" s="95" t="s">
        <v>28</v>
      </c>
      <c r="L57" s="95" t="s">
        <v>28</v>
      </c>
      <c r="M57" s="95" t="s">
        <v>28</v>
      </c>
      <c r="N57" s="95"/>
      <c r="O57" s="95" t="s">
        <v>28</v>
      </c>
      <c r="P57" s="96" t="e">
        <f>ROUND(IF(F57="vyplnit","-",VLOOKUP(CONCATENATE(Y57,G57," ",Z57),ZU!$A$6:$H$100,5,FALSE)*F57),2)</f>
        <v>#N/A</v>
      </c>
      <c r="Q57" s="96" t="e">
        <f t="shared" si="0"/>
        <v>#N/A</v>
      </c>
      <c r="R57" s="97" t="s">
        <v>28</v>
      </c>
      <c r="S57" s="97" t="s">
        <v>28</v>
      </c>
      <c r="T57" s="97" t="s">
        <v>28</v>
      </c>
      <c r="U57" s="96"/>
      <c r="V57" s="101" t="str">
        <f>IF('VSTUP SCAUx'!BH57="","",'VSTUP SCAUx'!BH57)</f>
        <v/>
      </c>
      <c r="W57" s="101" t="str">
        <f>IF('VSTUP SCAUx'!BI57="","",'VSTUP SCAUx'!BI57)</f>
        <v/>
      </c>
      <c r="X57" s="98" t="e">
        <f t="shared" si="1"/>
        <v>#VALUE!</v>
      </c>
      <c r="Y57" s="99">
        <f>IF(A57="vyplnit"," ",VLOOKUP(A57,ZU!$B$6:$H$101,2,FALSE))</f>
        <v>0</v>
      </c>
      <c r="Z57" s="95" t="s">
        <v>28</v>
      </c>
      <c r="AA57" s="95"/>
      <c r="AB57" s="95" t="s">
        <v>28</v>
      </c>
      <c r="AC57" s="95" t="s">
        <v>28</v>
      </c>
      <c r="AD57" s="95" t="s">
        <v>28</v>
      </c>
      <c r="AE57" s="95">
        <f t="shared" si="2"/>
        <v>0</v>
      </c>
      <c r="AF57" s="100">
        <f t="shared" si="3"/>
        <v>1</v>
      </c>
      <c r="AG57" s="95" t="e">
        <f t="shared" si="4"/>
        <v>#N/A</v>
      </c>
      <c r="AH57" s="95"/>
      <c r="AI57" s="101" t="s">
        <v>28</v>
      </c>
      <c r="AJ57" s="101" t="s">
        <v>28</v>
      </c>
      <c r="AK57" s="101" t="s">
        <v>28</v>
      </c>
      <c r="AL57" s="102" t="str">
        <f t="shared" si="5"/>
        <v>nezměněna</v>
      </c>
      <c r="AM57" s="103"/>
      <c r="AN57" s="107"/>
    </row>
    <row r="58" spans="1:40" ht="15">
      <c r="A58" s="105" t="str">
        <f>IF('VSTUP SCAUx'!AY58="","",'VSTUP SCAUx'!AY58)</f>
        <v/>
      </c>
      <c r="B58" s="105" t="str">
        <f>IF('VSTUP SCAUx'!A58="","",'VSTUP SCAUx'!A58)</f>
        <v/>
      </c>
      <c r="C58" s="105" t="str">
        <f>IF('VSTUP SCAUx'!B58="","",'VSTUP SCAUx'!B58)</f>
        <v/>
      </c>
      <c r="D58" s="105" t="str">
        <f>IF('VSTUP SCAUx'!C58="","",'VSTUP SCAUx'!C58)</f>
        <v/>
      </c>
      <c r="E58" s="105" t="str">
        <f>IF('VSTUP SCAUx'!I58="","",'VSTUP SCAUx'!I58)</f>
        <v/>
      </c>
      <c r="F58" s="95" t="str">
        <f>IF('VSTUP SCAUx'!F58="","",'VSTUP SCAUx'!F58)</f>
        <v/>
      </c>
      <c r="G58" s="95" t="str">
        <f>IF('VSTUP SCAUx'!G58="","",'VSTUP SCAUx'!G58)</f>
        <v/>
      </c>
      <c r="H58" s="101" t="str">
        <f>IF('VSTUP SCAUx'!AC58="","","ANO")</f>
        <v/>
      </c>
      <c r="I58" s="106" t="str">
        <f>IF('VSTUP SCAUx'!BD58="","",'VSTUP SCAUx'!BD58)</f>
        <v/>
      </c>
      <c r="J58" s="101" t="str">
        <f>IF('VSTUP SCAUx'!N58="","",'VSTUP SCAUx'!N58)</f>
        <v/>
      </c>
      <c r="K58" s="95" t="s">
        <v>28</v>
      </c>
      <c r="L58" s="95" t="s">
        <v>28</v>
      </c>
      <c r="M58" s="95" t="s">
        <v>28</v>
      </c>
      <c r="N58" s="95"/>
      <c r="O58" s="95" t="s">
        <v>28</v>
      </c>
      <c r="P58" s="96" t="e">
        <f>ROUND(IF(F58="vyplnit","-",VLOOKUP(CONCATENATE(Y58,G58," ",Z58),ZU!$A$6:$H$100,5,FALSE)*F58),2)</f>
        <v>#N/A</v>
      </c>
      <c r="Q58" s="96" t="e">
        <f t="shared" si="0"/>
        <v>#N/A</v>
      </c>
      <c r="R58" s="97" t="s">
        <v>28</v>
      </c>
      <c r="S58" s="97" t="s">
        <v>28</v>
      </c>
      <c r="T58" s="97" t="s">
        <v>28</v>
      </c>
      <c r="U58" s="96"/>
      <c r="V58" s="101" t="str">
        <f>IF('VSTUP SCAUx'!BH58="","",'VSTUP SCAUx'!BH58)</f>
        <v/>
      </c>
      <c r="W58" s="101" t="str">
        <f>IF('VSTUP SCAUx'!BI58="","",'VSTUP SCAUx'!BI58)</f>
        <v/>
      </c>
      <c r="X58" s="98" t="e">
        <f t="shared" si="1"/>
        <v>#VALUE!</v>
      </c>
      <c r="Y58" s="99">
        <f>IF(A58="vyplnit"," ",VLOOKUP(A58,ZU!$B$6:$H$101,2,FALSE))</f>
        <v>0</v>
      </c>
      <c r="Z58" s="95" t="s">
        <v>28</v>
      </c>
      <c r="AA58" s="95"/>
      <c r="AB58" s="95" t="s">
        <v>28</v>
      </c>
      <c r="AC58" s="95" t="s">
        <v>28</v>
      </c>
      <c r="AD58" s="95" t="s">
        <v>28</v>
      </c>
      <c r="AE58" s="95">
        <f t="shared" si="2"/>
        <v>0</v>
      </c>
      <c r="AF58" s="100">
        <f t="shared" si="3"/>
        <v>1</v>
      </c>
      <c r="AG58" s="95" t="e">
        <f t="shared" si="4"/>
        <v>#N/A</v>
      </c>
      <c r="AH58" s="95"/>
      <c r="AI58" s="101" t="s">
        <v>28</v>
      </c>
      <c r="AJ58" s="101" t="s">
        <v>28</v>
      </c>
      <c r="AK58" s="101" t="s">
        <v>28</v>
      </c>
      <c r="AL58" s="102" t="str">
        <f t="shared" si="5"/>
        <v>nezměněna</v>
      </c>
      <c r="AM58" s="103"/>
      <c r="AN58" s="107"/>
    </row>
    <row r="59" spans="1:40" ht="15">
      <c r="A59" s="105" t="str">
        <f>IF('VSTUP SCAUx'!AY59="","",'VSTUP SCAUx'!AY59)</f>
        <v/>
      </c>
      <c r="B59" s="105" t="str">
        <f>IF('VSTUP SCAUx'!A59="","",'VSTUP SCAUx'!A59)</f>
        <v/>
      </c>
      <c r="C59" s="105" t="str">
        <f>IF('VSTUP SCAUx'!B59="","",'VSTUP SCAUx'!B59)</f>
        <v/>
      </c>
      <c r="D59" s="105" t="str">
        <f>IF('VSTUP SCAUx'!C59="","",'VSTUP SCAUx'!C59)</f>
        <v/>
      </c>
      <c r="E59" s="105" t="str">
        <f>IF('VSTUP SCAUx'!I59="","",'VSTUP SCAUx'!I59)</f>
        <v/>
      </c>
      <c r="F59" s="95" t="str">
        <f>IF('VSTUP SCAUx'!F59="","",'VSTUP SCAUx'!F59)</f>
        <v/>
      </c>
      <c r="G59" s="95" t="str">
        <f>IF('VSTUP SCAUx'!G59="","",'VSTUP SCAUx'!G59)</f>
        <v/>
      </c>
      <c r="H59" s="101" t="str">
        <f>IF('VSTUP SCAUx'!AC59="","","ANO")</f>
        <v/>
      </c>
      <c r="I59" s="106" t="str">
        <f>IF('VSTUP SCAUx'!BD59="","",'VSTUP SCAUx'!BD59)</f>
        <v/>
      </c>
      <c r="J59" s="101" t="str">
        <f>IF('VSTUP SCAUx'!N59="","",'VSTUP SCAUx'!N59)</f>
        <v/>
      </c>
      <c r="K59" s="95" t="s">
        <v>28</v>
      </c>
      <c r="L59" s="95" t="s">
        <v>28</v>
      </c>
      <c r="M59" s="95" t="s">
        <v>28</v>
      </c>
      <c r="N59" s="95"/>
      <c r="O59" s="95" t="s">
        <v>28</v>
      </c>
      <c r="P59" s="96" t="e">
        <f>ROUND(IF(F59="vyplnit","-",VLOOKUP(CONCATENATE(Y59,G59," ",Z59),ZU!$A$6:$H$100,5,FALSE)*F59),2)</f>
        <v>#N/A</v>
      </c>
      <c r="Q59" s="96" t="e">
        <f t="shared" si="0"/>
        <v>#N/A</v>
      </c>
      <c r="R59" s="97" t="s">
        <v>28</v>
      </c>
      <c r="S59" s="97" t="s">
        <v>28</v>
      </c>
      <c r="T59" s="97" t="s">
        <v>28</v>
      </c>
      <c r="U59" s="96"/>
      <c r="V59" s="101" t="str">
        <f>IF('VSTUP SCAUx'!BH59="","",'VSTUP SCAUx'!BH59)</f>
        <v/>
      </c>
      <c r="W59" s="101" t="str">
        <f>IF('VSTUP SCAUx'!BI59="","",'VSTUP SCAUx'!BI59)</f>
        <v/>
      </c>
      <c r="X59" s="98" t="e">
        <f t="shared" si="1"/>
        <v>#VALUE!</v>
      </c>
      <c r="Y59" s="99">
        <f>IF(A59="vyplnit"," ",VLOOKUP(A59,ZU!$B$6:$H$101,2,FALSE))</f>
        <v>0</v>
      </c>
      <c r="Z59" s="95" t="s">
        <v>28</v>
      </c>
      <c r="AA59" s="95"/>
      <c r="AB59" s="95" t="s">
        <v>28</v>
      </c>
      <c r="AC59" s="95" t="s">
        <v>28</v>
      </c>
      <c r="AD59" s="95" t="s">
        <v>28</v>
      </c>
      <c r="AE59" s="95">
        <f t="shared" si="2"/>
        <v>0</v>
      </c>
      <c r="AF59" s="100">
        <f t="shared" si="3"/>
        <v>1</v>
      </c>
      <c r="AG59" s="95" t="e">
        <f t="shared" si="4"/>
        <v>#N/A</v>
      </c>
      <c r="AH59" s="95"/>
      <c r="AI59" s="101" t="s">
        <v>28</v>
      </c>
      <c r="AJ59" s="101" t="s">
        <v>28</v>
      </c>
      <c r="AK59" s="101" t="s">
        <v>28</v>
      </c>
      <c r="AL59" s="102" t="str">
        <f t="shared" si="5"/>
        <v>nezměněna</v>
      </c>
      <c r="AM59" s="103"/>
      <c r="AN59" s="107"/>
    </row>
    <row r="60" spans="1:40" ht="15">
      <c r="A60" s="105" t="str">
        <f>IF('VSTUP SCAUx'!AY60="","",'VSTUP SCAUx'!AY60)</f>
        <v/>
      </c>
      <c r="B60" s="105" t="str">
        <f>IF('VSTUP SCAUx'!A60="","",'VSTUP SCAUx'!A60)</f>
        <v/>
      </c>
      <c r="C60" s="105" t="str">
        <f>IF('VSTUP SCAUx'!B60="","",'VSTUP SCAUx'!B60)</f>
        <v/>
      </c>
      <c r="D60" s="105" t="str">
        <f>IF('VSTUP SCAUx'!C60="","",'VSTUP SCAUx'!C60)</f>
        <v/>
      </c>
      <c r="E60" s="105" t="str">
        <f>IF('VSTUP SCAUx'!I60="","",'VSTUP SCAUx'!I60)</f>
        <v/>
      </c>
      <c r="F60" s="95" t="str">
        <f>IF('VSTUP SCAUx'!F60="","",'VSTUP SCAUx'!F60)</f>
        <v/>
      </c>
      <c r="G60" s="95" t="str">
        <f>IF('VSTUP SCAUx'!G60="","",'VSTUP SCAUx'!G60)</f>
        <v/>
      </c>
      <c r="H60" s="101" t="str">
        <f>IF('VSTUP SCAUx'!AC60="","","ANO")</f>
        <v/>
      </c>
      <c r="I60" s="106" t="str">
        <f>IF('VSTUP SCAUx'!BD60="","",'VSTUP SCAUx'!BD60)</f>
        <v/>
      </c>
      <c r="J60" s="101" t="str">
        <f>IF('VSTUP SCAUx'!N60="","",'VSTUP SCAUx'!N60)</f>
        <v/>
      </c>
      <c r="K60" s="95" t="s">
        <v>28</v>
      </c>
      <c r="L60" s="95" t="s">
        <v>28</v>
      </c>
      <c r="M60" s="95" t="s">
        <v>28</v>
      </c>
      <c r="N60" s="95"/>
      <c r="O60" s="95" t="s">
        <v>28</v>
      </c>
      <c r="P60" s="96" t="e">
        <f>ROUND(IF(F60="vyplnit","-",VLOOKUP(CONCATENATE(Y60,G60," ",Z60),ZU!$A$6:$H$100,5,FALSE)*F60),2)</f>
        <v>#N/A</v>
      </c>
      <c r="Q60" s="96" t="e">
        <f t="shared" si="0"/>
        <v>#N/A</v>
      </c>
      <c r="R60" s="97" t="s">
        <v>28</v>
      </c>
      <c r="S60" s="97" t="s">
        <v>28</v>
      </c>
      <c r="T60" s="97" t="s">
        <v>28</v>
      </c>
      <c r="U60" s="96"/>
      <c r="V60" s="101" t="str">
        <f>IF('VSTUP SCAUx'!BH60="","",'VSTUP SCAUx'!BH60)</f>
        <v/>
      </c>
      <c r="W60" s="101" t="str">
        <f>IF('VSTUP SCAUx'!BI60="","",'VSTUP SCAUx'!BI60)</f>
        <v/>
      </c>
      <c r="X60" s="98" t="e">
        <f t="shared" si="1"/>
        <v>#VALUE!</v>
      </c>
      <c r="Y60" s="99">
        <f>IF(A60="vyplnit"," ",VLOOKUP(A60,ZU!$B$6:$H$101,2,FALSE))</f>
        <v>0</v>
      </c>
      <c r="Z60" s="95" t="s">
        <v>28</v>
      </c>
      <c r="AA60" s="95"/>
      <c r="AB60" s="95" t="s">
        <v>28</v>
      </c>
      <c r="AC60" s="95" t="s">
        <v>28</v>
      </c>
      <c r="AD60" s="95" t="s">
        <v>28</v>
      </c>
      <c r="AE60" s="95">
        <f t="shared" si="2"/>
        <v>0</v>
      </c>
      <c r="AF60" s="100">
        <f t="shared" si="3"/>
        <v>1</v>
      </c>
      <c r="AG60" s="95" t="e">
        <f t="shared" si="4"/>
        <v>#N/A</v>
      </c>
      <c r="AH60" s="95"/>
      <c r="AI60" s="101" t="s">
        <v>28</v>
      </c>
      <c r="AJ60" s="101" t="s">
        <v>28</v>
      </c>
      <c r="AK60" s="101" t="s">
        <v>28</v>
      </c>
      <c r="AL60" s="102" t="str">
        <f t="shared" si="5"/>
        <v>nezměněna</v>
      </c>
      <c r="AM60" s="103"/>
      <c r="AN60" s="107"/>
    </row>
    <row r="61" spans="1:40" ht="15">
      <c r="A61" s="105" t="str">
        <f>IF('VSTUP SCAUx'!AY61="","",'VSTUP SCAUx'!AY61)</f>
        <v/>
      </c>
      <c r="B61" s="105" t="str">
        <f>IF('VSTUP SCAUx'!A61="","",'VSTUP SCAUx'!A61)</f>
        <v/>
      </c>
      <c r="C61" s="105" t="str">
        <f>IF('VSTUP SCAUx'!B61="","",'VSTUP SCAUx'!B61)</f>
        <v/>
      </c>
      <c r="D61" s="105" t="str">
        <f>IF('VSTUP SCAUx'!C61="","",'VSTUP SCAUx'!C61)</f>
        <v/>
      </c>
      <c r="E61" s="105" t="str">
        <f>IF('VSTUP SCAUx'!I61="","",'VSTUP SCAUx'!I61)</f>
        <v/>
      </c>
      <c r="F61" s="95" t="str">
        <f>IF('VSTUP SCAUx'!F61="","",'VSTUP SCAUx'!F61)</f>
        <v/>
      </c>
      <c r="G61" s="95" t="str">
        <f>IF('VSTUP SCAUx'!G61="","",'VSTUP SCAUx'!G61)</f>
        <v/>
      </c>
      <c r="H61" s="101" t="str">
        <f>IF('VSTUP SCAUx'!AC61="","","ANO")</f>
        <v/>
      </c>
      <c r="I61" s="106" t="str">
        <f>IF('VSTUP SCAUx'!BD61="","",'VSTUP SCAUx'!BD61)</f>
        <v/>
      </c>
      <c r="J61" s="101" t="str">
        <f>IF('VSTUP SCAUx'!N61="","",'VSTUP SCAUx'!N61)</f>
        <v/>
      </c>
      <c r="K61" s="95" t="s">
        <v>28</v>
      </c>
      <c r="L61" s="95" t="s">
        <v>28</v>
      </c>
      <c r="M61" s="95" t="s">
        <v>28</v>
      </c>
      <c r="N61" s="95"/>
      <c r="O61" s="95" t="s">
        <v>28</v>
      </c>
      <c r="P61" s="96" t="e">
        <f>ROUND(IF(F61="vyplnit","-",VLOOKUP(CONCATENATE(Y61,G61," ",Z61),ZU!$A$6:$H$100,5,FALSE)*F61),2)</f>
        <v>#N/A</v>
      </c>
      <c r="Q61" s="96" t="e">
        <f t="shared" si="0"/>
        <v>#N/A</v>
      </c>
      <c r="R61" s="97" t="s">
        <v>28</v>
      </c>
      <c r="S61" s="97" t="s">
        <v>28</v>
      </c>
      <c r="T61" s="97" t="s">
        <v>28</v>
      </c>
      <c r="U61" s="96"/>
      <c r="V61" s="101" t="str">
        <f>IF('VSTUP SCAUx'!BH61="","",'VSTUP SCAUx'!BH61)</f>
        <v/>
      </c>
      <c r="W61" s="101" t="str">
        <f>IF('VSTUP SCAUx'!BI61="","",'VSTUP SCAUx'!BI61)</f>
        <v/>
      </c>
      <c r="X61" s="98" t="e">
        <f t="shared" si="1"/>
        <v>#VALUE!</v>
      </c>
      <c r="Y61" s="99">
        <f>IF(A61="vyplnit"," ",VLOOKUP(A61,ZU!$B$6:$H$101,2,FALSE))</f>
        <v>0</v>
      </c>
      <c r="Z61" s="95" t="s">
        <v>28</v>
      </c>
      <c r="AA61" s="95"/>
      <c r="AB61" s="95" t="s">
        <v>28</v>
      </c>
      <c r="AC61" s="95" t="s">
        <v>28</v>
      </c>
      <c r="AD61" s="95" t="s">
        <v>28</v>
      </c>
      <c r="AE61" s="95">
        <f t="shared" si="2"/>
        <v>0</v>
      </c>
      <c r="AF61" s="100">
        <f t="shared" si="3"/>
        <v>1</v>
      </c>
      <c r="AG61" s="95" t="e">
        <f t="shared" si="4"/>
        <v>#N/A</v>
      </c>
      <c r="AH61" s="95"/>
      <c r="AI61" s="101" t="s">
        <v>28</v>
      </c>
      <c r="AJ61" s="101" t="s">
        <v>28</v>
      </c>
      <c r="AK61" s="101" t="s">
        <v>28</v>
      </c>
      <c r="AL61" s="102" t="str">
        <f t="shared" si="5"/>
        <v>nezměněna</v>
      </c>
      <c r="AM61" s="103"/>
      <c r="AN61" s="107"/>
    </row>
    <row r="62" spans="1:40" ht="15">
      <c r="A62" s="105" t="str">
        <f>IF('VSTUP SCAUx'!AY62="","",'VSTUP SCAUx'!AY62)</f>
        <v/>
      </c>
      <c r="B62" s="105" t="str">
        <f>IF('VSTUP SCAUx'!A62="","",'VSTUP SCAUx'!A62)</f>
        <v/>
      </c>
      <c r="C62" s="105" t="str">
        <f>IF('VSTUP SCAUx'!B62="","",'VSTUP SCAUx'!B62)</f>
        <v/>
      </c>
      <c r="D62" s="105" t="str">
        <f>IF('VSTUP SCAUx'!C62="","",'VSTUP SCAUx'!C62)</f>
        <v/>
      </c>
      <c r="E62" s="105" t="str">
        <f>IF('VSTUP SCAUx'!I62="","",'VSTUP SCAUx'!I62)</f>
        <v/>
      </c>
      <c r="F62" s="95" t="str">
        <f>IF('VSTUP SCAUx'!F62="","",'VSTUP SCAUx'!F62)</f>
        <v/>
      </c>
      <c r="G62" s="95" t="str">
        <f>IF('VSTUP SCAUx'!G62="","",'VSTUP SCAUx'!G62)</f>
        <v/>
      </c>
      <c r="H62" s="101" t="str">
        <f>IF('VSTUP SCAUx'!AC62="","","ANO")</f>
        <v/>
      </c>
      <c r="I62" s="106" t="str">
        <f>IF('VSTUP SCAUx'!BD62="","",'VSTUP SCAUx'!BD62)</f>
        <v/>
      </c>
      <c r="J62" s="101" t="str">
        <f>IF('VSTUP SCAUx'!N62="","",'VSTUP SCAUx'!N62)</f>
        <v/>
      </c>
      <c r="K62" s="95" t="s">
        <v>28</v>
      </c>
      <c r="L62" s="95" t="s">
        <v>28</v>
      </c>
      <c r="M62" s="95" t="s">
        <v>28</v>
      </c>
      <c r="N62" s="95"/>
      <c r="O62" s="95" t="s">
        <v>28</v>
      </c>
      <c r="P62" s="96" t="e">
        <f>ROUND(IF(F62="vyplnit","-",VLOOKUP(CONCATENATE(Y62,G62," ",Z62),ZU!$A$6:$H$100,5,FALSE)*F62),2)</f>
        <v>#N/A</v>
      </c>
      <c r="Q62" s="96" t="e">
        <f t="shared" si="0"/>
        <v>#N/A</v>
      </c>
      <c r="R62" s="97" t="s">
        <v>28</v>
      </c>
      <c r="S62" s="97" t="s">
        <v>28</v>
      </c>
      <c r="T62" s="97" t="s">
        <v>28</v>
      </c>
      <c r="U62" s="96"/>
      <c r="V62" s="101" t="str">
        <f>IF('VSTUP SCAUx'!BH62="","",'VSTUP SCAUx'!BH62)</f>
        <v/>
      </c>
      <c r="W62" s="101" t="str">
        <f>IF('VSTUP SCAUx'!BI62="","",'VSTUP SCAUx'!BI62)</f>
        <v/>
      </c>
      <c r="X62" s="98" t="e">
        <f t="shared" si="1"/>
        <v>#VALUE!</v>
      </c>
      <c r="Y62" s="99">
        <f>IF(A62="vyplnit"," ",VLOOKUP(A62,ZU!$B$6:$H$101,2,FALSE))</f>
        <v>0</v>
      </c>
      <c r="Z62" s="95" t="s">
        <v>28</v>
      </c>
      <c r="AA62" s="95"/>
      <c r="AB62" s="95" t="s">
        <v>28</v>
      </c>
      <c r="AC62" s="95" t="s">
        <v>28</v>
      </c>
      <c r="AD62" s="95" t="s">
        <v>28</v>
      </c>
      <c r="AE62" s="95">
        <f t="shared" si="2"/>
        <v>0</v>
      </c>
      <c r="AF62" s="100">
        <f t="shared" si="3"/>
        <v>1</v>
      </c>
      <c r="AG62" s="95" t="e">
        <f t="shared" si="4"/>
        <v>#N/A</v>
      </c>
      <c r="AH62" s="95"/>
      <c r="AI62" s="101" t="s">
        <v>28</v>
      </c>
      <c r="AJ62" s="101" t="s">
        <v>28</v>
      </c>
      <c r="AK62" s="101" t="s">
        <v>28</v>
      </c>
      <c r="AL62" s="102" t="str">
        <f t="shared" si="5"/>
        <v>nezměněna</v>
      </c>
      <c r="AM62" s="103"/>
      <c r="AN62" s="107"/>
    </row>
    <row r="63" spans="1:40" ht="15">
      <c r="A63" s="105" t="str">
        <f>IF('VSTUP SCAUx'!AY63="","",'VSTUP SCAUx'!AY63)</f>
        <v/>
      </c>
      <c r="B63" s="105" t="str">
        <f>IF('VSTUP SCAUx'!A63="","",'VSTUP SCAUx'!A63)</f>
        <v/>
      </c>
      <c r="C63" s="105" t="str">
        <f>IF('VSTUP SCAUx'!B63="","",'VSTUP SCAUx'!B63)</f>
        <v/>
      </c>
      <c r="D63" s="105" t="str">
        <f>IF('VSTUP SCAUx'!C63="","",'VSTUP SCAUx'!C63)</f>
        <v/>
      </c>
      <c r="E63" s="105" t="str">
        <f>IF('VSTUP SCAUx'!I63="","",'VSTUP SCAUx'!I63)</f>
        <v/>
      </c>
      <c r="F63" s="95" t="str">
        <f>IF('VSTUP SCAUx'!F63="","",'VSTUP SCAUx'!F63)</f>
        <v/>
      </c>
      <c r="G63" s="95" t="str">
        <f>IF('VSTUP SCAUx'!G63="","",'VSTUP SCAUx'!G63)</f>
        <v/>
      </c>
      <c r="H63" s="101" t="str">
        <f>IF('VSTUP SCAUx'!AC63="","","ANO")</f>
        <v/>
      </c>
      <c r="I63" s="106" t="str">
        <f>IF('VSTUP SCAUx'!BD63="","",'VSTUP SCAUx'!BD63)</f>
        <v/>
      </c>
      <c r="J63" s="101" t="str">
        <f>IF('VSTUP SCAUx'!N63="","",'VSTUP SCAUx'!N63)</f>
        <v/>
      </c>
      <c r="K63" s="95" t="s">
        <v>28</v>
      </c>
      <c r="L63" s="95" t="s">
        <v>28</v>
      </c>
      <c r="M63" s="95" t="s">
        <v>28</v>
      </c>
      <c r="N63" s="95"/>
      <c r="O63" s="95" t="s">
        <v>28</v>
      </c>
      <c r="P63" s="96" t="e">
        <f>ROUND(IF(F63="vyplnit","-",VLOOKUP(CONCATENATE(Y63,G63," ",Z63),ZU!$A$6:$H$100,5,FALSE)*F63),2)</f>
        <v>#N/A</v>
      </c>
      <c r="Q63" s="96" t="e">
        <f t="shared" si="0"/>
        <v>#N/A</v>
      </c>
      <c r="R63" s="97" t="s">
        <v>28</v>
      </c>
      <c r="S63" s="97" t="s">
        <v>28</v>
      </c>
      <c r="T63" s="97" t="s">
        <v>28</v>
      </c>
      <c r="U63" s="96"/>
      <c r="V63" s="101" t="str">
        <f>IF('VSTUP SCAUx'!BH63="","",'VSTUP SCAUx'!BH63)</f>
        <v/>
      </c>
      <c r="W63" s="101" t="str">
        <f>IF('VSTUP SCAUx'!BI63="","",'VSTUP SCAUx'!BI63)</f>
        <v/>
      </c>
      <c r="X63" s="98" t="e">
        <f t="shared" si="1"/>
        <v>#VALUE!</v>
      </c>
      <c r="Y63" s="99">
        <f>IF(A63="vyplnit"," ",VLOOKUP(A63,ZU!$B$6:$H$101,2,FALSE))</f>
        <v>0</v>
      </c>
      <c r="Z63" s="95" t="s">
        <v>28</v>
      </c>
      <c r="AA63" s="95"/>
      <c r="AB63" s="95" t="s">
        <v>28</v>
      </c>
      <c r="AC63" s="95" t="s">
        <v>28</v>
      </c>
      <c r="AD63" s="95" t="s">
        <v>28</v>
      </c>
      <c r="AE63" s="95">
        <f t="shared" si="2"/>
        <v>0</v>
      </c>
      <c r="AF63" s="100">
        <f t="shared" si="3"/>
        <v>1</v>
      </c>
      <c r="AG63" s="95" t="e">
        <f t="shared" si="4"/>
        <v>#N/A</v>
      </c>
      <c r="AH63" s="95"/>
      <c r="AI63" s="101" t="s">
        <v>28</v>
      </c>
      <c r="AJ63" s="101" t="s">
        <v>28</v>
      </c>
      <c r="AK63" s="101" t="s">
        <v>28</v>
      </c>
      <c r="AL63" s="102" t="str">
        <f t="shared" si="5"/>
        <v>nezměněna</v>
      </c>
      <c r="AM63" s="103"/>
      <c r="AN63" s="107"/>
    </row>
    <row r="64" spans="1:40" ht="15">
      <c r="A64" s="105" t="str">
        <f>IF('VSTUP SCAUx'!AY64="","",'VSTUP SCAUx'!AY64)</f>
        <v/>
      </c>
      <c r="B64" s="105" t="str">
        <f>IF('VSTUP SCAUx'!A64="","",'VSTUP SCAUx'!A64)</f>
        <v/>
      </c>
      <c r="C64" s="105" t="str">
        <f>IF('VSTUP SCAUx'!B64="","",'VSTUP SCAUx'!B64)</f>
        <v/>
      </c>
      <c r="D64" s="105" t="str">
        <f>IF('VSTUP SCAUx'!C64="","",'VSTUP SCAUx'!C64)</f>
        <v/>
      </c>
      <c r="E64" s="105" t="str">
        <f>IF('VSTUP SCAUx'!I64="","",'VSTUP SCAUx'!I64)</f>
        <v/>
      </c>
      <c r="F64" s="95" t="str">
        <f>IF('VSTUP SCAUx'!F64="","",'VSTUP SCAUx'!F64)</f>
        <v/>
      </c>
      <c r="G64" s="95" t="str">
        <f>IF('VSTUP SCAUx'!G64="","",'VSTUP SCAUx'!G64)</f>
        <v/>
      </c>
      <c r="H64" s="101" t="str">
        <f>IF('VSTUP SCAUx'!AC64="","","ANO")</f>
        <v/>
      </c>
      <c r="I64" s="106" t="str">
        <f>IF('VSTUP SCAUx'!BD64="","",'VSTUP SCAUx'!BD64)</f>
        <v/>
      </c>
      <c r="J64" s="101" t="str">
        <f>IF('VSTUP SCAUx'!N64="","",'VSTUP SCAUx'!N64)</f>
        <v/>
      </c>
      <c r="K64" s="95" t="s">
        <v>28</v>
      </c>
      <c r="L64" s="95" t="s">
        <v>28</v>
      </c>
      <c r="M64" s="95" t="s">
        <v>28</v>
      </c>
      <c r="N64" s="95"/>
      <c r="O64" s="95" t="s">
        <v>28</v>
      </c>
      <c r="P64" s="96" t="e">
        <f>ROUND(IF(F64="vyplnit","-",VLOOKUP(CONCATENATE(Y64,G64," ",Z64),ZU!$A$6:$H$100,5,FALSE)*F64),2)</f>
        <v>#N/A</v>
      </c>
      <c r="Q64" s="96" t="e">
        <f t="shared" si="0"/>
        <v>#N/A</v>
      </c>
      <c r="R64" s="97" t="s">
        <v>28</v>
      </c>
      <c r="S64" s="97" t="s">
        <v>28</v>
      </c>
      <c r="T64" s="97" t="s">
        <v>28</v>
      </c>
      <c r="U64" s="96"/>
      <c r="V64" s="101" t="str">
        <f>IF('VSTUP SCAUx'!BH64="","",'VSTUP SCAUx'!BH64)</f>
        <v/>
      </c>
      <c r="W64" s="101" t="str">
        <f>IF('VSTUP SCAUx'!BI64="","",'VSTUP SCAUx'!BI64)</f>
        <v/>
      </c>
      <c r="X64" s="98" t="e">
        <f t="shared" si="1"/>
        <v>#VALUE!</v>
      </c>
      <c r="Y64" s="99">
        <f>IF(A64="vyplnit"," ",VLOOKUP(A64,ZU!$B$6:$H$101,2,FALSE))</f>
        <v>0</v>
      </c>
      <c r="Z64" s="95" t="s">
        <v>28</v>
      </c>
      <c r="AA64" s="95"/>
      <c r="AB64" s="95" t="s">
        <v>28</v>
      </c>
      <c r="AC64" s="95" t="s">
        <v>28</v>
      </c>
      <c r="AD64" s="95" t="s">
        <v>28</v>
      </c>
      <c r="AE64" s="95">
        <f t="shared" si="2"/>
        <v>0</v>
      </c>
      <c r="AF64" s="100">
        <f t="shared" si="3"/>
        <v>1</v>
      </c>
      <c r="AG64" s="95" t="e">
        <f t="shared" si="4"/>
        <v>#N/A</v>
      </c>
      <c r="AH64" s="95"/>
      <c r="AI64" s="101" t="s">
        <v>28</v>
      </c>
      <c r="AJ64" s="101" t="s">
        <v>28</v>
      </c>
      <c r="AK64" s="101" t="s">
        <v>28</v>
      </c>
      <c r="AL64" s="102" t="str">
        <f t="shared" si="5"/>
        <v>nezměněna</v>
      </c>
      <c r="AM64" s="103"/>
      <c r="AN64" s="107"/>
    </row>
    <row r="65" spans="1:40" ht="15">
      <c r="A65" s="105" t="str">
        <f>IF('VSTUP SCAUx'!AY65="","",'VSTUP SCAUx'!AY65)</f>
        <v/>
      </c>
      <c r="B65" s="105" t="str">
        <f>IF('VSTUP SCAUx'!A65="","",'VSTUP SCAUx'!A65)</f>
        <v/>
      </c>
      <c r="C65" s="105" t="str">
        <f>IF('VSTUP SCAUx'!B65="","",'VSTUP SCAUx'!B65)</f>
        <v/>
      </c>
      <c r="D65" s="105" t="str">
        <f>IF('VSTUP SCAUx'!C65="","",'VSTUP SCAUx'!C65)</f>
        <v/>
      </c>
      <c r="E65" s="105" t="str">
        <f>IF('VSTUP SCAUx'!I65="","",'VSTUP SCAUx'!I65)</f>
        <v/>
      </c>
      <c r="F65" s="95" t="str">
        <f>IF('VSTUP SCAUx'!F65="","",'VSTUP SCAUx'!F65)</f>
        <v/>
      </c>
      <c r="G65" s="95" t="str">
        <f>IF('VSTUP SCAUx'!G65="","",'VSTUP SCAUx'!G65)</f>
        <v/>
      </c>
      <c r="H65" s="101" t="str">
        <f>IF('VSTUP SCAUx'!AC65="","","ANO")</f>
        <v/>
      </c>
      <c r="I65" s="106" t="str">
        <f>IF('VSTUP SCAUx'!BD65="","",'VSTUP SCAUx'!BD65)</f>
        <v/>
      </c>
      <c r="J65" s="101" t="str">
        <f>IF('VSTUP SCAUx'!N65="","",'VSTUP SCAUx'!N65)</f>
        <v/>
      </c>
      <c r="K65" s="95" t="s">
        <v>28</v>
      </c>
      <c r="L65" s="95" t="s">
        <v>28</v>
      </c>
      <c r="M65" s="95" t="s">
        <v>28</v>
      </c>
      <c r="N65" s="95"/>
      <c r="O65" s="95" t="s">
        <v>28</v>
      </c>
      <c r="P65" s="96" t="e">
        <f>ROUND(IF(F65="vyplnit","-",VLOOKUP(CONCATENATE(Y65,G65," ",Z65),ZU!$A$6:$H$100,5,FALSE)*F65),2)</f>
        <v>#N/A</v>
      </c>
      <c r="Q65" s="96" t="e">
        <f t="shared" si="0"/>
        <v>#N/A</v>
      </c>
      <c r="R65" s="97" t="s">
        <v>28</v>
      </c>
      <c r="S65" s="97" t="s">
        <v>28</v>
      </c>
      <c r="T65" s="97" t="s">
        <v>28</v>
      </c>
      <c r="U65" s="96"/>
      <c r="V65" s="101" t="str">
        <f>IF('VSTUP SCAUx'!BH65="","",'VSTUP SCAUx'!BH65)</f>
        <v/>
      </c>
      <c r="W65" s="101" t="str">
        <f>IF('VSTUP SCAUx'!BI65="","",'VSTUP SCAUx'!BI65)</f>
        <v/>
      </c>
      <c r="X65" s="98" t="e">
        <f t="shared" si="1"/>
        <v>#VALUE!</v>
      </c>
      <c r="Y65" s="99">
        <f>IF(A65="vyplnit"," ",VLOOKUP(A65,ZU!$B$6:$H$101,2,FALSE))</f>
        <v>0</v>
      </c>
      <c r="Z65" s="95" t="s">
        <v>28</v>
      </c>
      <c r="AA65" s="95"/>
      <c r="AB65" s="95" t="s">
        <v>28</v>
      </c>
      <c r="AC65" s="95" t="s">
        <v>28</v>
      </c>
      <c r="AD65" s="95" t="s">
        <v>28</v>
      </c>
      <c r="AE65" s="95">
        <f t="shared" si="2"/>
        <v>0</v>
      </c>
      <c r="AF65" s="100">
        <f t="shared" si="3"/>
        <v>1</v>
      </c>
      <c r="AG65" s="95" t="e">
        <f t="shared" si="4"/>
        <v>#N/A</v>
      </c>
      <c r="AH65" s="95"/>
      <c r="AI65" s="101" t="s">
        <v>28</v>
      </c>
      <c r="AJ65" s="101" t="s">
        <v>28</v>
      </c>
      <c r="AK65" s="101" t="s">
        <v>28</v>
      </c>
      <c r="AL65" s="102" t="str">
        <f t="shared" si="5"/>
        <v>nezměněna</v>
      </c>
      <c r="AM65" s="103"/>
      <c r="AN65" s="107"/>
    </row>
    <row r="66" spans="1:40" ht="15">
      <c r="A66" s="105" t="str">
        <f>IF('VSTUP SCAUx'!AY66="","",'VSTUP SCAUx'!AY66)</f>
        <v/>
      </c>
      <c r="B66" s="105" t="str">
        <f>IF('VSTUP SCAUx'!A66="","",'VSTUP SCAUx'!A66)</f>
        <v/>
      </c>
      <c r="C66" s="105" t="str">
        <f>IF('VSTUP SCAUx'!B66="","",'VSTUP SCAUx'!B66)</f>
        <v/>
      </c>
      <c r="D66" s="105" t="str">
        <f>IF('VSTUP SCAUx'!C66="","",'VSTUP SCAUx'!C66)</f>
        <v/>
      </c>
      <c r="E66" s="105" t="str">
        <f>IF('VSTUP SCAUx'!I66="","",'VSTUP SCAUx'!I66)</f>
        <v/>
      </c>
      <c r="F66" s="95" t="str">
        <f>IF('VSTUP SCAUx'!F66="","",'VSTUP SCAUx'!F66)</f>
        <v/>
      </c>
      <c r="G66" s="95" t="str">
        <f>IF('VSTUP SCAUx'!G66="","",'VSTUP SCAUx'!G66)</f>
        <v/>
      </c>
      <c r="H66" s="101" t="str">
        <f>IF('VSTUP SCAUx'!AC66="","","ANO")</f>
        <v/>
      </c>
      <c r="I66" s="106" t="str">
        <f>IF('VSTUP SCAUx'!BD66="","",'VSTUP SCAUx'!BD66)</f>
        <v/>
      </c>
      <c r="J66" s="101" t="str">
        <f>IF('VSTUP SCAUx'!N66="","",'VSTUP SCAUx'!N66)</f>
        <v/>
      </c>
      <c r="K66" s="95" t="s">
        <v>28</v>
      </c>
      <c r="L66" s="95" t="s">
        <v>28</v>
      </c>
      <c r="M66" s="95" t="s">
        <v>28</v>
      </c>
      <c r="N66" s="95"/>
      <c r="O66" s="95" t="s">
        <v>28</v>
      </c>
      <c r="P66" s="96" t="e">
        <f>ROUND(IF(F66="vyplnit","-",VLOOKUP(CONCATENATE(Y66,G66," ",Z66),ZU!$A$6:$H$100,5,FALSE)*F66),2)</f>
        <v>#N/A</v>
      </c>
      <c r="Q66" s="96" t="e">
        <f t="shared" si="0"/>
        <v>#N/A</v>
      </c>
      <c r="R66" s="97" t="s">
        <v>28</v>
      </c>
      <c r="S66" s="97" t="s">
        <v>28</v>
      </c>
      <c r="T66" s="97" t="s">
        <v>28</v>
      </c>
      <c r="U66" s="96"/>
      <c r="V66" s="101" t="str">
        <f>IF('VSTUP SCAUx'!BH66="","",'VSTUP SCAUx'!BH66)</f>
        <v/>
      </c>
      <c r="W66" s="101" t="str">
        <f>IF('VSTUP SCAUx'!BI66="","",'VSTUP SCAUx'!BI66)</f>
        <v/>
      </c>
      <c r="X66" s="98" t="e">
        <f t="shared" si="1"/>
        <v>#VALUE!</v>
      </c>
      <c r="Y66" s="99">
        <f>IF(A66="vyplnit"," ",VLOOKUP(A66,ZU!$B$6:$H$101,2,FALSE))</f>
        <v>0</v>
      </c>
      <c r="Z66" s="95" t="s">
        <v>28</v>
      </c>
      <c r="AA66" s="95"/>
      <c r="AB66" s="95" t="s">
        <v>28</v>
      </c>
      <c r="AC66" s="95" t="s">
        <v>28</v>
      </c>
      <c r="AD66" s="95" t="s">
        <v>28</v>
      </c>
      <c r="AE66" s="95">
        <f t="shared" si="2"/>
        <v>0</v>
      </c>
      <c r="AF66" s="100">
        <f t="shared" si="3"/>
        <v>1</v>
      </c>
      <c r="AG66" s="95" t="e">
        <f t="shared" si="4"/>
        <v>#N/A</v>
      </c>
      <c r="AH66" s="95"/>
      <c r="AI66" s="101" t="s">
        <v>28</v>
      </c>
      <c r="AJ66" s="101" t="s">
        <v>28</v>
      </c>
      <c r="AK66" s="101" t="s">
        <v>28</v>
      </c>
      <c r="AL66" s="102" t="str">
        <f t="shared" si="5"/>
        <v>nezměněna</v>
      </c>
      <c r="AM66" s="103"/>
      <c r="AN66" s="107"/>
    </row>
    <row r="67" spans="1:40" ht="15">
      <c r="A67" s="105" t="str">
        <f>IF('VSTUP SCAUx'!AY67="","",'VSTUP SCAUx'!AY67)</f>
        <v/>
      </c>
      <c r="B67" s="105" t="str">
        <f>IF('VSTUP SCAUx'!A67="","",'VSTUP SCAUx'!A67)</f>
        <v/>
      </c>
      <c r="C67" s="105" t="str">
        <f>IF('VSTUP SCAUx'!B67="","",'VSTUP SCAUx'!B67)</f>
        <v/>
      </c>
      <c r="D67" s="105" t="str">
        <f>IF('VSTUP SCAUx'!C67="","",'VSTUP SCAUx'!C67)</f>
        <v/>
      </c>
      <c r="E67" s="105" t="str">
        <f>IF('VSTUP SCAUx'!I67="","",'VSTUP SCAUx'!I67)</f>
        <v/>
      </c>
      <c r="F67" s="95" t="str">
        <f>IF('VSTUP SCAUx'!F67="","",'VSTUP SCAUx'!F67)</f>
        <v/>
      </c>
      <c r="G67" s="95" t="str">
        <f>IF('VSTUP SCAUx'!G67="","",'VSTUP SCAUx'!G67)</f>
        <v/>
      </c>
      <c r="H67" s="101" t="str">
        <f>IF('VSTUP SCAUx'!AC67="","","ANO")</f>
        <v/>
      </c>
      <c r="I67" s="106" t="str">
        <f>IF('VSTUP SCAUx'!BD67="","",'VSTUP SCAUx'!BD67)</f>
        <v/>
      </c>
      <c r="J67" s="101" t="str">
        <f>IF('VSTUP SCAUx'!N67="","",'VSTUP SCAUx'!N67)</f>
        <v/>
      </c>
      <c r="K67" s="95" t="s">
        <v>28</v>
      </c>
      <c r="L67" s="95" t="s">
        <v>28</v>
      </c>
      <c r="M67" s="95" t="s">
        <v>28</v>
      </c>
      <c r="N67" s="95"/>
      <c r="O67" s="95" t="s">
        <v>28</v>
      </c>
      <c r="P67" s="96" t="e">
        <f>ROUND(IF(F67="vyplnit","-",VLOOKUP(CONCATENATE(Y67,G67," ",Z67),ZU!$A$6:$H$100,5,FALSE)*F67),2)</f>
        <v>#N/A</v>
      </c>
      <c r="Q67" s="96" t="e">
        <f t="shared" si="0"/>
        <v>#N/A</v>
      </c>
      <c r="R67" s="97" t="s">
        <v>28</v>
      </c>
      <c r="S67" s="97" t="s">
        <v>28</v>
      </c>
      <c r="T67" s="97" t="s">
        <v>28</v>
      </c>
      <c r="U67" s="96"/>
      <c r="V67" s="101" t="str">
        <f>IF('VSTUP SCAUx'!BH67="","",'VSTUP SCAUx'!BH67)</f>
        <v/>
      </c>
      <c r="W67" s="101" t="str">
        <f>IF('VSTUP SCAUx'!BI67="","",'VSTUP SCAUx'!BI67)</f>
        <v/>
      </c>
      <c r="X67" s="98" t="e">
        <f t="shared" si="1"/>
        <v>#VALUE!</v>
      </c>
      <c r="Y67" s="99">
        <f>IF(A67="vyplnit"," ",VLOOKUP(A67,ZU!$B$6:$H$101,2,FALSE))</f>
        <v>0</v>
      </c>
      <c r="Z67" s="95" t="s">
        <v>28</v>
      </c>
      <c r="AA67" s="95"/>
      <c r="AB67" s="95" t="s">
        <v>28</v>
      </c>
      <c r="AC67" s="95" t="s">
        <v>28</v>
      </c>
      <c r="AD67" s="95" t="s">
        <v>28</v>
      </c>
      <c r="AE67" s="95">
        <f t="shared" si="2"/>
        <v>0</v>
      </c>
      <c r="AF67" s="100">
        <f t="shared" si="3"/>
        <v>1</v>
      </c>
      <c r="AG67" s="95" t="e">
        <f t="shared" si="4"/>
        <v>#N/A</v>
      </c>
      <c r="AH67" s="95"/>
      <c r="AI67" s="101" t="s">
        <v>28</v>
      </c>
      <c r="AJ67" s="101" t="s">
        <v>28</v>
      </c>
      <c r="AK67" s="101" t="s">
        <v>28</v>
      </c>
      <c r="AL67" s="102" t="str">
        <f t="shared" si="5"/>
        <v>nezměněna</v>
      </c>
      <c r="AM67" s="103"/>
      <c r="AN67" s="107"/>
    </row>
    <row r="68" spans="1:40" ht="15">
      <c r="A68" s="105" t="str">
        <f>IF('VSTUP SCAUx'!AY68="","",'VSTUP SCAUx'!AY68)</f>
        <v/>
      </c>
      <c r="B68" s="105" t="str">
        <f>IF('VSTUP SCAUx'!A68="","",'VSTUP SCAUx'!A68)</f>
        <v/>
      </c>
      <c r="C68" s="105" t="str">
        <f>IF('VSTUP SCAUx'!B68="","",'VSTUP SCAUx'!B68)</f>
        <v/>
      </c>
      <c r="D68" s="105" t="str">
        <f>IF('VSTUP SCAUx'!C68="","",'VSTUP SCAUx'!C68)</f>
        <v/>
      </c>
      <c r="E68" s="105" t="str">
        <f>IF('VSTUP SCAUx'!I68="","",'VSTUP SCAUx'!I68)</f>
        <v/>
      </c>
      <c r="F68" s="95" t="str">
        <f>IF('VSTUP SCAUx'!F68="","",'VSTUP SCAUx'!F68)</f>
        <v/>
      </c>
      <c r="G68" s="95" t="str">
        <f>IF('VSTUP SCAUx'!G68="","",'VSTUP SCAUx'!G68)</f>
        <v/>
      </c>
      <c r="H68" s="101" t="str">
        <f>IF('VSTUP SCAUx'!AC68="","","ANO")</f>
        <v/>
      </c>
      <c r="I68" s="106" t="str">
        <f>IF('VSTUP SCAUx'!BD68="","",'VSTUP SCAUx'!BD68)</f>
        <v/>
      </c>
      <c r="J68" s="101" t="str">
        <f>IF('VSTUP SCAUx'!N68="","",'VSTUP SCAUx'!N68)</f>
        <v/>
      </c>
      <c r="K68" s="95" t="s">
        <v>28</v>
      </c>
      <c r="L68" s="95" t="s">
        <v>28</v>
      </c>
      <c r="M68" s="95" t="s">
        <v>28</v>
      </c>
      <c r="N68" s="95"/>
      <c r="O68" s="95" t="s">
        <v>28</v>
      </c>
      <c r="P68" s="96" t="e">
        <f>ROUND(IF(F68="vyplnit","-",VLOOKUP(CONCATENATE(Y68,G68," ",Z68),ZU!$A$6:$H$100,5,FALSE)*F68),2)</f>
        <v>#N/A</v>
      </c>
      <c r="Q68" s="96" t="e">
        <f t="shared" si="0"/>
        <v>#N/A</v>
      </c>
      <c r="R68" s="97" t="s">
        <v>28</v>
      </c>
      <c r="S68" s="97" t="s">
        <v>28</v>
      </c>
      <c r="T68" s="97" t="s">
        <v>28</v>
      </c>
      <c r="U68" s="96"/>
      <c r="V68" s="101" t="str">
        <f>IF('VSTUP SCAUx'!BH68="","",'VSTUP SCAUx'!BH68)</f>
        <v/>
      </c>
      <c r="W68" s="101" t="str">
        <f>IF('VSTUP SCAUx'!BI68="","",'VSTUP SCAUx'!BI68)</f>
        <v/>
      </c>
      <c r="X68" s="98" t="e">
        <f t="shared" si="1"/>
        <v>#VALUE!</v>
      </c>
      <c r="Y68" s="99">
        <f>IF(A68="vyplnit"," ",VLOOKUP(A68,ZU!$B$6:$H$101,2,FALSE))</f>
        <v>0</v>
      </c>
      <c r="Z68" s="95" t="s">
        <v>28</v>
      </c>
      <c r="AA68" s="95"/>
      <c r="AB68" s="95" t="s">
        <v>28</v>
      </c>
      <c r="AC68" s="95" t="s">
        <v>28</v>
      </c>
      <c r="AD68" s="95" t="s">
        <v>28</v>
      </c>
      <c r="AE68" s="95">
        <f t="shared" si="2"/>
        <v>0</v>
      </c>
      <c r="AF68" s="100">
        <f t="shared" si="3"/>
        <v>1</v>
      </c>
      <c r="AG68" s="95" t="e">
        <f t="shared" si="4"/>
        <v>#N/A</v>
      </c>
      <c r="AH68" s="95"/>
      <c r="AI68" s="101" t="s">
        <v>28</v>
      </c>
      <c r="AJ68" s="101" t="s">
        <v>28</v>
      </c>
      <c r="AK68" s="101" t="s">
        <v>28</v>
      </c>
      <c r="AL68" s="102" t="str">
        <f t="shared" si="5"/>
        <v>nezměněna</v>
      </c>
      <c r="AM68" s="103"/>
      <c r="AN68" s="107"/>
    </row>
    <row r="69" spans="1:40" ht="15">
      <c r="A69" s="105" t="str">
        <f>IF('VSTUP SCAUx'!AY69="","",'VSTUP SCAUx'!AY69)</f>
        <v/>
      </c>
      <c r="B69" s="105" t="str">
        <f>IF('VSTUP SCAUx'!A69="","",'VSTUP SCAUx'!A69)</f>
        <v/>
      </c>
      <c r="C69" s="105" t="str">
        <f>IF('VSTUP SCAUx'!B69="","",'VSTUP SCAUx'!B69)</f>
        <v/>
      </c>
      <c r="D69" s="105" t="str">
        <f>IF('VSTUP SCAUx'!C69="","",'VSTUP SCAUx'!C69)</f>
        <v/>
      </c>
      <c r="E69" s="105" t="str">
        <f>IF('VSTUP SCAUx'!I69="","",'VSTUP SCAUx'!I69)</f>
        <v/>
      </c>
      <c r="F69" s="95" t="str">
        <f>IF('VSTUP SCAUx'!F69="","",'VSTUP SCAUx'!F69)</f>
        <v/>
      </c>
      <c r="G69" s="95" t="str">
        <f>IF('VSTUP SCAUx'!G69="","",'VSTUP SCAUx'!G69)</f>
        <v/>
      </c>
      <c r="H69" s="101" t="str">
        <f>IF('VSTUP SCAUx'!AC69="","","ANO")</f>
        <v/>
      </c>
      <c r="I69" s="106" t="str">
        <f>IF('VSTUP SCAUx'!BD69="","",'VSTUP SCAUx'!BD69)</f>
        <v/>
      </c>
      <c r="J69" s="101" t="str">
        <f>IF('VSTUP SCAUx'!N69="","",'VSTUP SCAUx'!N69)</f>
        <v/>
      </c>
      <c r="K69" s="95" t="s">
        <v>28</v>
      </c>
      <c r="L69" s="95" t="s">
        <v>28</v>
      </c>
      <c r="M69" s="95" t="s">
        <v>28</v>
      </c>
      <c r="N69" s="95"/>
      <c r="O69" s="95" t="s">
        <v>28</v>
      </c>
      <c r="P69" s="96" t="e">
        <f>ROUND(IF(F69="vyplnit","-",VLOOKUP(CONCATENATE(Y69,G69," ",Z69),ZU!$A$6:$H$100,5,FALSE)*F69),2)</f>
        <v>#N/A</v>
      </c>
      <c r="Q69" s="96" t="e">
        <f t="shared" si="0"/>
        <v>#N/A</v>
      </c>
      <c r="R69" s="97" t="s">
        <v>28</v>
      </c>
      <c r="S69" s="97" t="s">
        <v>28</v>
      </c>
      <c r="T69" s="97" t="s">
        <v>28</v>
      </c>
      <c r="U69" s="96"/>
      <c r="V69" s="101" t="str">
        <f>IF('VSTUP SCAUx'!BH69="","",'VSTUP SCAUx'!BH69)</f>
        <v/>
      </c>
      <c r="W69" s="101" t="str">
        <f>IF('VSTUP SCAUx'!BI69="","",'VSTUP SCAUx'!BI69)</f>
        <v/>
      </c>
      <c r="X69" s="98" t="e">
        <f t="shared" si="1"/>
        <v>#VALUE!</v>
      </c>
      <c r="Y69" s="99">
        <f>IF(A69="vyplnit"," ",VLOOKUP(A69,ZU!$B$6:$H$101,2,FALSE))</f>
        <v>0</v>
      </c>
      <c r="Z69" s="95" t="s">
        <v>28</v>
      </c>
      <c r="AA69" s="95"/>
      <c r="AB69" s="95" t="s">
        <v>28</v>
      </c>
      <c r="AC69" s="95" t="s">
        <v>28</v>
      </c>
      <c r="AD69" s="95" t="s">
        <v>28</v>
      </c>
      <c r="AE69" s="95">
        <f t="shared" si="2"/>
        <v>0</v>
      </c>
      <c r="AF69" s="100">
        <f t="shared" si="3"/>
        <v>1</v>
      </c>
      <c r="AG69" s="95" t="e">
        <f t="shared" si="4"/>
        <v>#N/A</v>
      </c>
      <c r="AH69" s="95"/>
      <c r="AI69" s="101" t="s">
        <v>28</v>
      </c>
      <c r="AJ69" s="101" t="s">
        <v>28</v>
      </c>
      <c r="AK69" s="101" t="s">
        <v>28</v>
      </c>
      <c r="AL69" s="102" t="str">
        <f t="shared" si="5"/>
        <v>nezměněna</v>
      </c>
      <c r="AM69" s="103"/>
      <c r="AN69" s="107"/>
    </row>
    <row r="70" spans="1:40" ht="15">
      <c r="A70" s="105" t="str">
        <f>IF('VSTUP SCAUx'!AY70="","",'VSTUP SCAUx'!AY70)</f>
        <v/>
      </c>
      <c r="B70" s="105" t="str">
        <f>IF('VSTUP SCAUx'!A70="","",'VSTUP SCAUx'!A70)</f>
        <v/>
      </c>
      <c r="C70" s="105" t="str">
        <f>IF('VSTUP SCAUx'!B70="","",'VSTUP SCAUx'!B70)</f>
        <v/>
      </c>
      <c r="D70" s="105" t="str">
        <f>IF('VSTUP SCAUx'!C70="","",'VSTUP SCAUx'!C70)</f>
        <v/>
      </c>
      <c r="E70" s="105" t="str">
        <f>IF('VSTUP SCAUx'!I70="","",'VSTUP SCAUx'!I70)</f>
        <v/>
      </c>
      <c r="F70" s="95" t="str">
        <f>IF('VSTUP SCAUx'!F70="","",'VSTUP SCAUx'!F70)</f>
        <v/>
      </c>
      <c r="G70" s="95" t="str">
        <f>IF('VSTUP SCAUx'!G70="","",'VSTUP SCAUx'!G70)</f>
        <v/>
      </c>
      <c r="H70" s="101" t="str">
        <f>IF('VSTUP SCAUx'!AC70="","","ANO")</f>
        <v/>
      </c>
      <c r="I70" s="106" t="str">
        <f>IF('VSTUP SCAUx'!BD70="","",'VSTUP SCAUx'!BD70)</f>
        <v/>
      </c>
      <c r="J70" s="101" t="str">
        <f>IF('VSTUP SCAUx'!N70="","",'VSTUP SCAUx'!N70)</f>
        <v/>
      </c>
      <c r="K70" s="95" t="s">
        <v>28</v>
      </c>
      <c r="L70" s="95" t="s">
        <v>28</v>
      </c>
      <c r="M70" s="95" t="s">
        <v>28</v>
      </c>
      <c r="N70" s="95"/>
      <c r="O70" s="95" t="s">
        <v>28</v>
      </c>
      <c r="P70" s="96" t="e">
        <f>ROUND(IF(F70="vyplnit","-",VLOOKUP(CONCATENATE(Y70,G70," ",Z70),ZU!$A$6:$H$100,5,FALSE)*F70),2)</f>
        <v>#N/A</v>
      </c>
      <c r="Q70" s="96" t="e">
        <f aca="true" t="shared" si="6" ref="Q70:Q133">MIN(IF(AG70&lt;&gt;"",AG70,P70),O70)</f>
        <v>#N/A</v>
      </c>
      <c r="R70" s="97" t="s">
        <v>28</v>
      </c>
      <c r="S70" s="97" t="s">
        <v>28</v>
      </c>
      <c r="T70" s="97" t="s">
        <v>28</v>
      </c>
      <c r="U70" s="96"/>
      <c r="V70" s="101" t="str">
        <f>IF('VSTUP SCAUx'!BH70="","",'VSTUP SCAUx'!BH70)</f>
        <v/>
      </c>
      <c r="W70" s="101" t="str">
        <f>IF('VSTUP SCAUx'!BI70="","",'VSTUP SCAUx'!BI70)</f>
        <v/>
      </c>
      <c r="X70" s="98" t="e">
        <f aca="true" t="shared" si="7" ref="X70:X133">IF(F70&lt;&gt;"vyplnit",(G70*F70)/V70," ")</f>
        <v>#VALUE!</v>
      </c>
      <c r="Y70" s="99">
        <f>IF(A70="vyplnit"," ",VLOOKUP(A70,ZU!$B$6:$H$101,2,FALSE))</f>
        <v>0</v>
      </c>
      <c r="Z70" s="95" t="s">
        <v>28</v>
      </c>
      <c r="AA70" s="95"/>
      <c r="AB70" s="95" t="s">
        <v>28</v>
      </c>
      <c r="AC70" s="95" t="s">
        <v>28</v>
      </c>
      <c r="AD70" s="95" t="s">
        <v>28</v>
      </c>
      <c r="AE70" s="95">
        <f aca="true" t="shared" si="8" ref="AE70:AE133">SUM(AB70:AD70)</f>
        <v>0</v>
      </c>
      <c r="AF70" s="100">
        <f aca="true" t="shared" si="9" ref="AF70:AF133">1+(AE70/100)</f>
        <v>1</v>
      </c>
      <c r="AG70" s="95" t="e">
        <f aca="true" t="shared" si="10" ref="AG70:AG133">IF(AB70&lt;&gt;"",ROUND(P70*AF70,2),"")</f>
        <v>#N/A</v>
      </c>
      <c r="AH70" s="95"/>
      <c r="AI70" s="101" t="s">
        <v>28</v>
      </c>
      <c r="AJ70" s="101" t="s">
        <v>28</v>
      </c>
      <c r="AK70" s="101" t="s">
        <v>28</v>
      </c>
      <c r="AL70" s="102" t="str">
        <f aca="true" t="shared" si="11" ref="AL70:AL133">IF(AND(AJ70="vyplnit",AK70="vyplnit"),"nezměněna",MIN(AJ70:AK70))</f>
        <v>nezměněna</v>
      </c>
      <c r="AM70" s="103"/>
      <c r="AN70" s="107"/>
    </row>
    <row r="71" spans="1:40" ht="15">
      <c r="A71" s="105" t="str">
        <f>IF('VSTUP SCAUx'!AY71="","",'VSTUP SCAUx'!AY71)</f>
        <v/>
      </c>
      <c r="B71" s="105" t="str">
        <f>IF('VSTUP SCAUx'!A71="","",'VSTUP SCAUx'!A71)</f>
        <v/>
      </c>
      <c r="C71" s="105" t="str">
        <f>IF('VSTUP SCAUx'!B71="","",'VSTUP SCAUx'!B71)</f>
        <v/>
      </c>
      <c r="D71" s="105" t="str">
        <f>IF('VSTUP SCAUx'!C71="","",'VSTUP SCAUx'!C71)</f>
        <v/>
      </c>
      <c r="E71" s="105" t="str">
        <f>IF('VSTUP SCAUx'!I71="","",'VSTUP SCAUx'!I71)</f>
        <v/>
      </c>
      <c r="F71" s="95" t="str">
        <f>IF('VSTUP SCAUx'!F71="","",'VSTUP SCAUx'!F71)</f>
        <v/>
      </c>
      <c r="G71" s="95" t="str">
        <f>IF('VSTUP SCAUx'!G71="","",'VSTUP SCAUx'!G71)</f>
        <v/>
      </c>
      <c r="H71" s="101" t="str">
        <f>IF('VSTUP SCAUx'!AC71="","","ANO")</f>
        <v/>
      </c>
      <c r="I71" s="106" t="str">
        <f>IF('VSTUP SCAUx'!BD71="","",'VSTUP SCAUx'!BD71)</f>
        <v/>
      </c>
      <c r="J71" s="101" t="str">
        <f>IF('VSTUP SCAUx'!N71="","",'VSTUP SCAUx'!N71)</f>
        <v/>
      </c>
      <c r="K71" s="95" t="s">
        <v>28</v>
      </c>
      <c r="L71" s="95" t="s">
        <v>28</v>
      </c>
      <c r="M71" s="95" t="s">
        <v>28</v>
      </c>
      <c r="N71" s="95"/>
      <c r="O71" s="95" t="s">
        <v>28</v>
      </c>
      <c r="P71" s="96" t="e">
        <f>ROUND(IF(F71="vyplnit","-",VLOOKUP(CONCATENATE(Y71,G71," ",Z71),ZU!$A$6:$H$100,5,FALSE)*F71),2)</f>
        <v>#N/A</v>
      </c>
      <c r="Q71" s="96" t="e">
        <f t="shared" si="6"/>
        <v>#N/A</v>
      </c>
      <c r="R71" s="97" t="s">
        <v>28</v>
      </c>
      <c r="S71" s="97" t="s">
        <v>28</v>
      </c>
      <c r="T71" s="97" t="s">
        <v>28</v>
      </c>
      <c r="U71" s="96"/>
      <c r="V71" s="101" t="str">
        <f>IF('VSTUP SCAUx'!BH71="","",'VSTUP SCAUx'!BH71)</f>
        <v/>
      </c>
      <c r="W71" s="101" t="str">
        <f>IF('VSTUP SCAUx'!BI71="","",'VSTUP SCAUx'!BI71)</f>
        <v/>
      </c>
      <c r="X71" s="98" t="e">
        <f t="shared" si="7"/>
        <v>#VALUE!</v>
      </c>
      <c r="Y71" s="99">
        <f>IF(A71="vyplnit"," ",VLOOKUP(A71,ZU!$B$6:$H$101,2,FALSE))</f>
        <v>0</v>
      </c>
      <c r="Z71" s="95" t="s">
        <v>28</v>
      </c>
      <c r="AA71" s="95"/>
      <c r="AB71" s="95" t="s">
        <v>28</v>
      </c>
      <c r="AC71" s="95" t="s">
        <v>28</v>
      </c>
      <c r="AD71" s="95" t="s">
        <v>28</v>
      </c>
      <c r="AE71" s="95">
        <f t="shared" si="8"/>
        <v>0</v>
      </c>
      <c r="AF71" s="100">
        <f t="shared" si="9"/>
        <v>1</v>
      </c>
      <c r="AG71" s="95" t="e">
        <f t="shared" si="10"/>
        <v>#N/A</v>
      </c>
      <c r="AH71" s="95"/>
      <c r="AI71" s="101" t="s">
        <v>28</v>
      </c>
      <c r="AJ71" s="101" t="s">
        <v>28</v>
      </c>
      <c r="AK71" s="101" t="s">
        <v>28</v>
      </c>
      <c r="AL71" s="102" t="str">
        <f t="shared" si="11"/>
        <v>nezměněna</v>
      </c>
      <c r="AM71" s="103"/>
      <c r="AN71" s="107"/>
    </row>
    <row r="72" spans="1:40" ht="15">
      <c r="A72" s="105" t="str">
        <f>IF('VSTUP SCAUx'!AY72="","",'VSTUP SCAUx'!AY72)</f>
        <v/>
      </c>
      <c r="B72" s="105" t="str">
        <f>IF('VSTUP SCAUx'!A72="","",'VSTUP SCAUx'!A72)</f>
        <v/>
      </c>
      <c r="C72" s="105" t="str">
        <f>IF('VSTUP SCAUx'!B72="","",'VSTUP SCAUx'!B72)</f>
        <v/>
      </c>
      <c r="D72" s="105" t="str">
        <f>IF('VSTUP SCAUx'!C72="","",'VSTUP SCAUx'!C72)</f>
        <v/>
      </c>
      <c r="E72" s="105" t="str">
        <f>IF('VSTUP SCAUx'!I72="","",'VSTUP SCAUx'!I72)</f>
        <v/>
      </c>
      <c r="F72" s="95" t="str">
        <f>IF('VSTUP SCAUx'!F72="","",'VSTUP SCAUx'!F72)</f>
        <v/>
      </c>
      <c r="G72" s="95" t="str">
        <f>IF('VSTUP SCAUx'!G72="","",'VSTUP SCAUx'!G72)</f>
        <v/>
      </c>
      <c r="H72" s="101" t="str">
        <f>IF('VSTUP SCAUx'!AC72="","","ANO")</f>
        <v/>
      </c>
      <c r="I72" s="106" t="str">
        <f>IF('VSTUP SCAUx'!BD72="","",'VSTUP SCAUx'!BD72)</f>
        <v/>
      </c>
      <c r="J72" s="101" t="str">
        <f>IF('VSTUP SCAUx'!N72="","",'VSTUP SCAUx'!N72)</f>
        <v/>
      </c>
      <c r="K72" s="95" t="s">
        <v>28</v>
      </c>
      <c r="L72" s="95" t="s">
        <v>28</v>
      </c>
      <c r="M72" s="95" t="s">
        <v>28</v>
      </c>
      <c r="N72" s="95"/>
      <c r="O72" s="95" t="s">
        <v>28</v>
      </c>
      <c r="P72" s="96" t="e">
        <f>ROUND(IF(F72="vyplnit","-",VLOOKUP(CONCATENATE(Y72,G72," ",Z72),ZU!$A$6:$H$100,5,FALSE)*F72),2)</f>
        <v>#N/A</v>
      </c>
      <c r="Q72" s="96" t="e">
        <f t="shared" si="6"/>
        <v>#N/A</v>
      </c>
      <c r="R72" s="97" t="s">
        <v>28</v>
      </c>
      <c r="S72" s="97" t="s">
        <v>28</v>
      </c>
      <c r="T72" s="97" t="s">
        <v>28</v>
      </c>
      <c r="U72" s="96"/>
      <c r="V72" s="101" t="str">
        <f>IF('VSTUP SCAUx'!BH72="","",'VSTUP SCAUx'!BH72)</f>
        <v/>
      </c>
      <c r="W72" s="101" t="str">
        <f>IF('VSTUP SCAUx'!BI72="","",'VSTUP SCAUx'!BI72)</f>
        <v/>
      </c>
      <c r="X72" s="98" t="e">
        <f t="shared" si="7"/>
        <v>#VALUE!</v>
      </c>
      <c r="Y72" s="99">
        <f>IF(A72="vyplnit"," ",VLOOKUP(A72,ZU!$B$6:$H$101,2,FALSE))</f>
        <v>0</v>
      </c>
      <c r="Z72" s="95" t="s">
        <v>28</v>
      </c>
      <c r="AA72" s="95"/>
      <c r="AB72" s="95" t="s">
        <v>28</v>
      </c>
      <c r="AC72" s="95" t="s">
        <v>28</v>
      </c>
      <c r="AD72" s="95" t="s">
        <v>28</v>
      </c>
      <c r="AE72" s="95">
        <f t="shared" si="8"/>
        <v>0</v>
      </c>
      <c r="AF72" s="100">
        <f t="shared" si="9"/>
        <v>1</v>
      </c>
      <c r="AG72" s="95" t="e">
        <f t="shared" si="10"/>
        <v>#N/A</v>
      </c>
      <c r="AH72" s="95"/>
      <c r="AI72" s="101" t="s">
        <v>28</v>
      </c>
      <c r="AJ72" s="101" t="s">
        <v>28</v>
      </c>
      <c r="AK72" s="101" t="s">
        <v>28</v>
      </c>
      <c r="AL72" s="102" t="str">
        <f t="shared" si="11"/>
        <v>nezměněna</v>
      </c>
      <c r="AM72" s="103"/>
      <c r="AN72" s="107"/>
    </row>
    <row r="73" spans="1:40" ht="15">
      <c r="A73" s="105" t="str">
        <f>IF('VSTUP SCAUx'!AY73="","",'VSTUP SCAUx'!AY73)</f>
        <v/>
      </c>
      <c r="B73" s="105" t="str">
        <f>IF('VSTUP SCAUx'!A73="","",'VSTUP SCAUx'!A73)</f>
        <v/>
      </c>
      <c r="C73" s="105" t="str">
        <f>IF('VSTUP SCAUx'!B73="","",'VSTUP SCAUx'!B73)</f>
        <v/>
      </c>
      <c r="D73" s="105" t="str">
        <f>IF('VSTUP SCAUx'!C73="","",'VSTUP SCAUx'!C73)</f>
        <v/>
      </c>
      <c r="E73" s="105" t="str">
        <f>IF('VSTUP SCAUx'!I73="","",'VSTUP SCAUx'!I73)</f>
        <v/>
      </c>
      <c r="F73" s="95" t="str">
        <f>IF('VSTUP SCAUx'!F73="","",'VSTUP SCAUx'!F73)</f>
        <v/>
      </c>
      <c r="G73" s="95" t="str">
        <f>IF('VSTUP SCAUx'!G73="","",'VSTUP SCAUx'!G73)</f>
        <v/>
      </c>
      <c r="H73" s="101" t="str">
        <f>IF('VSTUP SCAUx'!AC73="","","ANO")</f>
        <v/>
      </c>
      <c r="I73" s="106" t="str">
        <f>IF('VSTUP SCAUx'!BD73="","",'VSTUP SCAUx'!BD73)</f>
        <v/>
      </c>
      <c r="J73" s="101" t="str">
        <f>IF('VSTUP SCAUx'!N73="","",'VSTUP SCAUx'!N73)</f>
        <v/>
      </c>
      <c r="K73" s="95" t="s">
        <v>28</v>
      </c>
      <c r="L73" s="95" t="s">
        <v>28</v>
      </c>
      <c r="M73" s="95" t="s">
        <v>28</v>
      </c>
      <c r="N73" s="95"/>
      <c r="O73" s="95" t="s">
        <v>28</v>
      </c>
      <c r="P73" s="96" t="e">
        <f>ROUND(IF(F73="vyplnit","-",VLOOKUP(CONCATENATE(Y73,G73," ",Z73),ZU!$A$6:$H$100,5,FALSE)*F73),2)</f>
        <v>#N/A</v>
      </c>
      <c r="Q73" s="96" t="e">
        <f t="shared" si="6"/>
        <v>#N/A</v>
      </c>
      <c r="R73" s="97" t="s">
        <v>28</v>
      </c>
      <c r="S73" s="97" t="s">
        <v>28</v>
      </c>
      <c r="T73" s="97" t="s">
        <v>28</v>
      </c>
      <c r="U73" s="96"/>
      <c r="V73" s="101" t="str">
        <f>IF('VSTUP SCAUx'!BH73="","",'VSTUP SCAUx'!BH73)</f>
        <v/>
      </c>
      <c r="W73" s="101" t="str">
        <f>IF('VSTUP SCAUx'!BI73="","",'VSTUP SCAUx'!BI73)</f>
        <v/>
      </c>
      <c r="X73" s="98" t="e">
        <f t="shared" si="7"/>
        <v>#VALUE!</v>
      </c>
      <c r="Y73" s="99">
        <f>IF(A73="vyplnit"," ",VLOOKUP(A73,ZU!$B$6:$H$101,2,FALSE))</f>
        <v>0</v>
      </c>
      <c r="Z73" s="95" t="s">
        <v>28</v>
      </c>
      <c r="AA73" s="95"/>
      <c r="AB73" s="95" t="s">
        <v>28</v>
      </c>
      <c r="AC73" s="95" t="s">
        <v>28</v>
      </c>
      <c r="AD73" s="95" t="s">
        <v>28</v>
      </c>
      <c r="AE73" s="95">
        <f t="shared" si="8"/>
        <v>0</v>
      </c>
      <c r="AF73" s="100">
        <f t="shared" si="9"/>
        <v>1</v>
      </c>
      <c r="AG73" s="95" t="e">
        <f t="shared" si="10"/>
        <v>#N/A</v>
      </c>
      <c r="AH73" s="95"/>
      <c r="AI73" s="101" t="s">
        <v>28</v>
      </c>
      <c r="AJ73" s="101" t="s">
        <v>28</v>
      </c>
      <c r="AK73" s="101" t="s">
        <v>28</v>
      </c>
      <c r="AL73" s="102" t="str">
        <f t="shared" si="11"/>
        <v>nezměněna</v>
      </c>
      <c r="AM73" s="103"/>
      <c r="AN73" s="107"/>
    </row>
    <row r="74" spans="1:40" ht="15">
      <c r="A74" s="105" t="str">
        <f>IF('VSTUP SCAUx'!AY74="","",'VSTUP SCAUx'!AY74)</f>
        <v/>
      </c>
      <c r="B74" s="105" t="str">
        <f>IF('VSTUP SCAUx'!A74="","",'VSTUP SCAUx'!A74)</f>
        <v/>
      </c>
      <c r="C74" s="105" t="str">
        <f>IF('VSTUP SCAUx'!B74="","",'VSTUP SCAUx'!B74)</f>
        <v/>
      </c>
      <c r="D74" s="105" t="str">
        <f>IF('VSTUP SCAUx'!C74="","",'VSTUP SCAUx'!C74)</f>
        <v/>
      </c>
      <c r="E74" s="105" t="str">
        <f>IF('VSTUP SCAUx'!I74="","",'VSTUP SCAUx'!I74)</f>
        <v/>
      </c>
      <c r="F74" s="95" t="str">
        <f>IF('VSTUP SCAUx'!F74="","",'VSTUP SCAUx'!F74)</f>
        <v/>
      </c>
      <c r="G74" s="95" t="str">
        <f>IF('VSTUP SCAUx'!G74="","",'VSTUP SCAUx'!G74)</f>
        <v/>
      </c>
      <c r="H74" s="101" t="str">
        <f>IF('VSTUP SCAUx'!AC74="","","ANO")</f>
        <v/>
      </c>
      <c r="I74" s="106" t="str">
        <f>IF('VSTUP SCAUx'!BD74="","",'VSTUP SCAUx'!BD74)</f>
        <v/>
      </c>
      <c r="J74" s="101" t="str">
        <f>IF('VSTUP SCAUx'!N74="","",'VSTUP SCAUx'!N74)</f>
        <v/>
      </c>
      <c r="K74" s="95" t="s">
        <v>28</v>
      </c>
      <c r="L74" s="95" t="s">
        <v>28</v>
      </c>
      <c r="M74" s="95" t="s">
        <v>28</v>
      </c>
      <c r="N74" s="95"/>
      <c r="O74" s="95" t="s">
        <v>28</v>
      </c>
      <c r="P74" s="96" t="e">
        <f>ROUND(IF(F74="vyplnit","-",VLOOKUP(CONCATENATE(Y74,G74," ",Z74),ZU!$A$6:$H$100,5,FALSE)*F74),2)</f>
        <v>#N/A</v>
      </c>
      <c r="Q74" s="96" t="e">
        <f t="shared" si="6"/>
        <v>#N/A</v>
      </c>
      <c r="R74" s="97" t="s">
        <v>28</v>
      </c>
      <c r="S74" s="97" t="s">
        <v>28</v>
      </c>
      <c r="T74" s="97" t="s">
        <v>28</v>
      </c>
      <c r="U74" s="96"/>
      <c r="V74" s="101" t="str">
        <f>IF('VSTUP SCAUx'!BH74="","",'VSTUP SCAUx'!BH74)</f>
        <v/>
      </c>
      <c r="W74" s="101" t="str">
        <f>IF('VSTUP SCAUx'!BI74="","",'VSTUP SCAUx'!BI74)</f>
        <v/>
      </c>
      <c r="X74" s="98" t="e">
        <f t="shared" si="7"/>
        <v>#VALUE!</v>
      </c>
      <c r="Y74" s="99">
        <f>IF(A74="vyplnit"," ",VLOOKUP(A74,ZU!$B$6:$H$101,2,FALSE))</f>
        <v>0</v>
      </c>
      <c r="Z74" s="95" t="s">
        <v>28</v>
      </c>
      <c r="AA74" s="95"/>
      <c r="AB74" s="95" t="s">
        <v>28</v>
      </c>
      <c r="AC74" s="95" t="s">
        <v>28</v>
      </c>
      <c r="AD74" s="95" t="s">
        <v>28</v>
      </c>
      <c r="AE74" s="95">
        <f t="shared" si="8"/>
        <v>0</v>
      </c>
      <c r="AF74" s="100">
        <f t="shared" si="9"/>
        <v>1</v>
      </c>
      <c r="AG74" s="95" t="e">
        <f t="shared" si="10"/>
        <v>#N/A</v>
      </c>
      <c r="AH74" s="95"/>
      <c r="AI74" s="101" t="s">
        <v>28</v>
      </c>
      <c r="AJ74" s="101" t="s">
        <v>28</v>
      </c>
      <c r="AK74" s="101" t="s">
        <v>28</v>
      </c>
      <c r="AL74" s="102" t="str">
        <f t="shared" si="11"/>
        <v>nezměněna</v>
      </c>
      <c r="AM74" s="103"/>
      <c r="AN74" s="107"/>
    </row>
    <row r="75" spans="1:40" ht="15">
      <c r="A75" s="105" t="str">
        <f>IF('VSTUP SCAUx'!AY75="","",'VSTUP SCAUx'!AY75)</f>
        <v/>
      </c>
      <c r="B75" s="105" t="str">
        <f>IF('VSTUP SCAUx'!A75="","",'VSTUP SCAUx'!A75)</f>
        <v/>
      </c>
      <c r="C75" s="105" t="str">
        <f>IF('VSTUP SCAUx'!B75="","",'VSTUP SCAUx'!B75)</f>
        <v/>
      </c>
      <c r="D75" s="105" t="str">
        <f>IF('VSTUP SCAUx'!C75="","",'VSTUP SCAUx'!C75)</f>
        <v/>
      </c>
      <c r="E75" s="105" t="str">
        <f>IF('VSTUP SCAUx'!I75="","",'VSTUP SCAUx'!I75)</f>
        <v/>
      </c>
      <c r="F75" s="95" t="str">
        <f>IF('VSTUP SCAUx'!F75="","",'VSTUP SCAUx'!F75)</f>
        <v/>
      </c>
      <c r="G75" s="95" t="str">
        <f>IF('VSTUP SCAUx'!G75="","",'VSTUP SCAUx'!G75)</f>
        <v/>
      </c>
      <c r="H75" s="101" t="str">
        <f>IF('VSTUP SCAUx'!AC75="","","ANO")</f>
        <v/>
      </c>
      <c r="I75" s="106" t="str">
        <f>IF('VSTUP SCAUx'!BD75="","",'VSTUP SCAUx'!BD75)</f>
        <v/>
      </c>
      <c r="J75" s="101" t="str">
        <f>IF('VSTUP SCAUx'!N75="","",'VSTUP SCAUx'!N75)</f>
        <v/>
      </c>
      <c r="K75" s="95" t="s">
        <v>28</v>
      </c>
      <c r="L75" s="95" t="s">
        <v>28</v>
      </c>
      <c r="M75" s="95" t="s">
        <v>28</v>
      </c>
      <c r="N75" s="95"/>
      <c r="O75" s="95" t="s">
        <v>28</v>
      </c>
      <c r="P75" s="96" t="e">
        <f>ROUND(IF(F75="vyplnit","-",VLOOKUP(CONCATENATE(Y75,G75," ",Z75),ZU!$A$6:$H$100,5,FALSE)*F75),2)</f>
        <v>#N/A</v>
      </c>
      <c r="Q75" s="96" t="e">
        <f t="shared" si="6"/>
        <v>#N/A</v>
      </c>
      <c r="R75" s="97" t="s">
        <v>28</v>
      </c>
      <c r="S75" s="97" t="s">
        <v>28</v>
      </c>
      <c r="T75" s="97" t="s">
        <v>28</v>
      </c>
      <c r="U75" s="96"/>
      <c r="V75" s="101" t="str">
        <f>IF('VSTUP SCAUx'!BH75="","",'VSTUP SCAUx'!BH75)</f>
        <v/>
      </c>
      <c r="W75" s="101" t="str">
        <f>IF('VSTUP SCAUx'!BI75="","",'VSTUP SCAUx'!BI75)</f>
        <v/>
      </c>
      <c r="X75" s="98" t="e">
        <f t="shared" si="7"/>
        <v>#VALUE!</v>
      </c>
      <c r="Y75" s="99">
        <f>IF(A75="vyplnit"," ",VLOOKUP(A75,ZU!$B$6:$H$101,2,FALSE))</f>
        <v>0</v>
      </c>
      <c r="Z75" s="95" t="s">
        <v>28</v>
      </c>
      <c r="AA75" s="95"/>
      <c r="AB75" s="95" t="s">
        <v>28</v>
      </c>
      <c r="AC75" s="95" t="s">
        <v>28</v>
      </c>
      <c r="AD75" s="95" t="s">
        <v>28</v>
      </c>
      <c r="AE75" s="95">
        <f t="shared" si="8"/>
        <v>0</v>
      </c>
      <c r="AF75" s="100">
        <f t="shared" si="9"/>
        <v>1</v>
      </c>
      <c r="AG75" s="95" t="e">
        <f t="shared" si="10"/>
        <v>#N/A</v>
      </c>
      <c r="AH75" s="95"/>
      <c r="AI75" s="101" t="s">
        <v>28</v>
      </c>
      <c r="AJ75" s="101" t="s">
        <v>28</v>
      </c>
      <c r="AK75" s="101" t="s">
        <v>28</v>
      </c>
      <c r="AL75" s="102" t="str">
        <f t="shared" si="11"/>
        <v>nezměněna</v>
      </c>
      <c r="AM75" s="103"/>
      <c r="AN75" s="107"/>
    </row>
    <row r="76" spans="1:40" ht="15">
      <c r="A76" s="105" t="str">
        <f>IF('VSTUP SCAUx'!AY76="","",'VSTUP SCAUx'!AY76)</f>
        <v/>
      </c>
      <c r="B76" s="105" t="str">
        <f>IF('VSTUP SCAUx'!A76="","",'VSTUP SCAUx'!A76)</f>
        <v/>
      </c>
      <c r="C76" s="105" t="str">
        <f>IF('VSTUP SCAUx'!B76="","",'VSTUP SCAUx'!B76)</f>
        <v/>
      </c>
      <c r="D76" s="105" t="str">
        <f>IF('VSTUP SCAUx'!C76="","",'VSTUP SCAUx'!C76)</f>
        <v/>
      </c>
      <c r="E76" s="105" t="str">
        <f>IF('VSTUP SCAUx'!I76="","",'VSTUP SCAUx'!I76)</f>
        <v/>
      </c>
      <c r="F76" s="95" t="str">
        <f>IF('VSTUP SCAUx'!F76="","",'VSTUP SCAUx'!F76)</f>
        <v/>
      </c>
      <c r="G76" s="95" t="str">
        <f>IF('VSTUP SCAUx'!G76="","",'VSTUP SCAUx'!G76)</f>
        <v/>
      </c>
      <c r="H76" s="101" t="str">
        <f>IF('VSTUP SCAUx'!AC76="","","ANO")</f>
        <v/>
      </c>
      <c r="I76" s="106" t="str">
        <f>IF('VSTUP SCAUx'!BD76="","",'VSTUP SCAUx'!BD76)</f>
        <v/>
      </c>
      <c r="J76" s="101" t="str">
        <f>IF('VSTUP SCAUx'!N76="","",'VSTUP SCAUx'!N76)</f>
        <v/>
      </c>
      <c r="K76" s="95" t="s">
        <v>28</v>
      </c>
      <c r="L76" s="95" t="s">
        <v>28</v>
      </c>
      <c r="M76" s="95" t="s">
        <v>28</v>
      </c>
      <c r="N76" s="95"/>
      <c r="O76" s="95" t="s">
        <v>28</v>
      </c>
      <c r="P76" s="96" t="e">
        <f>ROUND(IF(F76="vyplnit","-",VLOOKUP(CONCATENATE(Y76,G76," ",Z76),ZU!$A$6:$H$100,5,FALSE)*F76),2)</f>
        <v>#N/A</v>
      </c>
      <c r="Q76" s="96" t="e">
        <f t="shared" si="6"/>
        <v>#N/A</v>
      </c>
      <c r="R76" s="97" t="s">
        <v>28</v>
      </c>
      <c r="S76" s="97" t="s">
        <v>28</v>
      </c>
      <c r="T76" s="97" t="s">
        <v>28</v>
      </c>
      <c r="U76" s="96"/>
      <c r="V76" s="101" t="str">
        <f>IF('VSTUP SCAUx'!BH76="","",'VSTUP SCAUx'!BH76)</f>
        <v/>
      </c>
      <c r="W76" s="101" t="str">
        <f>IF('VSTUP SCAUx'!BI76="","",'VSTUP SCAUx'!BI76)</f>
        <v/>
      </c>
      <c r="X76" s="98" t="e">
        <f t="shared" si="7"/>
        <v>#VALUE!</v>
      </c>
      <c r="Y76" s="99">
        <f>IF(A76="vyplnit"," ",VLOOKUP(A76,ZU!$B$6:$H$101,2,FALSE))</f>
        <v>0</v>
      </c>
      <c r="Z76" s="95" t="s">
        <v>28</v>
      </c>
      <c r="AA76" s="95"/>
      <c r="AB76" s="95" t="s">
        <v>28</v>
      </c>
      <c r="AC76" s="95" t="s">
        <v>28</v>
      </c>
      <c r="AD76" s="95" t="s">
        <v>28</v>
      </c>
      <c r="AE76" s="95">
        <f t="shared" si="8"/>
        <v>0</v>
      </c>
      <c r="AF76" s="100">
        <f t="shared" si="9"/>
        <v>1</v>
      </c>
      <c r="AG76" s="95" t="e">
        <f t="shared" si="10"/>
        <v>#N/A</v>
      </c>
      <c r="AH76" s="95"/>
      <c r="AI76" s="101" t="s">
        <v>28</v>
      </c>
      <c r="AJ76" s="101" t="s">
        <v>28</v>
      </c>
      <c r="AK76" s="101" t="s">
        <v>28</v>
      </c>
      <c r="AL76" s="102" t="str">
        <f t="shared" si="11"/>
        <v>nezměněna</v>
      </c>
      <c r="AM76" s="103"/>
      <c r="AN76" s="107"/>
    </row>
    <row r="77" spans="1:40" ht="15">
      <c r="A77" s="105" t="str">
        <f>IF('VSTUP SCAUx'!AY77="","",'VSTUP SCAUx'!AY77)</f>
        <v/>
      </c>
      <c r="B77" s="105" t="str">
        <f>IF('VSTUP SCAUx'!A77="","",'VSTUP SCAUx'!A77)</f>
        <v/>
      </c>
      <c r="C77" s="105" t="str">
        <f>IF('VSTUP SCAUx'!B77="","",'VSTUP SCAUx'!B77)</f>
        <v/>
      </c>
      <c r="D77" s="105" t="str">
        <f>IF('VSTUP SCAUx'!C77="","",'VSTUP SCAUx'!C77)</f>
        <v/>
      </c>
      <c r="E77" s="105" t="str">
        <f>IF('VSTUP SCAUx'!I77="","",'VSTUP SCAUx'!I77)</f>
        <v/>
      </c>
      <c r="F77" s="95" t="str">
        <f>IF('VSTUP SCAUx'!F77="","",'VSTUP SCAUx'!F77)</f>
        <v/>
      </c>
      <c r="G77" s="95" t="str">
        <f>IF('VSTUP SCAUx'!G77="","",'VSTUP SCAUx'!G77)</f>
        <v/>
      </c>
      <c r="H77" s="101" t="str">
        <f>IF('VSTUP SCAUx'!AC77="","","ANO")</f>
        <v/>
      </c>
      <c r="I77" s="106" t="str">
        <f>IF('VSTUP SCAUx'!BD77="","",'VSTUP SCAUx'!BD77)</f>
        <v/>
      </c>
      <c r="J77" s="101" t="str">
        <f>IF('VSTUP SCAUx'!N77="","",'VSTUP SCAUx'!N77)</f>
        <v/>
      </c>
      <c r="K77" s="95" t="s">
        <v>28</v>
      </c>
      <c r="L77" s="95" t="s">
        <v>28</v>
      </c>
      <c r="M77" s="95" t="s">
        <v>28</v>
      </c>
      <c r="N77" s="95"/>
      <c r="O77" s="95" t="s">
        <v>28</v>
      </c>
      <c r="P77" s="96" t="e">
        <f>ROUND(IF(F77="vyplnit","-",VLOOKUP(CONCATENATE(Y77,G77," ",Z77),ZU!$A$6:$H$100,5,FALSE)*F77),2)</f>
        <v>#N/A</v>
      </c>
      <c r="Q77" s="96" t="e">
        <f t="shared" si="6"/>
        <v>#N/A</v>
      </c>
      <c r="R77" s="97" t="s">
        <v>28</v>
      </c>
      <c r="S77" s="97" t="s">
        <v>28</v>
      </c>
      <c r="T77" s="97" t="s">
        <v>28</v>
      </c>
      <c r="U77" s="96"/>
      <c r="V77" s="101" t="str">
        <f>IF('VSTUP SCAUx'!BH77="","",'VSTUP SCAUx'!BH77)</f>
        <v/>
      </c>
      <c r="W77" s="101" t="str">
        <f>IF('VSTUP SCAUx'!BI77="","",'VSTUP SCAUx'!BI77)</f>
        <v/>
      </c>
      <c r="X77" s="98" t="e">
        <f t="shared" si="7"/>
        <v>#VALUE!</v>
      </c>
      <c r="Y77" s="99">
        <f>IF(A77="vyplnit"," ",VLOOKUP(A77,ZU!$B$6:$H$101,2,FALSE))</f>
        <v>0</v>
      </c>
      <c r="Z77" s="95" t="s">
        <v>28</v>
      </c>
      <c r="AA77" s="95"/>
      <c r="AB77" s="95" t="s">
        <v>28</v>
      </c>
      <c r="AC77" s="95" t="s">
        <v>28</v>
      </c>
      <c r="AD77" s="95" t="s">
        <v>28</v>
      </c>
      <c r="AE77" s="95">
        <f t="shared" si="8"/>
        <v>0</v>
      </c>
      <c r="AF77" s="100">
        <f t="shared" si="9"/>
        <v>1</v>
      </c>
      <c r="AG77" s="95" t="e">
        <f t="shared" si="10"/>
        <v>#N/A</v>
      </c>
      <c r="AH77" s="95"/>
      <c r="AI77" s="101" t="s">
        <v>28</v>
      </c>
      <c r="AJ77" s="101" t="s">
        <v>28</v>
      </c>
      <c r="AK77" s="101" t="s">
        <v>28</v>
      </c>
      <c r="AL77" s="102" t="str">
        <f t="shared" si="11"/>
        <v>nezměněna</v>
      </c>
      <c r="AM77" s="103"/>
      <c r="AN77" s="107"/>
    </row>
    <row r="78" spans="1:40" ht="15">
      <c r="A78" s="105" t="str">
        <f>IF('VSTUP SCAUx'!AY78="","",'VSTUP SCAUx'!AY78)</f>
        <v/>
      </c>
      <c r="B78" s="105" t="str">
        <f>IF('VSTUP SCAUx'!A78="","",'VSTUP SCAUx'!A78)</f>
        <v/>
      </c>
      <c r="C78" s="105" t="str">
        <f>IF('VSTUP SCAUx'!B78="","",'VSTUP SCAUx'!B78)</f>
        <v/>
      </c>
      <c r="D78" s="105" t="str">
        <f>IF('VSTUP SCAUx'!C78="","",'VSTUP SCAUx'!C78)</f>
        <v/>
      </c>
      <c r="E78" s="105" t="str">
        <f>IF('VSTUP SCAUx'!I78="","",'VSTUP SCAUx'!I78)</f>
        <v/>
      </c>
      <c r="F78" s="95" t="str">
        <f>IF('VSTUP SCAUx'!F78="","",'VSTUP SCAUx'!F78)</f>
        <v/>
      </c>
      <c r="G78" s="95" t="str">
        <f>IF('VSTUP SCAUx'!G78="","",'VSTUP SCAUx'!G78)</f>
        <v/>
      </c>
      <c r="H78" s="101" t="str">
        <f>IF('VSTUP SCAUx'!AC78="","","ANO")</f>
        <v/>
      </c>
      <c r="I78" s="106" t="str">
        <f>IF('VSTUP SCAUx'!BD78="","",'VSTUP SCAUx'!BD78)</f>
        <v/>
      </c>
      <c r="J78" s="101" t="str">
        <f>IF('VSTUP SCAUx'!N78="","",'VSTUP SCAUx'!N78)</f>
        <v/>
      </c>
      <c r="K78" s="95" t="s">
        <v>28</v>
      </c>
      <c r="L78" s="95" t="s">
        <v>28</v>
      </c>
      <c r="M78" s="95" t="s">
        <v>28</v>
      </c>
      <c r="N78" s="95"/>
      <c r="O78" s="95" t="s">
        <v>28</v>
      </c>
      <c r="P78" s="96" t="e">
        <f>ROUND(IF(F78="vyplnit","-",VLOOKUP(CONCATENATE(Y78,G78," ",Z78),ZU!$A$6:$H$100,5,FALSE)*F78),2)</f>
        <v>#N/A</v>
      </c>
      <c r="Q78" s="96" t="e">
        <f t="shared" si="6"/>
        <v>#N/A</v>
      </c>
      <c r="R78" s="97" t="s">
        <v>28</v>
      </c>
      <c r="S78" s="97" t="s">
        <v>28</v>
      </c>
      <c r="T78" s="97" t="s">
        <v>28</v>
      </c>
      <c r="U78" s="96"/>
      <c r="V78" s="101" t="str">
        <f>IF('VSTUP SCAUx'!BH78="","",'VSTUP SCAUx'!BH78)</f>
        <v/>
      </c>
      <c r="W78" s="101" t="str">
        <f>IF('VSTUP SCAUx'!BI78="","",'VSTUP SCAUx'!BI78)</f>
        <v/>
      </c>
      <c r="X78" s="98" t="e">
        <f t="shared" si="7"/>
        <v>#VALUE!</v>
      </c>
      <c r="Y78" s="99">
        <f>IF(A78="vyplnit"," ",VLOOKUP(A78,ZU!$B$6:$H$101,2,FALSE))</f>
        <v>0</v>
      </c>
      <c r="Z78" s="95" t="s">
        <v>28</v>
      </c>
      <c r="AA78" s="95"/>
      <c r="AB78" s="95" t="s">
        <v>28</v>
      </c>
      <c r="AC78" s="95" t="s">
        <v>28</v>
      </c>
      <c r="AD78" s="95" t="s">
        <v>28</v>
      </c>
      <c r="AE78" s="95">
        <f t="shared" si="8"/>
        <v>0</v>
      </c>
      <c r="AF78" s="100">
        <f t="shared" si="9"/>
        <v>1</v>
      </c>
      <c r="AG78" s="95" t="e">
        <f t="shared" si="10"/>
        <v>#N/A</v>
      </c>
      <c r="AH78" s="95"/>
      <c r="AI78" s="101" t="s">
        <v>28</v>
      </c>
      <c r="AJ78" s="101" t="s">
        <v>28</v>
      </c>
      <c r="AK78" s="101" t="s">
        <v>28</v>
      </c>
      <c r="AL78" s="102" t="str">
        <f t="shared" si="11"/>
        <v>nezměněna</v>
      </c>
      <c r="AM78" s="103"/>
      <c r="AN78" s="107"/>
    </row>
    <row r="79" spans="1:40" ht="15">
      <c r="A79" s="105" t="str">
        <f>IF('VSTUP SCAUx'!AY79="","",'VSTUP SCAUx'!AY79)</f>
        <v/>
      </c>
      <c r="B79" s="105" t="str">
        <f>IF('VSTUP SCAUx'!A79="","",'VSTUP SCAUx'!A79)</f>
        <v/>
      </c>
      <c r="C79" s="105" t="str">
        <f>IF('VSTUP SCAUx'!B79="","",'VSTUP SCAUx'!B79)</f>
        <v/>
      </c>
      <c r="D79" s="105" t="str">
        <f>IF('VSTUP SCAUx'!C79="","",'VSTUP SCAUx'!C79)</f>
        <v/>
      </c>
      <c r="E79" s="105" t="str">
        <f>IF('VSTUP SCAUx'!I79="","",'VSTUP SCAUx'!I79)</f>
        <v/>
      </c>
      <c r="F79" s="95" t="str">
        <f>IF('VSTUP SCAUx'!F79="","",'VSTUP SCAUx'!F79)</f>
        <v/>
      </c>
      <c r="G79" s="95" t="str">
        <f>IF('VSTUP SCAUx'!G79="","",'VSTUP SCAUx'!G79)</f>
        <v/>
      </c>
      <c r="H79" s="101" t="str">
        <f>IF('VSTUP SCAUx'!AC79="","","ANO")</f>
        <v/>
      </c>
      <c r="I79" s="106" t="str">
        <f>IF('VSTUP SCAUx'!BD79="","",'VSTUP SCAUx'!BD79)</f>
        <v/>
      </c>
      <c r="J79" s="101" t="str">
        <f>IF('VSTUP SCAUx'!N79="","",'VSTUP SCAUx'!N79)</f>
        <v/>
      </c>
      <c r="K79" s="95" t="s">
        <v>28</v>
      </c>
      <c r="L79" s="95" t="s">
        <v>28</v>
      </c>
      <c r="M79" s="95" t="s">
        <v>28</v>
      </c>
      <c r="N79" s="95"/>
      <c r="O79" s="95" t="s">
        <v>28</v>
      </c>
      <c r="P79" s="96" t="e">
        <f>ROUND(IF(F79="vyplnit","-",VLOOKUP(CONCATENATE(Y79,G79," ",Z79),ZU!$A$6:$H$100,5,FALSE)*F79),2)</f>
        <v>#N/A</v>
      </c>
      <c r="Q79" s="96" t="e">
        <f t="shared" si="6"/>
        <v>#N/A</v>
      </c>
      <c r="R79" s="97" t="s">
        <v>28</v>
      </c>
      <c r="S79" s="97" t="s">
        <v>28</v>
      </c>
      <c r="T79" s="97" t="s">
        <v>28</v>
      </c>
      <c r="U79" s="96"/>
      <c r="V79" s="101" t="str">
        <f>IF('VSTUP SCAUx'!BH79="","",'VSTUP SCAUx'!BH79)</f>
        <v/>
      </c>
      <c r="W79" s="101" t="str">
        <f>IF('VSTUP SCAUx'!BI79="","",'VSTUP SCAUx'!BI79)</f>
        <v/>
      </c>
      <c r="X79" s="98" t="e">
        <f t="shared" si="7"/>
        <v>#VALUE!</v>
      </c>
      <c r="Y79" s="99">
        <f>IF(A79="vyplnit"," ",VLOOKUP(A79,ZU!$B$6:$H$101,2,FALSE))</f>
        <v>0</v>
      </c>
      <c r="Z79" s="95" t="s">
        <v>28</v>
      </c>
      <c r="AA79" s="95"/>
      <c r="AB79" s="95" t="s">
        <v>28</v>
      </c>
      <c r="AC79" s="95" t="s">
        <v>28</v>
      </c>
      <c r="AD79" s="95" t="s">
        <v>28</v>
      </c>
      <c r="AE79" s="95">
        <f t="shared" si="8"/>
        <v>0</v>
      </c>
      <c r="AF79" s="100">
        <f t="shared" si="9"/>
        <v>1</v>
      </c>
      <c r="AG79" s="95" t="e">
        <f t="shared" si="10"/>
        <v>#N/A</v>
      </c>
      <c r="AH79" s="95"/>
      <c r="AI79" s="101" t="s">
        <v>28</v>
      </c>
      <c r="AJ79" s="101" t="s">
        <v>28</v>
      </c>
      <c r="AK79" s="101" t="s">
        <v>28</v>
      </c>
      <c r="AL79" s="102" t="str">
        <f t="shared" si="11"/>
        <v>nezměněna</v>
      </c>
      <c r="AM79" s="103"/>
      <c r="AN79" s="107"/>
    </row>
    <row r="80" spans="1:40" ht="15">
      <c r="A80" s="105" t="str">
        <f>IF('VSTUP SCAUx'!AY80="","",'VSTUP SCAUx'!AY80)</f>
        <v/>
      </c>
      <c r="B80" s="105" t="str">
        <f>IF('VSTUP SCAUx'!A80="","",'VSTUP SCAUx'!A80)</f>
        <v/>
      </c>
      <c r="C80" s="105" t="str">
        <f>IF('VSTUP SCAUx'!B80="","",'VSTUP SCAUx'!B80)</f>
        <v/>
      </c>
      <c r="D80" s="105" t="str">
        <f>IF('VSTUP SCAUx'!C80="","",'VSTUP SCAUx'!C80)</f>
        <v/>
      </c>
      <c r="E80" s="105" t="str">
        <f>IF('VSTUP SCAUx'!I80="","",'VSTUP SCAUx'!I80)</f>
        <v/>
      </c>
      <c r="F80" s="95" t="str">
        <f>IF('VSTUP SCAUx'!F80="","",'VSTUP SCAUx'!F80)</f>
        <v/>
      </c>
      <c r="G80" s="95" t="str">
        <f>IF('VSTUP SCAUx'!G80="","",'VSTUP SCAUx'!G80)</f>
        <v/>
      </c>
      <c r="H80" s="101" t="str">
        <f>IF('VSTUP SCAUx'!AC80="","","ANO")</f>
        <v/>
      </c>
      <c r="I80" s="106" t="str">
        <f>IF('VSTUP SCAUx'!BD80="","",'VSTUP SCAUx'!BD80)</f>
        <v/>
      </c>
      <c r="J80" s="101" t="str">
        <f>IF('VSTUP SCAUx'!N80="","",'VSTUP SCAUx'!N80)</f>
        <v/>
      </c>
      <c r="K80" s="95" t="s">
        <v>28</v>
      </c>
      <c r="L80" s="95" t="s">
        <v>28</v>
      </c>
      <c r="M80" s="95" t="s">
        <v>28</v>
      </c>
      <c r="N80" s="95"/>
      <c r="O80" s="95" t="s">
        <v>28</v>
      </c>
      <c r="P80" s="96" t="e">
        <f>ROUND(IF(F80="vyplnit","-",VLOOKUP(CONCATENATE(Y80,G80," ",Z80),ZU!$A$6:$H$100,5,FALSE)*F80),2)</f>
        <v>#N/A</v>
      </c>
      <c r="Q80" s="96" t="e">
        <f t="shared" si="6"/>
        <v>#N/A</v>
      </c>
      <c r="R80" s="97" t="s">
        <v>28</v>
      </c>
      <c r="S80" s="97" t="s">
        <v>28</v>
      </c>
      <c r="T80" s="97" t="s">
        <v>28</v>
      </c>
      <c r="U80" s="96"/>
      <c r="V80" s="101" t="str">
        <f>IF('VSTUP SCAUx'!BH80="","",'VSTUP SCAUx'!BH80)</f>
        <v/>
      </c>
      <c r="W80" s="101" t="str">
        <f>IF('VSTUP SCAUx'!BI80="","",'VSTUP SCAUx'!BI80)</f>
        <v/>
      </c>
      <c r="X80" s="98" t="e">
        <f t="shared" si="7"/>
        <v>#VALUE!</v>
      </c>
      <c r="Y80" s="99">
        <f>IF(A80="vyplnit"," ",VLOOKUP(A80,ZU!$B$6:$H$101,2,FALSE))</f>
        <v>0</v>
      </c>
      <c r="Z80" s="95" t="s">
        <v>28</v>
      </c>
      <c r="AA80" s="95"/>
      <c r="AB80" s="95" t="s">
        <v>28</v>
      </c>
      <c r="AC80" s="95" t="s">
        <v>28</v>
      </c>
      <c r="AD80" s="95" t="s">
        <v>28</v>
      </c>
      <c r="AE80" s="95">
        <f t="shared" si="8"/>
        <v>0</v>
      </c>
      <c r="AF80" s="100">
        <f t="shared" si="9"/>
        <v>1</v>
      </c>
      <c r="AG80" s="95" t="e">
        <f t="shared" si="10"/>
        <v>#N/A</v>
      </c>
      <c r="AH80" s="95"/>
      <c r="AI80" s="101" t="s">
        <v>28</v>
      </c>
      <c r="AJ80" s="101" t="s">
        <v>28</v>
      </c>
      <c r="AK80" s="101" t="s">
        <v>28</v>
      </c>
      <c r="AL80" s="102" t="str">
        <f t="shared" si="11"/>
        <v>nezměněna</v>
      </c>
      <c r="AM80" s="103"/>
      <c r="AN80" s="107"/>
    </row>
    <row r="81" spans="1:40" ht="15">
      <c r="A81" s="105" t="str">
        <f>IF('VSTUP SCAUx'!AY81="","",'VSTUP SCAUx'!AY81)</f>
        <v/>
      </c>
      <c r="B81" s="105" t="str">
        <f>IF('VSTUP SCAUx'!A81="","",'VSTUP SCAUx'!A81)</f>
        <v/>
      </c>
      <c r="C81" s="105" t="str">
        <f>IF('VSTUP SCAUx'!B81="","",'VSTUP SCAUx'!B81)</f>
        <v/>
      </c>
      <c r="D81" s="105" t="str">
        <f>IF('VSTUP SCAUx'!C81="","",'VSTUP SCAUx'!C81)</f>
        <v/>
      </c>
      <c r="E81" s="105" t="str">
        <f>IF('VSTUP SCAUx'!I81="","",'VSTUP SCAUx'!I81)</f>
        <v/>
      </c>
      <c r="F81" s="95" t="str">
        <f>IF('VSTUP SCAUx'!F81="","",'VSTUP SCAUx'!F81)</f>
        <v/>
      </c>
      <c r="G81" s="95" t="str">
        <f>IF('VSTUP SCAUx'!G81="","",'VSTUP SCAUx'!G81)</f>
        <v/>
      </c>
      <c r="H81" s="101" t="str">
        <f>IF('VSTUP SCAUx'!AC81="","","ANO")</f>
        <v/>
      </c>
      <c r="I81" s="106" t="str">
        <f>IF('VSTUP SCAUx'!BD81="","",'VSTUP SCAUx'!BD81)</f>
        <v/>
      </c>
      <c r="J81" s="101" t="str">
        <f>IF('VSTUP SCAUx'!N81="","",'VSTUP SCAUx'!N81)</f>
        <v/>
      </c>
      <c r="K81" s="95" t="s">
        <v>28</v>
      </c>
      <c r="L81" s="95" t="s">
        <v>28</v>
      </c>
      <c r="M81" s="95" t="s">
        <v>28</v>
      </c>
      <c r="N81" s="95"/>
      <c r="O81" s="95" t="s">
        <v>28</v>
      </c>
      <c r="P81" s="96" t="e">
        <f>ROUND(IF(F81="vyplnit","-",VLOOKUP(CONCATENATE(Y81,G81," ",Z81),ZU!$A$6:$H$100,5,FALSE)*F81),2)</f>
        <v>#N/A</v>
      </c>
      <c r="Q81" s="96" t="e">
        <f t="shared" si="6"/>
        <v>#N/A</v>
      </c>
      <c r="R81" s="97" t="s">
        <v>28</v>
      </c>
      <c r="S81" s="97" t="s">
        <v>28</v>
      </c>
      <c r="T81" s="97" t="s">
        <v>28</v>
      </c>
      <c r="U81" s="96"/>
      <c r="V81" s="101" t="str">
        <f>IF('VSTUP SCAUx'!BH81="","",'VSTUP SCAUx'!BH81)</f>
        <v/>
      </c>
      <c r="W81" s="101" t="str">
        <f>IF('VSTUP SCAUx'!BI81="","",'VSTUP SCAUx'!BI81)</f>
        <v/>
      </c>
      <c r="X81" s="98" t="e">
        <f t="shared" si="7"/>
        <v>#VALUE!</v>
      </c>
      <c r="Y81" s="99">
        <f>IF(A81="vyplnit"," ",VLOOKUP(A81,ZU!$B$6:$H$101,2,FALSE))</f>
        <v>0</v>
      </c>
      <c r="Z81" s="95" t="s">
        <v>28</v>
      </c>
      <c r="AA81" s="95"/>
      <c r="AB81" s="95" t="s">
        <v>28</v>
      </c>
      <c r="AC81" s="95" t="s">
        <v>28</v>
      </c>
      <c r="AD81" s="95" t="s">
        <v>28</v>
      </c>
      <c r="AE81" s="95">
        <f t="shared" si="8"/>
        <v>0</v>
      </c>
      <c r="AF81" s="100">
        <f t="shared" si="9"/>
        <v>1</v>
      </c>
      <c r="AG81" s="95" t="e">
        <f t="shared" si="10"/>
        <v>#N/A</v>
      </c>
      <c r="AH81" s="95"/>
      <c r="AI81" s="101" t="s">
        <v>28</v>
      </c>
      <c r="AJ81" s="101" t="s">
        <v>28</v>
      </c>
      <c r="AK81" s="101" t="s">
        <v>28</v>
      </c>
      <c r="AL81" s="102" t="str">
        <f t="shared" si="11"/>
        <v>nezměněna</v>
      </c>
      <c r="AM81" s="103"/>
      <c r="AN81" s="107"/>
    </row>
    <row r="82" spans="1:40" ht="15">
      <c r="A82" s="105" t="str">
        <f>IF('VSTUP SCAUx'!AY82="","",'VSTUP SCAUx'!AY82)</f>
        <v/>
      </c>
      <c r="B82" s="105" t="str">
        <f>IF('VSTUP SCAUx'!A82="","",'VSTUP SCAUx'!A82)</f>
        <v/>
      </c>
      <c r="C82" s="105" t="str">
        <f>IF('VSTUP SCAUx'!B82="","",'VSTUP SCAUx'!B82)</f>
        <v/>
      </c>
      <c r="D82" s="105" t="str">
        <f>IF('VSTUP SCAUx'!C82="","",'VSTUP SCAUx'!C82)</f>
        <v/>
      </c>
      <c r="E82" s="105" t="str">
        <f>IF('VSTUP SCAUx'!I82="","",'VSTUP SCAUx'!I82)</f>
        <v/>
      </c>
      <c r="F82" s="95" t="str">
        <f>IF('VSTUP SCAUx'!F82="","",'VSTUP SCAUx'!F82)</f>
        <v/>
      </c>
      <c r="G82" s="95" t="str">
        <f>IF('VSTUP SCAUx'!G82="","",'VSTUP SCAUx'!G82)</f>
        <v/>
      </c>
      <c r="H82" s="101" t="str">
        <f>IF('VSTUP SCAUx'!AC82="","","ANO")</f>
        <v/>
      </c>
      <c r="I82" s="106" t="str">
        <f>IF('VSTUP SCAUx'!BD82="","",'VSTUP SCAUx'!BD82)</f>
        <v/>
      </c>
      <c r="J82" s="101" t="str">
        <f>IF('VSTUP SCAUx'!N82="","",'VSTUP SCAUx'!N82)</f>
        <v/>
      </c>
      <c r="K82" s="95" t="s">
        <v>28</v>
      </c>
      <c r="L82" s="95" t="s">
        <v>28</v>
      </c>
      <c r="M82" s="95" t="s">
        <v>28</v>
      </c>
      <c r="N82" s="95"/>
      <c r="O82" s="95" t="s">
        <v>28</v>
      </c>
      <c r="P82" s="96" t="e">
        <f>ROUND(IF(F82="vyplnit","-",VLOOKUP(CONCATENATE(Y82,G82," ",Z82),ZU!$A$6:$H$100,5,FALSE)*F82),2)</f>
        <v>#N/A</v>
      </c>
      <c r="Q82" s="96" t="e">
        <f t="shared" si="6"/>
        <v>#N/A</v>
      </c>
      <c r="R82" s="97" t="s">
        <v>28</v>
      </c>
      <c r="S82" s="97" t="s">
        <v>28</v>
      </c>
      <c r="T82" s="97" t="s">
        <v>28</v>
      </c>
      <c r="U82" s="96"/>
      <c r="V82" s="101" t="str">
        <f>IF('VSTUP SCAUx'!BH82="","",'VSTUP SCAUx'!BH82)</f>
        <v/>
      </c>
      <c r="W82" s="101" t="str">
        <f>IF('VSTUP SCAUx'!BI82="","",'VSTUP SCAUx'!BI82)</f>
        <v/>
      </c>
      <c r="X82" s="98" t="e">
        <f t="shared" si="7"/>
        <v>#VALUE!</v>
      </c>
      <c r="Y82" s="99">
        <f>IF(A82="vyplnit"," ",VLOOKUP(A82,ZU!$B$6:$H$101,2,FALSE))</f>
        <v>0</v>
      </c>
      <c r="Z82" s="95" t="s">
        <v>28</v>
      </c>
      <c r="AA82" s="95"/>
      <c r="AB82" s="95" t="s">
        <v>28</v>
      </c>
      <c r="AC82" s="95" t="s">
        <v>28</v>
      </c>
      <c r="AD82" s="95" t="s">
        <v>28</v>
      </c>
      <c r="AE82" s="95">
        <f t="shared" si="8"/>
        <v>0</v>
      </c>
      <c r="AF82" s="100">
        <f t="shared" si="9"/>
        <v>1</v>
      </c>
      <c r="AG82" s="95" t="e">
        <f t="shared" si="10"/>
        <v>#N/A</v>
      </c>
      <c r="AH82" s="95"/>
      <c r="AI82" s="101" t="s">
        <v>28</v>
      </c>
      <c r="AJ82" s="101" t="s">
        <v>28</v>
      </c>
      <c r="AK82" s="101" t="s">
        <v>28</v>
      </c>
      <c r="AL82" s="102" t="str">
        <f t="shared" si="11"/>
        <v>nezměněna</v>
      </c>
      <c r="AM82" s="103"/>
      <c r="AN82" s="107"/>
    </row>
    <row r="83" spans="1:40" ht="15">
      <c r="A83" s="105" t="str">
        <f>IF('VSTUP SCAUx'!AY83="","",'VSTUP SCAUx'!AY83)</f>
        <v/>
      </c>
      <c r="B83" s="105" t="str">
        <f>IF('VSTUP SCAUx'!A83="","",'VSTUP SCAUx'!A83)</f>
        <v/>
      </c>
      <c r="C83" s="105" t="str">
        <f>IF('VSTUP SCAUx'!B83="","",'VSTUP SCAUx'!B83)</f>
        <v/>
      </c>
      <c r="D83" s="105" t="str">
        <f>IF('VSTUP SCAUx'!C83="","",'VSTUP SCAUx'!C83)</f>
        <v/>
      </c>
      <c r="E83" s="105" t="str">
        <f>IF('VSTUP SCAUx'!I83="","",'VSTUP SCAUx'!I83)</f>
        <v/>
      </c>
      <c r="F83" s="95" t="str">
        <f>IF('VSTUP SCAUx'!F83="","",'VSTUP SCAUx'!F83)</f>
        <v/>
      </c>
      <c r="G83" s="95" t="str">
        <f>IF('VSTUP SCAUx'!G83="","",'VSTUP SCAUx'!G83)</f>
        <v/>
      </c>
      <c r="H83" s="101" t="str">
        <f>IF('VSTUP SCAUx'!AC83="","","ANO")</f>
        <v/>
      </c>
      <c r="I83" s="106" t="str">
        <f>IF('VSTUP SCAUx'!BD83="","",'VSTUP SCAUx'!BD83)</f>
        <v/>
      </c>
      <c r="J83" s="101" t="str">
        <f>IF('VSTUP SCAUx'!N83="","",'VSTUP SCAUx'!N83)</f>
        <v/>
      </c>
      <c r="K83" s="95" t="s">
        <v>28</v>
      </c>
      <c r="L83" s="95" t="s">
        <v>28</v>
      </c>
      <c r="M83" s="95" t="s">
        <v>28</v>
      </c>
      <c r="N83" s="95"/>
      <c r="O83" s="95" t="s">
        <v>28</v>
      </c>
      <c r="P83" s="96" t="e">
        <f>ROUND(IF(F83="vyplnit","-",VLOOKUP(CONCATENATE(Y83,G83," ",Z83),ZU!$A$6:$H$100,5,FALSE)*F83),2)</f>
        <v>#N/A</v>
      </c>
      <c r="Q83" s="96" t="e">
        <f t="shared" si="6"/>
        <v>#N/A</v>
      </c>
      <c r="R83" s="97" t="s">
        <v>28</v>
      </c>
      <c r="S83" s="97" t="s">
        <v>28</v>
      </c>
      <c r="T83" s="97" t="s">
        <v>28</v>
      </c>
      <c r="U83" s="96"/>
      <c r="V83" s="101" t="str">
        <f>IF('VSTUP SCAUx'!BH83="","",'VSTUP SCAUx'!BH83)</f>
        <v/>
      </c>
      <c r="W83" s="101" t="str">
        <f>IF('VSTUP SCAUx'!BI83="","",'VSTUP SCAUx'!BI83)</f>
        <v/>
      </c>
      <c r="X83" s="98" t="e">
        <f t="shared" si="7"/>
        <v>#VALUE!</v>
      </c>
      <c r="Y83" s="99">
        <f>IF(A83="vyplnit"," ",VLOOKUP(A83,ZU!$B$6:$H$101,2,FALSE))</f>
        <v>0</v>
      </c>
      <c r="Z83" s="95" t="s">
        <v>28</v>
      </c>
      <c r="AA83" s="95"/>
      <c r="AB83" s="95" t="s">
        <v>28</v>
      </c>
      <c r="AC83" s="95" t="s">
        <v>28</v>
      </c>
      <c r="AD83" s="95" t="s">
        <v>28</v>
      </c>
      <c r="AE83" s="95">
        <f t="shared" si="8"/>
        <v>0</v>
      </c>
      <c r="AF83" s="100">
        <f t="shared" si="9"/>
        <v>1</v>
      </c>
      <c r="AG83" s="95" t="e">
        <f t="shared" si="10"/>
        <v>#N/A</v>
      </c>
      <c r="AH83" s="95"/>
      <c r="AI83" s="101" t="s">
        <v>28</v>
      </c>
      <c r="AJ83" s="101" t="s">
        <v>28</v>
      </c>
      <c r="AK83" s="101" t="s">
        <v>28</v>
      </c>
      <c r="AL83" s="102" t="str">
        <f t="shared" si="11"/>
        <v>nezměněna</v>
      </c>
      <c r="AM83" s="103"/>
      <c r="AN83" s="107"/>
    </row>
    <row r="84" spans="1:40" ht="15">
      <c r="A84" s="105" t="str">
        <f>IF('VSTUP SCAUx'!AY84="","",'VSTUP SCAUx'!AY84)</f>
        <v/>
      </c>
      <c r="B84" s="105" t="str">
        <f>IF('VSTUP SCAUx'!A84="","",'VSTUP SCAUx'!A84)</f>
        <v/>
      </c>
      <c r="C84" s="105" t="str">
        <f>IF('VSTUP SCAUx'!B84="","",'VSTUP SCAUx'!B84)</f>
        <v/>
      </c>
      <c r="D84" s="105" t="str">
        <f>IF('VSTUP SCAUx'!C84="","",'VSTUP SCAUx'!C84)</f>
        <v/>
      </c>
      <c r="E84" s="105" t="str">
        <f>IF('VSTUP SCAUx'!I84="","",'VSTUP SCAUx'!I84)</f>
        <v/>
      </c>
      <c r="F84" s="95" t="str">
        <f>IF('VSTUP SCAUx'!F84="","",'VSTUP SCAUx'!F84)</f>
        <v/>
      </c>
      <c r="G84" s="95" t="str">
        <f>IF('VSTUP SCAUx'!G84="","",'VSTUP SCAUx'!G84)</f>
        <v/>
      </c>
      <c r="H84" s="101" t="str">
        <f>IF('VSTUP SCAUx'!AC84="","","ANO")</f>
        <v/>
      </c>
      <c r="I84" s="106" t="str">
        <f>IF('VSTUP SCAUx'!BD84="","",'VSTUP SCAUx'!BD84)</f>
        <v/>
      </c>
      <c r="J84" s="101" t="str">
        <f>IF('VSTUP SCAUx'!N84="","",'VSTUP SCAUx'!N84)</f>
        <v/>
      </c>
      <c r="K84" s="95" t="s">
        <v>28</v>
      </c>
      <c r="L84" s="95" t="s">
        <v>28</v>
      </c>
      <c r="M84" s="95" t="s">
        <v>28</v>
      </c>
      <c r="N84" s="95"/>
      <c r="O84" s="95" t="s">
        <v>28</v>
      </c>
      <c r="P84" s="96" t="e">
        <f>ROUND(IF(F84="vyplnit","-",VLOOKUP(CONCATENATE(Y84,G84," ",Z84),ZU!$A$6:$H$100,5,FALSE)*F84),2)</f>
        <v>#N/A</v>
      </c>
      <c r="Q84" s="96" t="e">
        <f t="shared" si="6"/>
        <v>#N/A</v>
      </c>
      <c r="R84" s="97" t="s">
        <v>28</v>
      </c>
      <c r="S84" s="97" t="s">
        <v>28</v>
      </c>
      <c r="T84" s="97" t="s">
        <v>28</v>
      </c>
      <c r="U84" s="96"/>
      <c r="V84" s="101" t="str">
        <f>IF('VSTUP SCAUx'!BH84="","",'VSTUP SCAUx'!BH84)</f>
        <v/>
      </c>
      <c r="W84" s="101" t="str">
        <f>IF('VSTUP SCAUx'!BI84="","",'VSTUP SCAUx'!BI84)</f>
        <v/>
      </c>
      <c r="X84" s="98" t="e">
        <f t="shared" si="7"/>
        <v>#VALUE!</v>
      </c>
      <c r="Y84" s="99">
        <f>IF(A84="vyplnit"," ",VLOOKUP(A84,ZU!$B$6:$H$101,2,FALSE))</f>
        <v>0</v>
      </c>
      <c r="Z84" s="95" t="s">
        <v>28</v>
      </c>
      <c r="AA84" s="95"/>
      <c r="AB84" s="95" t="s">
        <v>28</v>
      </c>
      <c r="AC84" s="95" t="s">
        <v>28</v>
      </c>
      <c r="AD84" s="95" t="s">
        <v>28</v>
      </c>
      <c r="AE84" s="95">
        <f t="shared" si="8"/>
        <v>0</v>
      </c>
      <c r="AF84" s="100">
        <f t="shared" si="9"/>
        <v>1</v>
      </c>
      <c r="AG84" s="95" t="e">
        <f t="shared" si="10"/>
        <v>#N/A</v>
      </c>
      <c r="AH84" s="95"/>
      <c r="AI84" s="101" t="s">
        <v>28</v>
      </c>
      <c r="AJ84" s="101" t="s">
        <v>28</v>
      </c>
      <c r="AK84" s="101" t="s">
        <v>28</v>
      </c>
      <c r="AL84" s="102" t="str">
        <f t="shared" si="11"/>
        <v>nezměněna</v>
      </c>
      <c r="AM84" s="103"/>
      <c r="AN84" s="107"/>
    </row>
    <row r="85" spans="1:40" ht="15">
      <c r="A85" s="105" t="str">
        <f>IF('VSTUP SCAUx'!AY85="","",'VSTUP SCAUx'!AY85)</f>
        <v/>
      </c>
      <c r="B85" s="105" t="str">
        <f>IF('VSTUP SCAUx'!A85="","",'VSTUP SCAUx'!A85)</f>
        <v/>
      </c>
      <c r="C85" s="105" t="str">
        <f>IF('VSTUP SCAUx'!B85="","",'VSTUP SCAUx'!B85)</f>
        <v/>
      </c>
      <c r="D85" s="105" t="str">
        <f>IF('VSTUP SCAUx'!C85="","",'VSTUP SCAUx'!C85)</f>
        <v/>
      </c>
      <c r="E85" s="105" t="str">
        <f>IF('VSTUP SCAUx'!I85="","",'VSTUP SCAUx'!I85)</f>
        <v/>
      </c>
      <c r="F85" s="95" t="str">
        <f>IF('VSTUP SCAUx'!F85="","",'VSTUP SCAUx'!F85)</f>
        <v/>
      </c>
      <c r="G85" s="95" t="str">
        <f>IF('VSTUP SCAUx'!G85="","",'VSTUP SCAUx'!G85)</f>
        <v/>
      </c>
      <c r="H85" s="101" t="str">
        <f>IF('VSTUP SCAUx'!AC85="","","ANO")</f>
        <v/>
      </c>
      <c r="I85" s="106" t="str">
        <f>IF('VSTUP SCAUx'!BD85="","",'VSTUP SCAUx'!BD85)</f>
        <v/>
      </c>
      <c r="J85" s="101" t="str">
        <f>IF('VSTUP SCAUx'!N85="","",'VSTUP SCAUx'!N85)</f>
        <v/>
      </c>
      <c r="K85" s="95" t="s">
        <v>28</v>
      </c>
      <c r="L85" s="95" t="s">
        <v>28</v>
      </c>
      <c r="M85" s="95" t="s">
        <v>28</v>
      </c>
      <c r="N85" s="95"/>
      <c r="O85" s="95" t="s">
        <v>28</v>
      </c>
      <c r="P85" s="96" t="e">
        <f>ROUND(IF(F85="vyplnit","-",VLOOKUP(CONCATENATE(Y85,G85," ",Z85),ZU!$A$6:$H$100,5,FALSE)*F85),2)</f>
        <v>#N/A</v>
      </c>
      <c r="Q85" s="96" t="e">
        <f t="shared" si="6"/>
        <v>#N/A</v>
      </c>
      <c r="R85" s="97" t="s">
        <v>28</v>
      </c>
      <c r="S85" s="97" t="s">
        <v>28</v>
      </c>
      <c r="T85" s="97" t="s">
        <v>28</v>
      </c>
      <c r="U85" s="96"/>
      <c r="V85" s="101" t="str">
        <f>IF('VSTUP SCAUx'!BH85="","",'VSTUP SCAUx'!BH85)</f>
        <v/>
      </c>
      <c r="W85" s="101" t="str">
        <f>IF('VSTUP SCAUx'!BI85="","",'VSTUP SCAUx'!BI85)</f>
        <v/>
      </c>
      <c r="X85" s="98" t="e">
        <f t="shared" si="7"/>
        <v>#VALUE!</v>
      </c>
      <c r="Y85" s="99">
        <f>IF(A85="vyplnit"," ",VLOOKUP(A85,ZU!$B$6:$H$101,2,FALSE))</f>
        <v>0</v>
      </c>
      <c r="Z85" s="95" t="s">
        <v>28</v>
      </c>
      <c r="AA85" s="95"/>
      <c r="AB85" s="95" t="s">
        <v>28</v>
      </c>
      <c r="AC85" s="95" t="s">
        <v>28</v>
      </c>
      <c r="AD85" s="95" t="s">
        <v>28</v>
      </c>
      <c r="AE85" s="95">
        <f t="shared" si="8"/>
        <v>0</v>
      </c>
      <c r="AF85" s="100">
        <f t="shared" si="9"/>
        <v>1</v>
      </c>
      <c r="AG85" s="95" t="e">
        <f t="shared" si="10"/>
        <v>#N/A</v>
      </c>
      <c r="AH85" s="95"/>
      <c r="AI85" s="101" t="s">
        <v>28</v>
      </c>
      <c r="AJ85" s="101" t="s">
        <v>28</v>
      </c>
      <c r="AK85" s="101" t="s">
        <v>28</v>
      </c>
      <c r="AL85" s="102" t="str">
        <f t="shared" si="11"/>
        <v>nezměněna</v>
      </c>
      <c r="AM85" s="103"/>
      <c r="AN85" s="107"/>
    </row>
    <row r="86" spans="1:40" ht="15">
      <c r="A86" s="105" t="str">
        <f>IF('VSTUP SCAUx'!AY86="","",'VSTUP SCAUx'!AY86)</f>
        <v/>
      </c>
      <c r="B86" s="105" t="str">
        <f>IF('VSTUP SCAUx'!A86="","",'VSTUP SCAUx'!A86)</f>
        <v/>
      </c>
      <c r="C86" s="105" t="str">
        <f>IF('VSTUP SCAUx'!B86="","",'VSTUP SCAUx'!B86)</f>
        <v/>
      </c>
      <c r="D86" s="105" t="str">
        <f>IF('VSTUP SCAUx'!C86="","",'VSTUP SCAUx'!C86)</f>
        <v/>
      </c>
      <c r="E86" s="105" t="str">
        <f>IF('VSTUP SCAUx'!I86="","",'VSTUP SCAUx'!I86)</f>
        <v/>
      </c>
      <c r="F86" s="95" t="str">
        <f>IF('VSTUP SCAUx'!F86="","",'VSTUP SCAUx'!F86)</f>
        <v/>
      </c>
      <c r="G86" s="95" t="str">
        <f>IF('VSTUP SCAUx'!G86="","",'VSTUP SCAUx'!G86)</f>
        <v/>
      </c>
      <c r="H86" s="101" t="str">
        <f>IF('VSTUP SCAUx'!AC86="","","ANO")</f>
        <v/>
      </c>
      <c r="I86" s="106" t="str">
        <f>IF('VSTUP SCAUx'!BD86="","",'VSTUP SCAUx'!BD86)</f>
        <v/>
      </c>
      <c r="J86" s="101" t="str">
        <f>IF('VSTUP SCAUx'!N86="","",'VSTUP SCAUx'!N86)</f>
        <v/>
      </c>
      <c r="K86" s="95" t="s">
        <v>28</v>
      </c>
      <c r="L86" s="95" t="s">
        <v>28</v>
      </c>
      <c r="M86" s="95" t="s">
        <v>28</v>
      </c>
      <c r="N86" s="95"/>
      <c r="O86" s="95" t="s">
        <v>28</v>
      </c>
      <c r="P86" s="96" t="e">
        <f>ROUND(IF(F86="vyplnit","-",VLOOKUP(CONCATENATE(Y86,G86," ",Z86),ZU!$A$6:$H$100,5,FALSE)*F86),2)</f>
        <v>#N/A</v>
      </c>
      <c r="Q86" s="96" t="e">
        <f t="shared" si="6"/>
        <v>#N/A</v>
      </c>
      <c r="R86" s="97" t="s">
        <v>28</v>
      </c>
      <c r="S86" s="97" t="s">
        <v>28</v>
      </c>
      <c r="T86" s="97" t="s">
        <v>28</v>
      </c>
      <c r="U86" s="96"/>
      <c r="V86" s="101" t="str">
        <f>IF('VSTUP SCAUx'!BH86="","",'VSTUP SCAUx'!BH86)</f>
        <v/>
      </c>
      <c r="W86" s="101" t="str">
        <f>IF('VSTUP SCAUx'!BI86="","",'VSTUP SCAUx'!BI86)</f>
        <v/>
      </c>
      <c r="X86" s="98" t="e">
        <f t="shared" si="7"/>
        <v>#VALUE!</v>
      </c>
      <c r="Y86" s="99">
        <f>IF(A86="vyplnit"," ",VLOOKUP(A86,ZU!$B$6:$H$101,2,FALSE))</f>
        <v>0</v>
      </c>
      <c r="Z86" s="95" t="s">
        <v>28</v>
      </c>
      <c r="AA86" s="95"/>
      <c r="AB86" s="95" t="s">
        <v>28</v>
      </c>
      <c r="AC86" s="95" t="s">
        <v>28</v>
      </c>
      <c r="AD86" s="95" t="s">
        <v>28</v>
      </c>
      <c r="AE86" s="95">
        <f t="shared" si="8"/>
        <v>0</v>
      </c>
      <c r="AF86" s="100">
        <f t="shared" si="9"/>
        <v>1</v>
      </c>
      <c r="AG86" s="95" t="e">
        <f t="shared" si="10"/>
        <v>#N/A</v>
      </c>
      <c r="AH86" s="95"/>
      <c r="AI86" s="101" t="s">
        <v>28</v>
      </c>
      <c r="AJ86" s="101" t="s">
        <v>28</v>
      </c>
      <c r="AK86" s="101" t="s">
        <v>28</v>
      </c>
      <c r="AL86" s="102" t="str">
        <f t="shared" si="11"/>
        <v>nezměněna</v>
      </c>
      <c r="AM86" s="103"/>
      <c r="AN86" s="107"/>
    </row>
    <row r="87" spans="1:40" ht="15">
      <c r="A87" s="105" t="str">
        <f>IF('VSTUP SCAUx'!AY87="","",'VSTUP SCAUx'!AY87)</f>
        <v/>
      </c>
      <c r="B87" s="105" t="str">
        <f>IF('VSTUP SCAUx'!A87="","",'VSTUP SCAUx'!A87)</f>
        <v/>
      </c>
      <c r="C87" s="105" t="str">
        <f>IF('VSTUP SCAUx'!B87="","",'VSTUP SCAUx'!B87)</f>
        <v/>
      </c>
      <c r="D87" s="105" t="str">
        <f>IF('VSTUP SCAUx'!C87="","",'VSTUP SCAUx'!C87)</f>
        <v/>
      </c>
      <c r="E87" s="105" t="str">
        <f>IF('VSTUP SCAUx'!I87="","",'VSTUP SCAUx'!I87)</f>
        <v/>
      </c>
      <c r="F87" s="95" t="str">
        <f>IF('VSTUP SCAUx'!F87="","",'VSTUP SCAUx'!F87)</f>
        <v/>
      </c>
      <c r="G87" s="95" t="str">
        <f>IF('VSTUP SCAUx'!G87="","",'VSTUP SCAUx'!G87)</f>
        <v/>
      </c>
      <c r="H87" s="101" t="str">
        <f>IF('VSTUP SCAUx'!AC87="","","ANO")</f>
        <v/>
      </c>
      <c r="I87" s="106" t="str">
        <f>IF('VSTUP SCAUx'!BD87="","",'VSTUP SCAUx'!BD87)</f>
        <v/>
      </c>
      <c r="J87" s="101" t="str">
        <f>IF('VSTUP SCAUx'!N87="","",'VSTUP SCAUx'!N87)</f>
        <v/>
      </c>
      <c r="K87" s="95" t="s">
        <v>28</v>
      </c>
      <c r="L87" s="95" t="s">
        <v>28</v>
      </c>
      <c r="M87" s="95" t="s">
        <v>28</v>
      </c>
      <c r="N87" s="95"/>
      <c r="O87" s="95" t="s">
        <v>28</v>
      </c>
      <c r="P87" s="96" t="e">
        <f>ROUND(IF(F87="vyplnit","-",VLOOKUP(CONCATENATE(Y87,G87," ",Z87),ZU!$A$6:$H$100,5,FALSE)*F87),2)</f>
        <v>#N/A</v>
      </c>
      <c r="Q87" s="96" t="e">
        <f t="shared" si="6"/>
        <v>#N/A</v>
      </c>
      <c r="R87" s="97" t="s">
        <v>28</v>
      </c>
      <c r="S87" s="97" t="s">
        <v>28</v>
      </c>
      <c r="T87" s="97" t="s">
        <v>28</v>
      </c>
      <c r="U87" s="96"/>
      <c r="V87" s="101" t="str">
        <f>IF('VSTUP SCAUx'!BH87="","",'VSTUP SCAUx'!BH87)</f>
        <v/>
      </c>
      <c r="W87" s="101" t="str">
        <f>IF('VSTUP SCAUx'!BI87="","",'VSTUP SCAUx'!BI87)</f>
        <v/>
      </c>
      <c r="X87" s="98" t="e">
        <f t="shared" si="7"/>
        <v>#VALUE!</v>
      </c>
      <c r="Y87" s="99">
        <f>IF(A87="vyplnit"," ",VLOOKUP(A87,ZU!$B$6:$H$101,2,FALSE))</f>
        <v>0</v>
      </c>
      <c r="Z87" s="95" t="s">
        <v>28</v>
      </c>
      <c r="AA87" s="95"/>
      <c r="AB87" s="95" t="s">
        <v>28</v>
      </c>
      <c r="AC87" s="95" t="s">
        <v>28</v>
      </c>
      <c r="AD87" s="95" t="s">
        <v>28</v>
      </c>
      <c r="AE87" s="95">
        <f t="shared" si="8"/>
        <v>0</v>
      </c>
      <c r="AF87" s="100">
        <f t="shared" si="9"/>
        <v>1</v>
      </c>
      <c r="AG87" s="95" t="e">
        <f t="shared" si="10"/>
        <v>#N/A</v>
      </c>
      <c r="AH87" s="95"/>
      <c r="AI87" s="101" t="s">
        <v>28</v>
      </c>
      <c r="AJ87" s="101" t="s">
        <v>28</v>
      </c>
      <c r="AK87" s="101" t="s">
        <v>28</v>
      </c>
      <c r="AL87" s="102" t="str">
        <f t="shared" si="11"/>
        <v>nezměněna</v>
      </c>
      <c r="AM87" s="103"/>
      <c r="AN87" s="107"/>
    </row>
    <row r="88" spans="1:40" ht="15">
      <c r="A88" s="105" t="str">
        <f>IF('VSTUP SCAUx'!AY88="","",'VSTUP SCAUx'!AY88)</f>
        <v/>
      </c>
      <c r="B88" s="105" t="str">
        <f>IF('VSTUP SCAUx'!A88="","",'VSTUP SCAUx'!A88)</f>
        <v/>
      </c>
      <c r="C88" s="105" t="str">
        <f>IF('VSTUP SCAUx'!B88="","",'VSTUP SCAUx'!B88)</f>
        <v/>
      </c>
      <c r="D88" s="105" t="str">
        <f>IF('VSTUP SCAUx'!C88="","",'VSTUP SCAUx'!C88)</f>
        <v/>
      </c>
      <c r="E88" s="105" t="str">
        <f>IF('VSTUP SCAUx'!I88="","",'VSTUP SCAUx'!I88)</f>
        <v/>
      </c>
      <c r="F88" s="95" t="str">
        <f>IF('VSTUP SCAUx'!F88="","",'VSTUP SCAUx'!F88)</f>
        <v/>
      </c>
      <c r="G88" s="95" t="str">
        <f>IF('VSTUP SCAUx'!G88="","",'VSTUP SCAUx'!G88)</f>
        <v/>
      </c>
      <c r="H88" s="101" t="str">
        <f>IF('VSTUP SCAUx'!AC88="","","ANO")</f>
        <v/>
      </c>
      <c r="I88" s="106" t="str">
        <f>IF('VSTUP SCAUx'!BD88="","",'VSTUP SCAUx'!BD88)</f>
        <v/>
      </c>
      <c r="J88" s="101" t="str">
        <f>IF('VSTUP SCAUx'!N88="","",'VSTUP SCAUx'!N88)</f>
        <v/>
      </c>
      <c r="K88" s="95" t="s">
        <v>28</v>
      </c>
      <c r="L88" s="95" t="s">
        <v>28</v>
      </c>
      <c r="M88" s="95" t="s">
        <v>28</v>
      </c>
      <c r="N88" s="95"/>
      <c r="O88" s="95" t="s">
        <v>28</v>
      </c>
      <c r="P88" s="96" t="e">
        <f>ROUND(IF(F88="vyplnit","-",VLOOKUP(CONCATENATE(Y88,G88," ",Z88),ZU!$A$6:$H$100,5,FALSE)*F88),2)</f>
        <v>#N/A</v>
      </c>
      <c r="Q88" s="96" t="e">
        <f t="shared" si="6"/>
        <v>#N/A</v>
      </c>
      <c r="R88" s="97" t="s">
        <v>28</v>
      </c>
      <c r="S88" s="97" t="s">
        <v>28</v>
      </c>
      <c r="T88" s="97" t="s">
        <v>28</v>
      </c>
      <c r="U88" s="96"/>
      <c r="V88" s="101" t="str">
        <f>IF('VSTUP SCAUx'!BH88="","",'VSTUP SCAUx'!BH88)</f>
        <v/>
      </c>
      <c r="W88" s="101" t="str">
        <f>IF('VSTUP SCAUx'!BI88="","",'VSTUP SCAUx'!BI88)</f>
        <v/>
      </c>
      <c r="X88" s="98" t="e">
        <f t="shared" si="7"/>
        <v>#VALUE!</v>
      </c>
      <c r="Y88" s="99">
        <f>IF(A88="vyplnit"," ",VLOOKUP(A88,ZU!$B$6:$H$101,2,FALSE))</f>
        <v>0</v>
      </c>
      <c r="Z88" s="95" t="s">
        <v>28</v>
      </c>
      <c r="AA88" s="95"/>
      <c r="AB88" s="95" t="s">
        <v>28</v>
      </c>
      <c r="AC88" s="95" t="s">
        <v>28</v>
      </c>
      <c r="AD88" s="95" t="s">
        <v>28</v>
      </c>
      <c r="AE88" s="95">
        <f t="shared" si="8"/>
        <v>0</v>
      </c>
      <c r="AF88" s="100">
        <f t="shared" si="9"/>
        <v>1</v>
      </c>
      <c r="AG88" s="95" t="e">
        <f t="shared" si="10"/>
        <v>#N/A</v>
      </c>
      <c r="AH88" s="95"/>
      <c r="AI88" s="101" t="s">
        <v>28</v>
      </c>
      <c r="AJ88" s="101" t="s">
        <v>28</v>
      </c>
      <c r="AK88" s="101" t="s">
        <v>28</v>
      </c>
      <c r="AL88" s="102" t="str">
        <f t="shared" si="11"/>
        <v>nezměněna</v>
      </c>
      <c r="AM88" s="103"/>
      <c r="AN88" s="108"/>
    </row>
    <row r="89" spans="1:40" ht="15">
      <c r="A89" s="105" t="str">
        <f>IF('VSTUP SCAUx'!AY89="","",'VSTUP SCAUx'!AY89)</f>
        <v/>
      </c>
      <c r="B89" s="105" t="str">
        <f>IF('VSTUP SCAUx'!A89="","",'VSTUP SCAUx'!A89)</f>
        <v/>
      </c>
      <c r="C89" s="105" t="str">
        <f>IF('VSTUP SCAUx'!B89="","",'VSTUP SCAUx'!B89)</f>
        <v/>
      </c>
      <c r="D89" s="105" t="str">
        <f>IF('VSTUP SCAUx'!C89="","",'VSTUP SCAUx'!C89)</f>
        <v/>
      </c>
      <c r="E89" s="105" t="str">
        <f>IF('VSTUP SCAUx'!I89="","",'VSTUP SCAUx'!I89)</f>
        <v/>
      </c>
      <c r="F89" s="95" t="str">
        <f>IF('VSTUP SCAUx'!F89="","",'VSTUP SCAUx'!F89)</f>
        <v/>
      </c>
      <c r="G89" s="95" t="str">
        <f>IF('VSTUP SCAUx'!G89="","",'VSTUP SCAUx'!G89)</f>
        <v/>
      </c>
      <c r="H89" s="101" t="str">
        <f>IF('VSTUP SCAUx'!AC89="","","ANO")</f>
        <v/>
      </c>
      <c r="I89" s="106" t="str">
        <f>IF('VSTUP SCAUx'!BD89="","",'VSTUP SCAUx'!BD89)</f>
        <v/>
      </c>
      <c r="J89" s="101" t="str">
        <f>IF('VSTUP SCAUx'!N89="","",'VSTUP SCAUx'!N89)</f>
        <v/>
      </c>
      <c r="K89" s="95" t="s">
        <v>28</v>
      </c>
      <c r="L89" s="95" t="s">
        <v>28</v>
      </c>
      <c r="M89" s="95" t="s">
        <v>28</v>
      </c>
      <c r="N89" s="95"/>
      <c r="O89" s="95" t="s">
        <v>28</v>
      </c>
      <c r="P89" s="96" t="e">
        <f>ROUND(IF(F89="vyplnit","-",VLOOKUP(CONCATENATE(Y89,G89," ",Z89),ZU!$A$6:$H$100,5,FALSE)*F89),2)</f>
        <v>#N/A</v>
      </c>
      <c r="Q89" s="96" t="e">
        <f t="shared" si="6"/>
        <v>#N/A</v>
      </c>
      <c r="R89" s="97" t="s">
        <v>28</v>
      </c>
      <c r="S89" s="97" t="s">
        <v>28</v>
      </c>
      <c r="T89" s="97" t="s">
        <v>28</v>
      </c>
      <c r="U89" s="96"/>
      <c r="V89" s="101" t="str">
        <f>IF('VSTUP SCAUx'!BH89="","",'VSTUP SCAUx'!BH89)</f>
        <v/>
      </c>
      <c r="W89" s="101" t="str">
        <f>IF('VSTUP SCAUx'!BI89="","",'VSTUP SCAUx'!BI89)</f>
        <v/>
      </c>
      <c r="X89" s="98" t="e">
        <f t="shared" si="7"/>
        <v>#VALUE!</v>
      </c>
      <c r="Y89" s="99">
        <f>IF(A89="vyplnit"," ",VLOOKUP(A89,ZU!$B$6:$H$101,2,FALSE))</f>
        <v>0</v>
      </c>
      <c r="Z89" s="95" t="s">
        <v>28</v>
      </c>
      <c r="AA89" s="95"/>
      <c r="AB89" s="95" t="s">
        <v>28</v>
      </c>
      <c r="AC89" s="95" t="s">
        <v>28</v>
      </c>
      <c r="AD89" s="95" t="s">
        <v>28</v>
      </c>
      <c r="AE89" s="95">
        <f t="shared" si="8"/>
        <v>0</v>
      </c>
      <c r="AF89" s="100">
        <f t="shared" si="9"/>
        <v>1</v>
      </c>
      <c r="AG89" s="95" t="e">
        <f t="shared" si="10"/>
        <v>#N/A</v>
      </c>
      <c r="AH89" s="95"/>
      <c r="AI89" s="101" t="s">
        <v>28</v>
      </c>
      <c r="AJ89" s="101" t="s">
        <v>28</v>
      </c>
      <c r="AK89" s="101" t="s">
        <v>28</v>
      </c>
      <c r="AL89" s="102" t="str">
        <f t="shared" si="11"/>
        <v>nezměněna</v>
      </c>
      <c r="AM89" s="103"/>
      <c r="AN89" s="108"/>
    </row>
    <row r="90" spans="1:40" ht="15">
      <c r="A90" s="105" t="str">
        <f>IF('VSTUP SCAUx'!AY90="","",'VSTUP SCAUx'!AY90)</f>
        <v/>
      </c>
      <c r="B90" s="105" t="str">
        <f>IF('VSTUP SCAUx'!A90="","",'VSTUP SCAUx'!A90)</f>
        <v/>
      </c>
      <c r="C90" s="105" t="str">
        <f>IF('VSTUP SCAUx'!B90="","",'VSTUP SCAUx'!B90)</f>
        <v/>
      </c>
      <c r="D90" s="105" t="str">
        <f>IF('VSTUP SCAUx'!C90="","",'VSTUP SCAUx'!C90)</f>
        <v/>
      </c>
      <c r="E90" s="105" t="str">
        <f>IF('VSTUP SCAUx'!I90="","",'VSTUP SCAUx'!I90)</f>
        <v/>
      </c>
      <c r="F90" s="95" t="str">
        <f>IF('VSTUP SCAUx'!F90="","",'VSTUP SCAUx'!F90)</f>
        <v/>
      </c>
      <c r="G90" s="95" t="str">
        <f>IF('VSTUP SCAUx'!G90="","",'VSTUP SCAUx'!G90)</f>
        <v/>
      </c>
      <c r="H90" s="101" t="str">
        <f>IF('VSTUP SCAUx'!AC90="","","ANO")</f>
        <v/>
      </c>
      <c r="I90" s="106" t="str">
        <f>IF('VSTUP SCAUx'!BD90="","",'VSTUP SCAUx'!BD90)</f>
        <v/>
      </c>
      <c r="J90" s="101" t="str">
        <f>IF('VSTUP SCAUx'!N90="","",'VSTUP SCAUx'!N90)</f>
        <v/>
      </c>
      <c r="K90" s="95" t="s">
        <v>28</v>
      </c>
      <c r="L90" s="95" t="s">
        <v>28</v>
      </c>
      <c r="M90" s="95" t="s">
        <v>28</v>
      </c>
      <c r="N90" s="95"/>
      <c r="O90" s="95" t="s">
        <v>28</v>
      </c>
      <c r="P90" s="96" t="e">
        <f>ROUND(IF(F90="vyplnit","-",VLOOKUP(CONCATENATE(Y90,G90," ",Z90),ZU!$A$6:$H$100,5,FALSE)*F90),2)</f>
        <v>#N/A</v>
      </c>
      <c r="Q90" s="96" t="e">
        <f t="shared" si="6"/>
        <v>#N/A</v>
      </c>
      <c r="R90" s="97" t="s">
        <v>28</v>
      </c>
      <c r="S90" s="97" t="s">
        <v>28</v>
      </c>
      <c r="T90" s="97" t="s">
        <v>28</v>
      </c>
      <c r="U90" s="96"/>
      <c r="V90" s="101" t="str">
        <f>IF('VSTUP SCAUx'!BH90="","",'VSTUP SCAUx'!BH90)</f>
        <v/>
      </c>
      <c r="W90" s="101" t="str">
        <f>IF('VSTUP SCAUx'!BI90="","",'VSTUP SCAUx'!BI90)</f>
        <v/>
      </c>
      <c r="X90" s="98" t="e">
        <f t="shared" si="7"/>
        <v>#VALUE!</v>
      </c>
      <c r="Y90" s="99">
        <f>IF(A90="vyplnit"," ",VLOOKUP(A90,ZU!$B$6:$H$101,2,FALSE))</f>
        <v>0</v>
      </c>
      <c r="Z90" s="95" t="s">
        <v>28</v>
      </c>
      <c r="AA90" s="95"/>
      <c r="AB90" s="95" t="s">
        <v>28</v>
      </c>
      <c r="AC90" s="95" t="s">
        <v>28</v>
      </c>
      <c r="AD90" s="95" t="s">
        <v>28</v>
      </c>
      <c r="AE90" s="95">
        <f t="shared" si="8"/>
        <v>0</v>
      </c>
      <c r="AF90" s="100">
        <f t="shared" si="9"/>
        <v>1</v>
      </c>
      <c r="AG90" s="95" t="e">
        <f t="shared" si="10"/>
        <v>#N/A</v>
      </c>
      <c r="AH90" s="95"/>
      <c r="AI90" s="101" t="s">
        <v>28</v>
      </c>
      <c r="AJ90" s="101" t="s">
        <v>28</v>
      </c>
      <c r="AK90" s="101" t="s">
        <v>28</v>
      </c>
      <c r="AL90" s="102" t="str">
        <f t="shared" si="11"/>
        <v>nezměněna</v>
      </c>
      <c r="AM90" s="103"/>
      <c r="AN90" s="108"/>
    </row>
    <row r="91" spans="1:40" ht="15">
      <c r="A91" s="105" t="str">
        <f>IF('VSTUP SCAUx'!AY91="","",'VSTUP SCAUx'!AY91)</f>
        <v/>
      </c>
      <c r="B91" s="105" t="str">
        <f>IF('VSTUP SCAUx'!A91="","",'VSTUP SCAUx'!A91)</f>
        <v/>
      </c>
      <c r="C91" s="105" t="str">
        <f>IF('VSTUP SCAUx'!B91="","",'VSTUP SCAUx'!B91)</f>
        <v/>
      </c>
      <c r="D91" s="105" t="str">
        <f>IF('VSTUP SCAUx'!C91="","",'VSTUP SCAUx'!C91)</f>
        <v/>
      </c>
      <c r="E91" s="105" t="str">
        <f>IF('VSTUP SCAUx'!I91="","",'VSTUP SCAUx'!I91)</f>
        <v/>
      </c>
      <c r="F91" s="95" t="str">
        <f>IF('VSTUP SCAUx'!F91="","",'VSTUP SCAUx'!F91)</f>
        <v/>
      </c>
      <c r="G91" s="95" t="str">
        <f>IF('VSTUP SCAUx'!G91="","",'VSTUP SCAUx'!G91)</f>
        <v/>
      </c>
      <c r="H91" s="101" t="str">
        <f>IF('VSTUP SCAUx'!AC91="","","ANO")</f>
        <v/>
      </c>
      <c r="I91" s="106" t="str">
        <f>IF('VSTUP SCAUx'!BD91="","",'VSTUP SCAUx'!BD91)</f>
        <v/>
      </c>
      <c r="J91" s="101" t="str">
        <f>IF('VSTUP SCAUx'!N91="","",'VSTUP SCAUx'!N91)</f>
        <v/>
      </c>
      <c r="K91" s="95" t="s">
        <v>28</v>
      </c>
      <c r="L91" s="95" t="s">
        <v>28</v>
      </c>
      <c r="M91" s="95" t="s">
        <v>28</v>
      </c>
      <c r="N91" s="95"/>
      <c r="O91" s="95" t="s">
        <v>28</v>
      </c>
      <c r="P91" s="96" t="e">
        <f>ROUND(IF(F91="vyplnit","-",VLOOKUP(CONCATENATE(Y91,G91," ",Z91),ZU!$A$6:$H$100,5,FALSE)*F91),2)</f>
        <v>#N/A</v>
      </c>
      <c r="Q91" s="96" t="e">
        <f t="shared" si="6"/>
        <v>#N/A</v>
      </c>
      <c r="R91" s="97" t="s">
        <v>28</v>
      </c>
      <c r="S91" s="97" t="s">
        <v>28</v>
      </c>
      <c r="T91" s="97" t="s">
        <v>28</v>
      </c>
      <c r="U91" s="96"/>
      <c r="V91" s="101" t="str">
        <f>IF('VSTUP SCAUx'!BH91="","",'VSTUP SCAUx'!BH91)</f>
        <v/>
      </c>
      <c r="W91" s="101" t="str">
        <f>IF('VSTUP SCAUx'!BI91="","",'VSTUP SCAUx'!BI91)</f>
        <v/>
      </c>
      <c r="X91" s="98" t="e">
        <f t="shared" si="7"/>
        <v>#VALUE!</v>
      </c>
      <c r="Y91" s="99">
        <f>IF(A91="vyplnit"," ",VLOOKUP(A91,ZU!$B$6:$H$101,2,FALSE))</f>
        <v>0</v>
      </c>
      <c r="Z91" s="95" t="s">
        <v>28</v>
      </c>
      <c r="AA91" s="95"/>
      <c r="AB91" s="95" t="s">
        <v>28</v>
      </c>
      <c r="AC91" s="95" t="s">
        <v>28</v>
      </c>
      <c r="AD91" s="95" t="s">
        <v>28</v>
      </c>
      <c r="AE91" s="95">
        <f t="shared" si="8"/>
        <v>0</v>
      </c>
      <c r="AF91" s="100">
        <f t="shared" si="9"/>
        <v>1</v>
      </c>
      <c r="AG91" s="95" t="e">
        <f t="shared" si="10"/>
        <v>#N/A</v>
      </c>
      <c r="AH91" s="95"/>
      <c r="AI91" s="101" t="s">
        <v>28</v>
      </c>
      <c r="AJ91" s="101" t="s">
        <v>28</v>
      </c>
      <c r="AK91" s="101" t="s">
        <v>28</v>
      </c>
      <c r="AL91" s="102" t="str">
        <f t="shared" si="11"/>
        <v>nezměněna</v>
      </c>
      <c r="AM91" s="103"/>
      <c r="AN91" s="108"/>
    </row>
    <row r="92" spans="1:40" ht="15">
      <c r="A92" s="105" t="str">
        <f>IF('VSTUP SCAUx'!AY92="","",'VSTUP SCAUx'!AY92)</f>
        <v/>
      </c>
      <c r="B92" s="105" t="str">
        <f>IF('VSTUP SCAUx'!A92="","",'VSTUP SCAUx'!A92)</f>
        <v/>
      </c>
      <c r="C92" s="105" t="str">
        <f>IF('VSTUP SCAUx'!B92="","",'VSTUP SCAUx'!B92)</f>
        <v/>
      </c>
      <c r="D92" s="105" t="str">
        <f>IF('VSTUP SCAUx'!C92="","",'VSTUP SCAUx'!C92)</f>
        <v/>
      </c>
      <c r="E92" s="105" t="str">
        <f>IF('VSTUP SCAUx'!I92="","",'VSTUP SCAUx'!I92)</f>
        <v/>
      </c>
      <c r="F92" s="95" t="str">
        <f>IF('VSTUP SCAUx'!F92="","",'VSTUP SCAUx'!F92)</f>
        <v/>
      </c>
      <c r="G92" s="95" t="str">
        <f>IF('VSTUP SCAUx'!G92="","",'VSTUP SCAUx'!G92)</f>
        <v/>
      </c>
      <c r="H92" s="101" t="str">
        <f>IF('VSTUP SCAUx'!AC92="","","ANO")</f>
        <v/>
      </c>
      <c r="I92" s="106" t="str">
        <f>IF('VSTUP SCAUx'!BD92="","",'VSTUP SCAUx'!BD92)</f>
        <v/>
      </c>
      <c r="J92" s="101" t="str">
        <f>IF('VSTUP SCAUx'!N92="","",'VSTUP SCAUx'!N92)</f>
        <v/>
      </c>
      <c r="K92" s="95" t="s">
        <v>28</v>
      </c>
      <c r="L92" s="95" t="s">
        <v>28</v>
      </c>
      <c r="M92" s="95" t="s">
        <v>28</v>
      </c>
      <c r="N92" s="95"/>
      <c r="O92" s="95" t="s">
        <v>28</v>
      </c>
      <c r="P92" s="96" t="e">
        <f>ROUND(IF(F92="vyplnit","-",VLOOKUP(CONCATENATE(Y92,G92," ",Z92),ZU!$A$6:$H$100,5,FALSE)*F92),2)</f>
        <v>#N/A</v>
      </c>
      <c r="Q92" s="96" t="e">
        <f t="shared" si="6"/>
        <v>#N/A</v>
      </c>
      <c r="R92" s="97" t="s">
        <v>28</v>
      </c>
      <c r="S92" s="97" t="s">
        <v>28</v>
      </c>
      <c r="T92" s="97" t="s">
        <v>28</v>
      </c>
      <c r="U92" s="96"/>
      <c r="V92" s="101" t="str">
        <f>IF('VSTUP SCAUx'!BH92="","",'VSTUP SCAUx'!BH92)</f>
        <v/>
      </c>
      <c r="W92" s="101" t="str">
        <f>IF('VSTUP SCAUx'!BI92="","",'VSTUP SCAUx'!BI92)</f>
        <v/>
      </c>
      <c r="X92" s="98" t="e">
        <f t="shared" si="7"/>
        <v>#VALUE!</v>
      </c>
      <c r="Y92" s="99">
        <f>IF(A92="vyplnit"," ",VLOOKUP(A92,ZU!$B$6:$H$101,2,FALSE))</f>
        <v>0</v>
      </c>
      <c r="Z92" s="95" t="s">
        <v>28</v>
      </c>
      <c r="AA92" s="95"/>
      <c r="AB92" s="95" t="s">
        <v>28</v>
      </c>
      <c r="AC92" s="95" t="s">
        <v>28</v>
      </c>
      <c r="AD92" s="95" t="s">
        <v>28</v>
      </c>
      <c r="AE92" s="95">
        <f t="shared" si="8"/>
        <v>0</v>
      </c>
      <c r="AF92" s="100">
        <f t="shared" si="9"/>
        <v>1</v>
      </c>
      <c r="AG92" s="95" t="e">
        <f t="shared" si="10"/>
        <v>#N/A</v>
      </c>
      <c r="AH92" s="95"/>
      <c r="AI92" s="101" t="s">
        <v>28</v>
      </c>
      <c r="AJ92" s="101" t="s">
        <v>28</v>
      </c>
      <c r="AK92" s="101" t="s">
        <v>28</v>
      </c>
      <c r="AL92" s="102" t="str">
        <f t="shared" si="11"/>
        <v>nezměněna</v>
      </c>
      <c r="AM92" s="103"/>
      <c r="AN92" s="108"/>
    </row>
    <row r="93" spans="1:40" ht="15">
      <c r="A93" s="105" t="str">
        <f>IF('VSTUP SCAUx'!AY93="","",'VSTUP SCAUx'!AY93)</f>
        <v/>
      </c>
      <c r="B93" s="105" t="str">
        <f>IF('VSTUP SCAUx'!A93="","",'VSTUP SCAUx'!A93)</f>
        <v/>
      </c>
      <c r="C93" s="105" t="str">
        <f>IF('VSTUP SCAUx'!B93="","",'VSTUP SCAUx'!B93)</f>
        <v/>
      </c>
      <c r="D93" s="105" t="str">
        <f>IF('VSTUP SCAUx'!C93="","",'VSTUP SCAUx'!C93)</f>
        <v/>
      </c>
      <c r="E93" s="105" t="str">
        <f>IF('VSTUP SCAUx'!I93="","",'VSTUP SCAUx'!I93)</f>
        <v/>
      </c>
      <c r="F93" s="95" t="str">
        <f>IF('VSTUP SCAUx'!F93="","",'VSTUP SCAUx'!F93)</f>
        <v/>
      </c>
      <c r="G93" s="95" t="str">
        <f>IF('VSTUP SCAUx'!G93="","",'VSTUP SCAUx'!G93)</f>
        <v/>
      </c>
      <c r="H93" s="101" t="str">
        <f>IF('VSTUP SCAUx'!AC93="","","ANO")</f>
        <v/>
      </c>
      <c r="I93" s="106" t="str">
        <f>IF('VSTUP SCAUx'!BD93="","",'VSTUP SCAUx'!BD93)</f>
        <v/>
      </c>
      <c r="J93" s="101" t="str">
        <f>IF('VSTUP SCAUx'!N93="","",'VSTUP SCAUx'!N93)</f>
        <v/>
      </c>
      <c r="K93" s="95" t="s">
        <v>28</v>
      </c>
      <c r="L93" s="95" t="s">
        <v>28</v>
      </c>
      <c r="M93" s="95" t="s">
        <v>28</v>
      </c>
      <c r="N93" s="95"/>
      <c r="O93" s="95" t="s">
        <v>28</v>
      </c>
      <c r="P93" s="96" t="e">
        <f>ROUND(IF(F93="vyplnit","-",VLOOKUP(CONCATENATE(Y93,G93," ",Z93),ZU!$A$6:$H$100,5,FALSE)*F93),2)</f>
        <v>#N/A</v>
      </c>
      <c r="Q93" s="96" t="e">
        <f t="shared" si="6"/>
        <v>#N/A</v>
      </c>
      <c r="R93" s="97" t="s">
        <v>28</v>
      </c>
      <c r="S93" s="97" t="s">
        <v>28</v>
      </c>
      <c r="T93" s="97" t="s">
        <v>28</v>
      </c>
      <c r="U93" s="96"/>
      <c r="V93" s="101" t="str">
        <f>IF('VSTUP SCAUx'!BH93="","",'VSTUP SCAUx'!BH93)</f>
        <v/>
      </c>
      <c r="W93" s="101" t="str">
        <f>IF('VSTUP SCAUx'!BI93="","",'VSTUP SCAUx'!BI93)</f>
        <v/>
      </c>
      <c r="X93" s="98" t="e">
        <f t="shared" si="7"/>
        <v>#VALUE!</v>
      </c>
      <c r="Y93" s="99">
        <f>IF(A93="vyplnit"," ",VLOOKUP(A93,ZU!$B$6:$H$101,2,FALSE))</f>
        <v>0</v>
      </c>
      <c r="Z93" s="95" t="s">
        <v>28</v>
      </c>
      <c r="AA93" s="95"/>
      <c r="AB93" s="95" t="s">
        <v>28</v>
      </c>
      <c r="AC93" s="95" t="s">
        <v>28</v>
      </c>
      <c r="AD93" s="95" t="s">
        <v>28</v>
      </c>
      <c r="AE93" s="95">
        <f t="shared" si="8"/>
        <v>0</v>
      </c>
      <c r="AF93" s="100">
        <f t="shared" si="9"/>
        <v>1</v>
      </c>
      <c r="AG93" s="95" t="e">
        <f t="shared" si="10"/>
        <v>#N/A</v>
      </c>
      <c r="AH93" s="95"/>
      <c r="AI93" s="101" t="s">
        <v>28</v>
      </c>
      <c r="AJ93" s="101" t="s">
        <v>28</v>
      </c>
      <c r="AK93" s="101" t="s">
        <v>28</v>
      </c>
      <c r="AL93" s="102" t="str">
        <f t="shared" si="11"/>
        <v>nezměněna</v>
      </c>
      <c r="AM93" s="103"/>
      <c r="AN93" s="108"/>
    </row>
    <row r="94" spans="1:40" ht="15">
      <c r="A94" s="105" t="str">
        <f>IF('VSTUP SCAUx'!AY94="","",'VSTUP SCAUx'!AY94)</f>
        <v/>
      </c>
      <c r="B94" s="105" t="str">
        <f>IF('VSTUP SCAUx'!A94="","",'VSTUP SCAUx'!A94)</f>
        <v/>
      </c>
      <c r="C94" s="105" t="str">
        <f>IF('VSTUP SCAUx'!B94="","",'VSTUP SCAUx'!B94)</f>
        <v/>
      </c>
      <c r="D94" s="105" t="str">
        <f>IF('VSTUP SCAUx'!C94="","",'VSTUP SCAUx'!C94)</f>
        <v/>
      </c>
      <c r="E94" s="105" t="str">
        <f>IF('VSTUP SCAUx'!I94="","",'VSTUP SCAUx'!I94)</f>
        <v/>
      </c>
      <c r="F94" s="95" t="str">
        <f>IF('VSTUP SCAUx'!F94="","",'VSTUP SCAUx'!F94)</f>
        <v/>
      </c>
      <c r="G94" s="95" t="str">
        <f>IF('VSTUP SCAUx'!G94="","",'VSTUP SCAUx'!G94)</f>
        <v/>
      </c>
      <c r="H94" s="101" t="str">
        <f>IF('VSTUP SCAUx'!AC94="","","ANO")</f>
        <v/>
      </c>
      <c r="I94" s="106" t="str">
        <f>IF('VSTUP SCAUx'!BD94="","",'VSTUP SCAUx'!BD94)</f>
        <v/>
      </c>
      <c r="J94" s="101" t="str">
        <f>IF('VSTUP SCAUx'!N94="","",'VSTUP SCAUx'!N94)</f>
        <v/>
      </c>
      <c r="K94" s="95" t="s">
        <v>28</v>
      </c>
      <c r="L94" s="95" t="s">
        <v>28</v>
      </c>
      <c r="M94" s="95" t="s">
        <v>28</v>
      </c>
      <c r="N94" s="95"/>
      <c r="O94" s="95" t="s">
        <v>28</v>
      </c>
      <c r="P94" s="96" t="e">
        <f>ROUND(IF(F94="vyplnit","-",VLOOKUP(CONCATENATE(Y94,G94," ",Z94),ZU!$A$6:$H$100,5,FALSE)*F94),2)</f>
        <v>#N/A</v>
      </c>
      <c r="Q94" s="96" t="e">
        <f t="shared" si="6"/>
        <v>#N/A</v>
      </c>
      <c r="R94" s="97" t="s">
        <v>28</v>
      </c>
      <c r="S94" s="97" t="s">
        <v>28</v>
      </c>
      <c r="T94" s="97" t="s">
        <v>28</v>
      </c>
      <c r="U94" s="96"/>
      <c r="V94" s="101" t="str">
        <f>IF('VSTUP SCAUx'!BH94="","",'VSTUP SCAUx'!BH94)</f>
        <v/>
      </c>
      <c r="W94" s="101" t="str">
        <f>IF('VSTUP SCAUx'!BI94="","",'VSTUP SCAUx'!BI94)</f>
        <v/>
      </c>
      <c r="X94" s="98" t="e">
        <f t="shared" si="7"/>
        <v>#VALUE!</v>
      </c>
      <c r="Y94" s="99">
        <f>IF(A94="vyplnit"," ",VLOOKUP(A94,ZU!$B$6:$H$101,2,FALSE))</f>
        <v>0</v>
      </c>
      <c r="Z94" s="95" t="s">
        <v>28</v>
      </c>
      <c r="AA94" s="95"/>
      <c r="AB94" s="95" t="s">
        <v>28</v>
      </c>
      <c r="AC94" s="95" t="s">
        <v>28</v>
      </c>
      <c r="AD94" s="95" t="s">
        <v>28</v>
      </c>
      <c r="AE94" s="95">
        <f t="shared" si="8"/>
        <v>0</v>
      </c>
      <c r="AF94" s="100">
        <f t="shared" si="9"/>
        <v>1</v>
      </c>
      <c r="AG94" s="95" t="e">
        <f t="shared" si="10"/>
        <v>#N/A</v>
      </c>
      <c r="AH94" s="95"/>
      <c r="AI94" s="101" t="s">
        <v>28</v>
      </c>
      <c r="AJ94" s="101" t="s">
        <v>28</v>
      </c>
      <c r="AK94" s="101" t="s">
        <v>28</v>
      </c>
      <c r="AL94" s="102" t="str">
        <f t="shared" si="11"/>
        <v>nezměněna</v>
      </c>
      <c r="AM94" s="103"/>
      <c r="AN94" s="108"/>
    </row>
    <row r="95" spans="1:39" ht="15">
      <c r="A95" s="105" t="str">
        <f>IF('VSTUP SCAUx'!AY95="","",'VSTUP SCAUx'!AY95)</f>
        <v/>
      </c>
      <c r="B95" s="105" t="str">
        <f>IF('VSTUP SCAUx'!A95="","",'VSTUP SCAUx'!A95)</f>
        <v/>
      </c>
      <c r="C95" s="105" t="str">
        <f>IF('VSTUP SCAUx'!B95="","",'VSTUP SCAUx'!B95)</f>
        <v/>
      </c>
      <c r="D95" s="105" t="str">
        <f>IF('VSTUP SCAUx'!C95="","",'VSTUP SCAUx'!C95)</f>
        <v/>
      </c>
      <c r="E95" s="105" t="str">
        <f>IF('VSTUP SCAUx'!I95="","",'VSTUP SCAUx'!I95)</f>
        <v/>
      </c>
      <c r="F95" s="95" t="str">
        <f>IF('VSTUP SCAUx'!F95="","",'VSTUP SCAUx'!F95)</f>
        <v/>
      </c>
      <c r="G95" s="95" t="str">
        <f>IF('VSTUP SCAUx'!G95="","",'VSTUP SCAUx'!G95)</f>
        <v/>
      </c>
      <c r="H95" s="101" t="str">
        <f>IF('VSTUP SCAUx'!AC95="","","ANO")</f>
        <v/>
      </c>
      <c r="I95" s="106" t="str">
        <f>IF('VSTUP SCAUx'!BD95="","",'VSTUP SCAUx'!BD95)</f>
        <v/>
      </c>
      <c r="J95" s="101" t="str">
        <f>IF('VSTUP SCAUx'!N95="","",'VSTUP SCAUx'!N95)</f>
        <v/>
      </c>
      <c r="K95" s="95" t="s">
        <v>28</v>
      </c>
      <c r="L95" s="95" t="s">
        <v>28</v>
      </c>
      <c r="M95" s="95" t="s">
        <v>28</v>
      </c>
      <c r="N95" s="95"/>
      <c r="O95" s="95" t="s">
        <v>28</v>
      </c>
      <c r="P95" s="96" t="e">
        <f>ROUND(IF(F95="vyplnit","-",VLOOKUP(CONCATENATE(Y95,G95," ",Z95),ZU!$A$6:$H$100,5,FALSE)*F95),2)</f>
        <v>#N/A</v>
      </c>
      <c r="Q95" s="96" t="e">
        <f t="shared" si="6"/>
        <v>#N/A</v>
      </c>
      <c r="R95" s="97" t="s">
        <v>28</v>
      </c>
      <c r="S95" s="97" t="s">
        <v>28</v>
      </c>
      <c r="T95" s="97" t="s">
        <v>28</v>
      </c>
      <c r="U95" s="96"/>
      <c r="V95" s="101" t="str">
        <f>IF('VSTUP SCAUx'!BH95="","",'VSTUP SCAUx'!BH95)</f>
        <v/>
      </c>
      <c r="W95" s="101" t="str">
        <f>IF('VSTUP SCAUx'!BI95="","",'VSTUP SCAUx'!BI95)</f>
        <v/>
      </c>
      <c r="X95" s="98" t="e">
        <f t="shared" si="7"/>
        <v>#VALUE!</v>
      </c>
      <c r="Y95" s="99">
        <f>IF(A95="vyplnit"," ",VLOOKUP(A95,ZU!$B$6:$H$101,2,FALSE))</f>
        <v>0</v>
      </c>
      <c r="Z95" s="95" t="s">
        <v>28</v>
      </c>
      <c r="AA95" s="95"/>
      <c r="AB95" s="95" t="s">
        <v>28</v>
      </c>
      <c r="AC95" s="95" t="s">
        <v>28</v>
      </c>
      <c r="AD95" s="95" t="s">
        <v>28</v>
      </c>
      <c r="AE95" s="95">
        <f t="shared" si="8"/>
        <v>0</v>
      </c>
      <c r="AF95" s="100">
        <f t="shared" si="9"/>
        <v>1</v>
      </c>
      <c r="AG95" s="95" t="e">
        <f t="shared" si="10"/>
        <v>#N/A</v>
      </c>
      <c r="AH95" s="95"/>
      <c r="AI95" s="101" t="s">
        <v>28</v>
      </c>
      <c r="AJ95" s="101" t="s">
        <v>28</v>
      </c>
      <c r="AK95" s="101" t="s">
        <v>28</v>
      </c>
      <c r="AL95" s="102" t="str">
        <f t="shared" si="11"/>
        <v>nezměněna</v>
      </c>
      <c r="AM95" s="103"/>
    </row>
    <row r="96" spans="1:39" ht="15">
      <c r="A96" s="105" t="str">
        <f>IF('VSTUP SCAUx'!AY96="","",'VSTUP SCAUx'!AY96)</f>
        <v/>
      </c>
      <c r="B96" s="105" t="str">
        <f>IF('VSTUP SCAUx'!A96="","",'VSTUP SCAUx'!A96)</f>
        <v/>
      </c>
      <c r="C96" s="105" t="str">
        <f>IF('VSTUP SCAUx'!B96="","",'VSTUP SCAUx'!B96)</f>
        <v/>
      </c>
      <c r="D96" s="105" t="str">
        <f>IF('VSTUP SCAUx'!C96="","",'VSTUP SCAUx'!C96)</f>
        <v/>
      </c>
      <c r="E96" s="105" t="str">
        <f>IF('VSTUP SCAUx'!I96="","",'VSTUP SCAUx'!I96)</f>
        <v/>
      </c>
      <c r="F96" s="95" t="str">
        <f>IF('VSTUP SCAUx'!F96="","",'VSTUP SCAUx'!F96)</f>
        <v/>
      </c>
      <c r="G96" s="95" t="str">
        <f>IF('VSTUP SCAUx'!G96="","",'VSTUP SCAUx'!G96)</f>
        <v/>
      </c>
      <c r="H96" s="101" t="str">
        <f>IF('VSTUP SCAUx'!AC96="","","ANO")</f>
        <v/>
      </c>
      <c r="I96" s="106" t="str">
        <f>IF('VSTUP SCAUx'!BD96="","",'VSTUP SCAUx'!BD96)</f>
        <v/>
      </c>
      <c r="J96" s="101" t="str">
        <f>IF('VSTUP SCAUx'!N96="","",'VSTUP SCAUx'!N96)</f>
        <v/>
      </c>
      <c r="K96" s="95" t="s">
        <v>28</v>
      </c>
      <c r="L96" s="95" t="s">
        <v>28</v>
      </c>
      <c r="M96" s="95" t="s">
        <v>28</v>
      </c>
      <c r="N96" s="95"/>
      <c r="O96" s="95" t="s">
        <v>28</v>
      </c>
      <c r="P96" s="96" t="e">
        <f>ROUND(IF(F96="vyplnit","-",VLOOKUP(CONCATENATE(Y96,G96," ",Z96),ZU!$A$6:$H$100,5,FALSE)*F96),2)</f>
        <v>#N/A</v>
      </c>
      <c r="Q96" s="96" t="e">
        <f t="shared" si="6"/>
        <v>#N/A</v>
      </c>
      <c r="R96" s="97" t="s">
        <v>28</v>
      </c>
      <c r="S96" s="97" t="s">
        <v>28</v>
      </c>
      <c r="T96" s="97" t="s">
        <v>28</v>
      </c>
      <c r="U96" s="96"/>
      <c r="V96" s="101" t="str">
        <f>IF('VSTUP SCAUx'!BH96="","",'VSTUP SCAUx'!BH96)</f>
        <v/>
      </c>
      <c r="W96" s="101" t="str">
        <f>IF('VSTUP SCAUx'!BI96="","",'VSTUP SCAUx'!BI96)</f>
        <v/>
      </c>
      <c r="X96" s="98" t="e">
        <f t="shared" si="7"/>
        <v>#VALUE!</v>
      </c>
      <c r="Y96" s="99">
        <f>IF(A96="vyplnit"," ",VLOOKUP(A96,ZU!$B$6:$H$101,2,FALSE))</f>
        <v>0</v>
      </c>
      <c r="Z96" s="95" t="s">
        <v>28</v>
      </c>
      <c r="AA96" s="95"/>
      <c r="AB96" s="95" t="s">
        <v>28</v>
      </c>
      <c r="AC96" s="95" t="s">
        <v>28</v>
      </c>
      <c r="AD96" s="95" t="s">
        <v>28</v>
      </c>
      <c r="AE96" s="95">
        <f t="shared" si="8"/>
        <v>0</v>
      </c>
      <c r="AF96" s="100">
        <f t="shared" si="9"/>
        <v>1</v>
      </c>
      <c r="AG96" s="95" t="e">
        <f t="shared" si="10"/>
        <v>#N/A</v>
      </c>
      <c r="AH96" s="95"/>
      <c r="AI96" s="101" t="s">
        <v>28</v>
      </c>
      <c r="AJ96" s="101" t="s">
        <v>28</v>
      </c>
      <c r="AK96" s="101" t="s">
        <v>28</v>
      </c>
      <c r="AL96" s="102" t="str">
        <f t="shared" si="11"/>
        <v>nezměněna</v>
      </c>
      <c r="AM96" s="103"/>
    </row>
    <row r="97" spans="1:39" ht="15">
      <c r="A97" s="105" t="str">
        <f>IF('VSTUP SCAUx'!AY97="","",'VSTUP SCAUx'!AY97)</f>
        <v/>
      </c>
      <c r="B97" s="105" t="str">
        <f>IF('VSTUP SCAUx'!A97="","",'VSTUP SCAUx'!A97)</f>
        <v/>
      </c>
      <c r="C97" s="105" t="str">
        <f>IF('VSTUP SCAUx'!B97="","",'VSTUP SCAUx'!B97)</f>
        <v/>
      </c>
      <c r="D97" s="105" t="str">
        <f>IF('VSTUP SCAUx'!C97="","",'VSTUP SCAUx'!C97)</f>
        <v/>
      </c>
      <c r="E97" s="105" t="str">
        <f>IF('VSTUP SCAUx'!I97="","",'VSTUP SCAUx'!I97)</f>
        <v/>
      </c>
      <c r="F97" s="95" t="str">
        <f>IF('VSTUP SCAUx'!F97="","",'VSTUP SCAUx'!F97)</f>
        <v/>
      </c>
      <c r="G97" s="95" t="str">
        <f>IF('VSTUP SCAUx'!G97="","",'VSTUP SCAUx'!G97)</f>
        <v/>
      </c>
      <c r="H97" s="101" t="str">
        <f>IF('VSTUP SCAUx'!AC97="","","ANO")</f>
        <v/>
      </c>
      <c r="I97" s="106" t="str">
        <f>IF('VSTUP SCAUx'!BD97="","",'VSTUP SCAUx'!BD97)</f>
        <v/>
      </c>
      <c r="J97" s="101" t="str">
        <f>IF('VSTUP SCAUx'!N97="","",'VSTUP SCAUx'!N97)</f>
        <v/>
      </c>
      <c r="K97" s="95" t="s">
        <v>28</v>
      </c>
      <c r="L97" s="95" t="s">
        <v>28</v>
      </c>
      <c r="M97" s="95" t="s">
        <v>28</v>
      </c>
      <c r="N97" s="95"/>
      <c r="O97" s="95" t="s">
        <v>28</v>
      </c>
      <c r="P97" s="96" t="e">
        <f>ROUND(IF(F97="vyplnit","-",VLOOKUP(CONCATENATE(Y97,G97," ",Z97),ZU!$A$6:$H$100,5,FALSE)*F97),2)</f>
        <v>#N/A</v>
      </c>
      <c r="Q97" s="96" t="e">
        <f t="shared" si="6"/>
        <v>#N/A</v>
      </c>
      <c r="R97" s="97" t="s">
        <v>28</v>
      </c>
      <c r="S97" s="97" t="s">
        <v>28</v>
      </c>
      <c r="T97" s="97" t="s">
        <v>28</v>
      </c>
      <c r="U97" s="96"/>
      <c r="V97" s="101" t="str">
        <f>IF('VSTUP SCAUx'!BH97="","",'VSTUP SCAUx'!BH97)</f>
        <v/>
      </c>
      <c r="W97" s="101" t="str">
        <f>IF('VSTUP SCAUx'!BI97="","",'VSTUP SCAUx'!BI97)</f>
        <v/>
      </c>
      <c r="X97" s="98" t="e">
        <f t="shared" si="7"/>
        <v>#VALUE!</v>
      </c>
      <c r="Y97" s="99">
        <f>IF(A97="vyplnit"," ",VLOOKUP(A97,ZU!$B$6:$H$101,2,FALSE))</f>
        <v>0</v>
      </c>
      <c r="Z97" s="95" t="s">
        <v>28</v>
      </c>
      <c r="AA97" s="95"/>
      <c r="AB97" s="95" t="s">
        <v>28</v>
      </c>
      <c r="AC97" s="95" t="s">
        <v>28</v>
      </c>
      <c r="AD97" s="95" t="s">
        <v>28</v>
      </c>
      <c r="AE97" s="95">
        <f t="shared" si="8"/>
        <v>0</v>
      </c>
      <c r="AF97" s="100">
        <f t="shared" si="9"/>
        <v>1</v>
      </c>
      <c r="AG97" s="95" t="e">
        <f t="shared" si="10"/>
        <v>#N/A</v>
      </c>
      <c r="AH97" s="95"/>
      <c r="AI97" s="101" t="s">
        <v>28</v>
      </c>
      <c r="AJ97" s="101" t="s">
        <v>28</v>
      </c>
      <c r="AK97" s="101" t="s">
        <v>28</v>
      </c>
      <c r="AL97" s="102" t="str">
        <f t="shared" si="11"/>
        <v>nezměněna</v>
      </c>
      <c r="AM97" s="103"/>
    </row>
    <row r="98" spans="1:39" ht="15">
      <c r="A98" s="105" t="str">
        <f>IF('VSTUP SCAUx'!AY98="","",'VSTUP SCAUx'!AY98)</f>
        <v/>
      </c>
      <c r="B98" s="105" t="str">
        <f>IF('VSTUP SCAUx'!A98="","",'VSTUP SCAUx'!A98)</f>
        <v/>
      </c>
      <c r="C98" s="105" t="str">
        <f>IF('VSTUP SCAUx'!B98="","",'VSTUP SCAUx'!B98)</f>
        <v/>
      </c>
      <c r="D98" s="105" t="str">
        <f>IF('VSTUP SCAUx'!C98="","",'VSTUP SCAUx'!C98)</f>
        <v/>
      </c>
      <c r="E98" s="105" t="str">
        <f>IF('VSTUP SCAUx'!I98="","",'VSTUP SCAUx'!I98)</f>
        <v/>
      </c>
      <c r="F98" s="95" t="str">
        <f>IF('VSTUP SCAUx'!F98="","",'VSTUP SCAUx'!F98)</f>
        <v/>
      </c>
      <c r="G98" s="95" t="str">
        <f>IF('VSTUP SCAUx'!G98="","",'VSTUP SCAUx'!G98)</f>
        <v/>
      </c>
      <c r="H98" s="101" t="str">
        <f>IF('VSTUP SCAUx'!AC98="","","ANO")</f>
        <v/>
      </c>
      <c r="I98" s="106" t="str">
        <f>IF('VSTUP SCAUx'!BD98="","",'VSTUP SCAUx'!BD98)</f>
        <v/>
      </c>
      <c r="J98" s="101" t="str">
        <f>IF('VSTUP SCAUx'!N98="","",'VSTUP SCAUx'!N98)</f>
        <v/>
      </c>
      <c r="K98" s="95" t="s">
        <v>28</v>
      </c>
      <c r="L98" s="95" t="s">
        <v>28</v>
      </c>
      <c r="M98" s="95" t="s">
        <v>28</v>
      </c>
      <c r="N98" s="95"/>
      <c r="O98" s="95" t="s">
        <v>28</v>
      </c>
      <c r="P98" s="96" t="e">
        <f>ROUND(IF(F98="vyplnit","-",VLOOKUP(CONCATENATE(Y98,G98," ",Z98),ZU!$A$6:$H$100,5,FALSE)*F98),2)</f>
        <v>#N/A</v>
      </c>
      <c r="Q98" s="96" t="e">
        <f t="shared" si="6"/>
        <v>#N/A</v>
      </c>
      <c r="R98" s="97" t="s">
        <v>28</v>
      </c>
      <c r="S98" s="97" t="s">
        <v>28</v>
      </c>
      <c r="T98" s="97" t="s">
        <v>28</v>
      </c>
      <c r="U98" s="96"/>
      <c r="V98" s="101" t="str">
        <f>IF('VSTUP SCAUx'!BH98="","",'VSTUP SCAUx'!BH98)</f>
        <v/>
      </c>
      <c r="W98" s="101" t="str">
        <f>IF('VSTUP SCAUx'!BI98="","",'VSTUP SCAUx'!BI98)</f>
        <v/>
      </c>
      <c r="X98" s="98" t="e">
        <f t="shared" si="7"/>
        <v>#VALUE!</v>
      </c>
      <c r="Y98" s="99">
        <f>IF(A98="vyplnit"," ",VLOOKUP(A98,ZU!$B$6:$H$101,2,FALSE))</f>
        <v>0</v>
      </c>
      <c r="Z98" s="95" t="s">
        <v>28</v>
      </c>
      <c r="AA98" s="95"/>
      <c r="AB98" s="95" t="s">
        <v>28</v>
      </c>
      <c r="AC98" s="95" t="s">
        <v>28</v>
      </c>
      <c r="AD98" s="95" t="s">
        <v>28</v>
      </c>
      <c r="AE98" s="95">
        <f t="shared" si="8"/>
        <v>0</v>
      </c>
      <c r="AF98" s="100">
        <f t="shared" si="9"/>
        <v>1</v>
      </c>
      <c r="AG98" s="95" t="e">
        <f t="shared" si="10"/>
        <v>#N/A</v>
      </c>
      <c r="AH98" s="95"/>
      <c r="AI98" s="101" t="s">
        <v>28</v>
      </c>
      <c r="AJ98" s="101" t="s">
        <v>28</v>
      </c>
      <c r="AK98" s="101" t="s">
        <v>28</v>
      </c>
      <c r="AL98" s="102" t="str">
        <f t="shared" si="11"/>
        <v>nezměněna</v>
      </c>
      <c r="AM98" s="103"/>
    </row>
    <row r="99" spans="1:39" ht="15">
      <c r="A99" s="105" t="str">
        <f>IF('VSTUP SCAUx'!AY99="","",'VSTUP SCAUx'!AY99)</f>
        <v/>
      </c>
      <c r="B99" s="105" t="str">
        <f>IF('VSTUP SCAUx'!A99="","",'VSTUP SCAUx'!A99)</f>
        <v/>
      </c>
      <c r="C99" s="105" t="str">
        <f>IF('VSTUP SCAUx'!B99="","",'VSTUP SCAUx'!B99)</f>
        <v/>
      </c>
      <c r="D99" s="105" t="str">
        <f>IF('VSTUP SCAUx'!C99="","",'VSTUP SCAUx'!C99)</f>
        <v/>
      </c>
      <c r="E99" s="105" t="str">
        <f>IF('VSTUP SCAUx'!I99="","",'VSTUP SCAUx'!I99)</f>
        <v/>
      </c>
      <c r="F99" s="95" t="str">
        <f>IF('VSTUP SCAUx'!F99="","",'VSTUP SCAUx'!F99)</f>
        <v/>
      </c>
      <c r="G99" s="95" t="str">
        <f>IF('VSTUP SCAUx'!G99="","",'VSTUP SCAUx'!G99)</f>
        <v/>
      </c>
      <c r="H99" s="101" t="str">
        <f>IF('VSTUP SCAUx'!AC99="","","ANO")</f>
        <v/>
      </c>
      <c r="I99" s="106" t="str">
        <f>IF('VSTUP SCAUx'!BD99="","",'VSTUP SCAUx'!BD99)</f>
        <v/>
      </c>
      <c r="J99" s="101" t="str">
        <f>IF('VSTUP SCAUx'!N99="","",'VSTUP SCAUx'!N99)</f>
        <v/>
      </c>
      <c r="K99" s="95" t="s">
        <v>28</v>
      </c>
      <c r="L99" s="95" t="s">
        <v>28</v>
      </c>
      <c r="M99" s="95" t="s">
        <v>28</v>
      </c>
      <c r="N99" s="95"/>
      <c r="O99" s="95" t="s">
        <v>28</v>
      </c>
      <c r="P99" s="96" t="e">
        <f>ROUND(IF(F99="vyplnit","-",VLOOKUP(CONCATENATE(Y99,G99," ",Z99),ZU!$A$6:$H$100,5,FALSE)*F99),2)</f>
        <v>#N/A</v>
      </c>
      <c r="Q99" s="96" t="e">
        <f t="shared" si="6"/>
        <v>#N/A</v>
      </c>
      <c r="R99" s="97" t="s">
        <v>28</v>
      </c>
      <c r="S99" s="97" t="s">
        <v>28</v>
      </c>
      <c r="T99" s="97" t="s">
        <v>28</v>
      </c>
      <c r="U99" s="96"/>
      <c r="V99" s="101" t="str">
        <f>IF('VSTUP SCAUx'!BH99="","",'VSTUP SCAUx'!BH99)</f>
        <v/>
      </c>
      <c r="W99" s="101" t="str">
        <f>IF('VSTUP SCAUx'!BI99="","",'VSTUP SCAUx'!BI99)</f>
        <v/>
      </c>
      <c r="X99" s="98" t="e">
        <f t="shared" si="7"/>
        <v>#VALUE!</v>
      </c>
      <c r="Y99" s="99">
        <f>IF(A99="vyplnit"," ",VLOOKUP(A99,ZU!$B$6:$H$101,2,FALSE))</f>
        <v>0</v>
      </c>
      <c r="Z99" s="95" t="s">
        <v>28</v>
      </c>
      <c r="AA99" s="95"/>
      <c r="AB99" s="95" t="s">
        <v>28</v>
      </c>
      <c r="AC99" s="95" t="s">
        <v>28</v>
      </c>
      <c r="AD99" s="95" t="s">
        <v>28</v>
      </c>
      <c r="AE99" s="95">
        <f t="shared" si="8"/>
        <v>0</v>
      </c>
      <c r="AF99" s="100">
        <f t="shared" si="9"/>
        <v>1</v>
      </c>
      <c r="AG99" s="95" t="e">
        <f t="shared" si="10"/>
        <v>#N/A</v>
      </c>
      <c r="AH99" s="95"/>
      <c r="AI99" s="101" t="s">
        <v>28</v>
      </c>
      <c r="AJ99" s="101" t="s">
        <v>28</v>
      </c>
      <c r="AK99" s="101" t="s">
        <v>28</v>
      </c>
      <c r="AL99" s="102" t="str">
        <f t="shared" si="11"/>
        <v>nezměněna</v>
      </c>
      <c r="AM99" s="103"/>
    </row>
    <row r="100" spans="1:39" ht="15">
      <c r="A100" s="105" t="str">
        <f>IF('VSTUP SCAUx'!AY100="","",'VSTUP SCAUx'!AY100)</f>
        <v/>
      </c>
      <c r="B100" s="105" t="str">
        <f>IF('VSTUP SCAUx'!A100="","",'VSTUP SCAUx'!A100)</f>
        <v/>
      </c>
      <c r="C100" s="105" t="str">
        <f>IF('VSTUP SCAUx'!B100="","",'VSTUP SCAUx'!B100)</f>
        <v/>
      </c>
      <c r="D100" s="105" t="str">
        <f>IF('VSTUP SCAUx'!C100="","",'VSTUP SCAUx'!C100)</f>
        <v/>
      </c>
      <c r="E100" s="105" t="str">
        <f>IF('VSTUP SCAUx'!I100="","",'VSTUP SCAUx'!I100)</f>
        <v/>
      </c>
      <c r="F100" s="95" t="str">
        <f>IF('VSTUP SCAUx'!F100="","",'VSTUP SCAUx'!F100)</f>
        <v/>
      </c>
      <c r="G100" s="95" t="str">
        <f>IF('VSTUP SCAUx'!G100="","",'VSTUP SCAUx'!G100)</f>
        <v/>
      </c>
      <c r="H100" s="101" t="str">
        <f>IF('VSTUP SCAUx'!AC100="","","ANO")</f>
        <v/>
      </c>
      <c r="I100" s="106" t="str">
        <f>IF('VSTUP SCAUx'!BD100="","",'VSTUP SCAUx'!BD100)</f>
        <v/>
      </c>
      <c r="J100" s="101" t="str">
        <f>IF('VSTUP SCAUx'!N100="","",'VSTUP SCAUx'!N100)</f>
        <v/>
      </c>
      <c r="K100" s="95" t="s">
        <v>28</v>
      </c>
      <c r="L100" s="95" t="s">
        <v>28</v>
      </c>
      <c r="M100" s="95" t="s">
        <v>28</v>
      </c>
      <c r="N100" s="95"/>
      <c r="O100" s="95" t="s">
        <v>28</v>
      </c>
      <c r="P100" s="96" t="e">
        <f>ROUND(IF(F100="vyplnit","-",VLOOKUP(CONCATENATE(Y100,G100," ",Z100),ZU!$A$6:$H$100,5,FALSE)*F100),2)</f>
        <v>#N/A</v>
      </c>
      <c r="Q100" s="96" t="e">
        <f t="shared" si="6"/>
        <v>#N/A</v>
      </c>
      <c r="R100" s="97" t="s">
        <v>28</v>
      </c>
      <c r="S100" s="97" t="s">
        <v>28</v>
      </c>
      <c r="T100" s="97" t="s">
        <v>28</v>
      </c>
      <c r="U100" s="96"/>
      <c r="V100" s="101" t="str">
        <f>IF('VSTUP SCAUx'!BH100="","",'VSTUP SCAUx'!BH100)</f>
        <v/>
      </c>
      <c r="W100" s="101" t="str">
        <f>IF('VSTUP SCAUx'!BI100="","",'VSTUP SCAUx'!BI100)</f>
        <v/>
      </c>
      <c r="X100" s="98" t="e">
        <f t="shared" si="7"/>
        <v>#VALUE!</v>
      </c>
      <c r="Y100" s="99">
        <f>IF(A100="vyplnit"," ",VLOOKUP(A100,ZU!$B$6:$H$101,2,FALSE))</f>
        <v>0</v>
      </c>
      <c r="Z100" s="95" t="s">
        <v>28</v>
      </c>
      <c r="AA100" s="95"/>
      <c r="AB100" s="95" t="s">
        <v>28</v>
      </c>
      <c r="AC100" s="95" t="s">
        <v>28</v>
      </c>
      <c r="AD100" s="95" t="s">
        <v>28</v>
      </c>
      <c r="AE100" s="95">
        <f t="shared" si="8"/>
        <v>0</v>
      </c>
      <c r="AF100" s="100">
        <f t="shared" si="9"/>
        <v>1</v>
      </c>
      <c r="AG100" s="95" t="e">
        <f t="shared" si="10"/>
        <v>#N/A</v>
      </c>
      <c r="AH100" s="95"/>
      <c r="AI100" s="101" t="s">
        <v>28</v>
      </c>
      <c r="AJ100" s="101" t="s">
        <v>28</v>
      </c>
      <c r="AK100" s="101" t="s">
        <v>28</v>
      </c>
      <c r="AL100" s="102" t="str">
        <f t="shared" si="11"/>
        <v>nezměněna</v>
      </c>
      <c r="AM100" s="103"/>
    </row>
    <row r="101" spans="1:39" ht="15">
      <c r="A101" s="105" t="str">
        <f>IF('VSTUP SCAUx'!AY101="","",'VSTUP SCAUx'!AY101)</f>
        <v/>
      </c>
      <c r="B101" s="105" t="str">
        <f>IF('VSTUP SCAUx'!A101="","",'VSTUP SCAUx'!A101)</f>
        <v/>
      </c>
      <c r="C101" s="105" t="str">
        <f>IF('VSTUP SCAUx'!B101="","",'VSTUP SCAUx'!B101)</f>
        <v/>
      </c>
      <c r="D101" s="105" t="str">
        <f>IF('VSTUP SCAUx'!C101="","",'VSTUP SCAUx'!C101)</f>
        <v/>
      </c>
      <c r="E101" s="105" t="str">
        <f>IF('VSTUP SCAUx'!I101="","",'VSTUP SCAUx'!I101)</f>
        <v/>
      </c>
      <c r="F101" s="95" t="str">
        <f>IF('VSTUP SCAUx'!F101="","",'VSTUP SCAUx'!F101)</f>
        <v/>
      </c>
      <c r="G101" s="95" t="str">
        <f>IF('VSTUP SCAUx'!G101="","",'VSTUP SCAUx'!G101)</f>
        <v/>
      </c>
      <c r="H101" s="101" t="str">
        <f>IF('VSTUP SCAUx'!AC101="","","ANO")</f>
        <v/>
      </c>
      <c r="I101" s="106" t="str">
        <f>IF('VSTUP SCAUx'!BD101="","",'VSTUP SCAUx'!BD101)</f>
        <v/>
      </c>
      <c r="J101" s="101" t="str">
        <f>IF('VSTUP SCAUx'!N101="","",'VSTUP SCAUx'!N101)</f>
        <v/>
      </c>
      <c r="K101" s="95" t="s">
        <v>28</v>
      </c>
      <c r="L101" s="95" t="s">
        <v>28</v>
      </c>
      <c r="M101" s="95" t="s">
        <v>28</v>
      </c>
      <c r="N101" s="95"/>
      <c r="O101" s="95" t="s">
        <v>28</v>
      </c>
      <c r="P101" s="96" t="e">
        <f>ROUND(IF(F101="vyplnit","-",VLOOKUP(CONCATENATE(Y101,G101," ",Z101),ZU!$A$6:$H$100,5,FALSE)*F101),2)</f>
        <v>#N/A</v>
      </c>
      <c r="Q101" s="96" t="e">
        <f t="shared" si="6"/>
        <v>#N/A</v>
      </c>
      <c r="R101" s="97" t="s">
        <v>28</v>
      </c>
      <c r="S101" s="97" t="s">
        <v>28</v>
      </c>
      <c r="T101" s="97" t="s">
        <v>28</v>
      </c>
      <c r="U101" s="96"/>
      <c r="V101" s="101" t="str">
        <f>IF('VSTUP SCAUx'!BH101="","",'VSTUP SCAUx'!BH101)</f>
        <v/>
      </c>
      <c r="W101" s="101" t="str">
        <f>IF('VSTUP SCAUx'!BI101="","",'VSTUP SCAUx'!BI101)</f>
        <v/>
      </c>
      <c r="X101" s="98" t="e">
        <f t="shared" si="7"/>
        <v>#VALUE!</v>
      </c>
      <c r="Y101" s="99">
        <f>IF(A101="vyplnit"," ",VLOOKUP(A101,ZU!$B$6:$H$101,2,FALSE))</f>
        <v>0</v>
      </c>
      <c r="Z101" s="95" t="s">
        <v>28</v>
      </c>
      <c r="AA101" s="95"/>
      <c r="AB101" s="95" t="s">
        <v>28</v>
      </c>
      <c r="AC101" s="95" t="s">
        <v>28</v>
      </c>
      <c r="AD101" s="95" t="s">
        <v>28</v>
      </c>
      <c r="AE101" s="95">
        <f t="shared" si="8"/>
        <v>0</v>
      </c>
      <c r="AF101" s="100">
        <f t="shared" si="9"/>
        <v>1</v>
      </c>
      <c r="AG101" s="95" t="e">
        <f t="shared" si="10"/>
        <v>#N/A</v>
      </c>
      <c r="AH101" s="95"/>
      <c r="AI101" s="101" t="s">
        <v>28</v>
      </c>
      <c r="AJ101" s="101" t="s">
        <v>28</v>
      </c>
      <c r="AK101" s="101" t="s">
        <v>28</v>
      </c>
      <c r="AL101" s="102" t="str">
        <f t="shared" si="11"/>
        <v>nezměněna</v>
      </c>
      <c r="AM101" s="103"/>
    </row>
    <row r="102" spans="1:39" ht="15">
      <c r="A102" s="105" t="str">
        <f>IF('VSTUP SCAUx'!AY102="","",'VSTUP SCAUx'!AY102)</f>
        <v/>
      </c>
      <c r="B102" s="105" t="str">
        <f>IF('VSTUP SCAUx'!A102="","",'VSTUP SCAUx'!A102)</f>
        <v/>
      </c>
      <c r="C102" s="105" t="str">
        <f>IF('VSTUP SCAUx'!B102="","",'VSTUP SCAUx'!B102)</f>
        <v/>
      </c>
      <c r="D102" s="105" t="str">
        <f>IF('VSTUP SCAUx'!C102="","",'VSTUP SCAUx'!C102)</f>
        <v/>
      </c>
      <c r="E102" s="105" t="str">
        <f>IF('VSTUP SCAUx'!I102="","",'VSTUP SCAUx'!I102)</f>
        <v/>
      </c>
      <c r="F102" s="95" t="str">
        <f>IF('VSTUP SCAUx'!F102="","",'VSTUP SCAUx'!F102)</f>
        <v/>
      </c>
      <c r="G102" s="95" t="str">
        <f>IF('VSTUP SCAUx'!G102="","",'VSTUP SCAUx'!G102)</f>
        <v/>
      </c>
      <c r="H102" s="101" t="str">
        <f>IF('VSTUP SCAUx'!AC102="","","ANO")</f>
        <v/>
      </c>
      <c r="I102" s="106" t="str">
        <f>IF('VSTUP SCAUx'!BD102="","",'VSTUP SCAUx'!BD102)</f>
        <v/>
      </c>
      <c r="J102" s="101" t="str">
        <f>IF('VSTUP SCAUx'!N102="","",'VSTUP SCAUx'!N102)</f>
        <v/>
      </c>
      <c r="K102" s="95" t="s">
        <v>28</v>
      </c>
      <c r="L102" s="95" t="s">
        <v>28</v>
      </c>
      <c r="M102" s="95" t="s">
        <v>28</v>
      </c>
      <c r="N102" s="95"/>
      <c r="O102" s="95" t="s">
        <v>28</v>
      </c>
      <c r="P102" s="96" t="e">
        <f>ROUND(IF(F102="vyplnit","-",VLOOKUP(CONCATENATE(Y102,G102," ",Z102),ZU!$A$6:$H$100,5,FALSE)*F102),2)</f>
        <v>#N/A</v>
      </c>
      <c r="Q102" s="96" t="e">
        <f t="shared" si="6"/>
        <v>#N/A</v>
      </c>
      <c r="R102" s="97" t="s">
        <v>28</v>
      </c>
      <c r="S102" s="97" t="s">
        <v>28</v>
      </c>
      <c r="T102" s="97" t="s">
        <v>28</v>
      </c>
      <c r="U102" s="96"/>
      <c r="V102" s="101" t="str">
        <f>IF('VSTUP SCAUx'!BH102="","",'VSTUP SCAUx'!BH102)</f>
        <v/>
      </c>
      <c r="W102" s="101" t="str">
        <f>IF('VSTUP SCAUx'!BI102="","",'VSTUP SCAUx'!BI102)</f>
        <v/>
      </c>
      <c r="X102" s="98" t="e">
        <f t="shared" si="7"/>
        <v>#VALUE!</v>
      </c>
      <c r="Y102" s="99">
        <f>IF(A102="vyplnit"," ",VLOOKUP(A102,ZU!$B$6:$H$101,2,FALSE))</f>
        <v>0</v>
      </c>
      <c r="Z102" s="95" t="s">
        <v>28</v>
      </c>
      <c r="AA102" s="95"/>
      <c r="AB102" s="95" t="s">
        <v>28</v>
      </c>
      <c r="AC102" s="95" t="s">
        <v>28</v>
      </c>
      <c r="AD102" s="95" t="s">
        <v>28</v>
      </c>
      <c r="AE102" s="95">
        <f t="shared" si="8"/>
        <v>0</v>
      </c>
      <c r="AF102" s="100">
        <f t="shared" si="9"/>
        <v>1</v>
      </c>
      <c r="AG102" s="95" t="e">
        <f t="shared" si="10"/>
        <v>#N/A</v>
      </c>
      <c r="AH102" s="95"/>
      <c r="AI102" s="101" t="s">
        <v>28</v>
      </c>
      <c r="AJ102" s="101" t="s">
        <v>28</v>
      </c>
      <c r="AK102" s="101" t="s">
        <v>28</v>
      </c>
      <c r="AL102" s="102" t="str">
        <f t="shared" si="11"/>
        <v>nezměněna</v>
      </c>
      <c r="AM102" s="103"/>
    </row>
    <row r="103" spans="1:39" ht="15">
      <c r="A103" s="105" t="str">
        <f>IF('VSTUP SCAUx'!AY103="","",'VSTUP SCAUx'!AY103)</f>
        <v/>
      </c>
      <c r="B103" s="105" t="str">
        <f>IF('VSTUP SCAUx'!A103="","",'VSTUP SCAUx'!A103)</f>
        <v/>
      </c>
      <c r="C103" s="105" t="str">
        <f>IF('VSTUP SCAUx'!B103="","",'VSTUP SCAUx'!B103)</f>
        <v/>
      </c>
      <c r="D103" s="105" t="str">
        <f>IF('VSTUP SCAUx'!C103="","",'VSTUP SCAUx'!C103)</f>
        <v/>
      </c>
      <c r="E103" s="105" t="str">
        <f>IF('VSTUP SCAUx'!I103="","",'VSTUP SCAUx'!I103)</f>
        <v/>
      </c>
      <c r="F103" s="95" t="str">
        <f>IF('VSTUP SCAUx'!F103="","",'VSTUP SCAUx'!F103)</f>
        <v/>
      </c>
      <c r="G103" s="95" t="str">
        <f>IF('VSTUP SCAUx'!G103="","",'VSTUP SCAUx'!G103)</f>
        <v/>
      </c>
      <c r="H103" s="101" t="str">
        <f>IF('VSTUP SCAUx'!AC103="","","ANO")</f>
        <v/>
      </c>
      <c r="I103" s="106" t="str">
        <f>IF('VSTUP SCAUx'!BD103="","",'VSTUP SCAUx'!BD103)</f>
        <v/>
      </c>
      <c r="J103" s="101" t="str">
        <f>IF('VSTUP SCAUx'!N103="","",'VSTUP SCAUx'!N103)</f>
        <v/>
      </c>
      <c r="K103" s="95" t="s">
        <v>28</v>
      </c>
      <c r="L103" s="95" t="s">
        <v>28</v>
      </c>
      <c r="M103" s="95" t="s">
        <v>28</v>
      </c>
      <c r="N103" s="95"/>
      <c r="O103" s="95" t="s">
        <v>28</v>
      </c>
      <c r="P103" s="96" t="e">
        <f>ROUND(IF(F103="vyplnit","-",VLOOKUP(CONCATENATE(Y103,G103," ",Z103),ZU!$A$6:$H$100,5,FALSE)*F103),2)</f>
        <v>#N/A</v>
      </c>
      <c r="Q103" s="96" t="e">
        <f t="shared" si="6"/>
        <v>#N/A</v>
      </c>
      <c r="R103" s="97" t="s">
        <v>28</v>
      </c>
      <c r="S103" s="97" t="s">
        <v>28</v>
      </c>
      <c r="T103" s="97" t="s">
        <v>28</v>
      </c>
      <c r="U103" s="96"/>
      <c r="V103" s="101" t="str">
        <f>IF('VSTUP SCAUx'!BH103="","",'VSTUP SCAUx'!BH103)</f>
        <v/>
      </c>
      <c r="W103" s="101" t="str">
        <f>IF('VSTUP SCAUx'!BI103="","",'VSTUP SCAUx'!BI103)</f>
        <v/>
      </c>
      <c r="X103" s="98" t="e">
        <f t="shared" si="7"/>
        <v>#VALUE!</v>
      </c>
      <c r="Y103" s="99">
        <f>IF(A103="vyplnit"," ",VLOOKUP(A103,ZU!$B$6:$H$101,2,FALSE))</f>
        <v>0</v>
      </c>
      <c r="Z103" s="95" t="s">
        <v>28</v>
      </c>
      <c r="AA103" s="95"/>
      <c r="AB103" s="95" t="s">
        <v>28</v>
      </c>
      <c r="AC103" s="95" t="s">
        <v>28</v>
      </c>
      <c r="AD103" s="95" t="s">
        <v>28</v>
      </c>
      <c r="AE103" s="95">
        <f t="shared" si="8"/>
        <v>0</v>
      </c>
      <c r="AF103" s="100">
        <f t="shared" si="9"/>
        <v>1</v>
      </c>
      <c r="AG103" s="95" t="e">
        <f t="shared" si="10"/>
        <v>#N/A</v>
      </c>
      <c r="AH103" s="95"/>
      <c r="AI103" s="101" t="s">
        <v>28</v>
      </c>
      <c r="AJ103" s="101" t="s">
        <v>28</v>
      </c>
      <c r="AK103" s="101" t="s">
        <v>28</v>
      </c>
      <c r="AL103" s="102" t="str">
        <f t="shared" si="11"/>
        <v>nezměněna</v>
      </c>
      <c r="AM103" s="103"/>
    </row>
    <row r="104" spans="1:39" ht="15">
      <c r="A104" s="105" t="str">
        <f>IF('VSTUP SCAUx'!AY104="","",'VSTUP SCAUx'!AY104)</f>
        <v/>
      </c>
      <c r="B104" s="105" t="str">
        <f>IF('VSTUP SCAUx'!A104="","",'VSTUP SCAUx'!A104)</f>
        <v/>
      </c>
      <c r="C104" s="105" t="str">
        <f>IF('VSTUP SCAUx'!B104="","",'VSTUP SCAUx'!B104)</f>
        <v/>
      </c>
      <c r="D104" s="105" t="str">
        <f>IF('VSTUP SCAUx'!C104="","",'VSTUP SCAUx'!C104)</f>
        <v/>
      </c>
      <c r="E104" s="105" t="str">
        <f>IF('VSTUP SCAUx'!I104="","",'VSTUP SCAUx'!I104)</f>
        <v/>
      </c>
      <c r="F104" s="95" t="str">
        <f>IF('VSTUP SCAUx'!F104="","",'VSTUP SCAUx'!F104)</f>
        <v/>
      </c>
      <c r="G104" s="95" t="str">
        <f>IF('VSTUP SCAUx'!G104="","",'VSTUP SCAUx'!G104)</f>
        <v/>
      </c>
      <c r="H104" s="101" t="str">
        <f>IF('VSTUP SCAUx'!AC104="","","ANO")</f>
        <v/>
      </c>
      <c r="I104" s="106" t="str">
        <f>IF('VSTUP SCAUx'!BD104="","",'VSTUP SCAUx'!BD104)</f>
        <v/>
      </c>
      <c r="J104" s="101" t="str">
        <f>IF('VSTUP SCAUx'!N104="","",'VSTUP SCAUx'!N104)</f>
        <v/>
      </c>
      <c r="K104" s="95" t="s">
        <v>28</v>
      </c>
      <c r="L104" s="95" t="s">
        <v>28</v>
      </c>
      <c r="M104" s="95" t="s">
        <v>28</v>
      </c>
      <c r="N104" s="95"/>
      <c r="O104" s="95" t="s">
        <v>28</v>
      </c>
      <c r="P104" s="96" t="e">
        <f>ROUND(IF(F104="vyplnit","-",VLOOKUP(CONCATENATE(Y104,G104," ",Z104),ZU!$A$6:$H$100,5,FALSE)*F104),2)</f>
        <v>#N/A</v>
      </c>
      <c r="Q104" s="96" t="e">
        <f t="shared" si="6"/>
        <v>#N/A</v>
      </c>
      <c r="R104" s="97" t="s">
        <v>28</v>
      </c>
      <c r="S104" s="97" t="s">
        <v>28</v>
      </c>
      <c r="T104" s="97" t="s">
        <v>28</v>
      </c>
      <c r="U104" s="96"/>
      <c r="V104" s="101" t="str">
        <f>IF('VSTUP SCAUx'!BH104="","",'VSTUP SCAUx'!BH104)</f>
        <v/>
      </c>
      <c r="W104" s="101" t="str">
        <f>IF('VSTUP SCAUx'!BI104="","",'VSTUP SCAUx'!BI104)</f>
        <v/>
      </c>
      <c r="X104" s="98" t="e">
        <f t="shared" si="7"/>
        <v>#VALUE!</v>
      </c>
      <c r="Y104" s="99">
        <f>IF(A104="vyplnit"," ",VLOOKUP(A104,ZU!$B$6:$H$101,2,FALSE))</f>
        <v>0</v>
      </c>
      <c r="Z104" s="95" t="s">
        <v>28</v>
      </c>
      <c r="AA104" s="95"/>
      <c r="AB104" s="95" t="s">
        <v>28</v>
      </c>
      <c r="AC104" s="95" t="s">
        <v>28</v>
      </c>
      <c r="AD104" s="95" t="s">
        <v>28</v>
      </c>
      <c r="AE104" s="95">
        <f t="shared" si="8"/>
        <v>0</v>
      </c>
      <c r="AF104" s="100">
        <f t="shared" si="9"/>
        <v>1</v>
      </c>
      <c r="AG104" s="95" t="e">
        <f t="shared" si="10"/>
        <v>#N/A</v>
      </c>
      <c r="AH104" s="95"/>
      <c r="AI104" s="101" t="s">
        <v>28</v>
      </c>
      <c r="AJ104" s="101" t="s">
        <v>28</v>
      </c>
      <c r="AK104" s="101" t="s">
        <v>28</v>
      </c>
      <c r="AL104" s="102" t="str">
        <f t="shared" si="11"/>
        <v>nezměněna</v>
      </c>
      <c r="AM104" s="103"/>
    </row>
    <row r="105" spans="1:39" ht="15">
      <c r="A105" s="105" t="str">
        <f>IF('VSTUP SCAUx'!AY105="","",'VSTUP SCAUx'!AY105)</f>
        <v/>
      </c>
      <c r="B105" s="105" t="str">
        <f>IF('VSTUP SCAUx'!A105="","",'VSTUP SCAUx'!A105)</f>
        <v/>
      </c>
      <c r="C105" s="105" t="str">
        <f>IF('VSTUP SCAUx'!B105="","",'VSTUP SCAUx'!B105)</f>
        <v/>
      </c>
      <c r="D105" s="105" t="str">
        <f>IF('VSTUP SCAUx'!C105="","",'VSTUP SCAUx'!C105)</f>
        <v/>
      </c>
      <c r="E105" s="105" t="str">
        <f>IF('VSTUP SCAUx'!I105="","",'VSTUP SCAUx'!I105)</f>
        <v/>
      </c>
      <c r="F105" s="95" t="str">
        <f>IF('VSTUP SCAUx'!F105="","",'VSTUP SCAUx'!F105)</f>
        <v/>
      </c>
      <c r="G105" s="95" t="str">
        <f>IF('VSTUP SCAUx'!G105="","",'VSTUP SCAUx'!G105)</f>
        <v/>
      </c>
      <c r="H105" s="101" t="str">
        <f>IF('VSTUP SCAUx'!AC105="","","ANO")</f>
        <v/>
      </c>
      <c r="I105" s="106" t="str">
        <f>IF('VSTUP SCAUx'!BD105="","",'VSTUP SCAUx'!BD105)</f>
        <v/>
      </c>
      <c r="J105" s="101" t="str">
        <f>IF('VSTUP SCAUx'!N105="","",'VSTUP SCAUx'!N105)</f>
        <v/>
      </c>
      <c r="K105" s="95" t="s">
        <v>28</v>
      </c>
      <c r="L105" s="95" t="s">
        <v>28</v>
      </c>
      <c r="M105" s="95" t="s">
        <v>28</v>
      </c>
      <c r="N105" s="95"/>
      <c r="O105" s="95" t="s">
        <v>28</v>
      </c>
      <c r="P105" s="96" t="e">
        <f>ROUND(IF(F105="vyplnit","-",VLOOKUP(CONCATENATE(Y105,G105," ",Z105),ZU!$A$6:$H$100,5,FALSE)*F105),2)</f>
        <v>#N/A</v>
      </c>
      <c r="Q105" s="96" t="e">
        <f t="shared" si="6"/>
        <v>#N/A</v>
      </c>
      <c r="R105" s="97" t="s">
        <v>28</v>
      </c>
      <c r="S105" s="97" t="s">
        <v>28</v>
      </c>
      <c r="T105" s="97" t="s">
        <v>28</v>
      </c>
      <c r="U105" s="96"/>
      <c r="V105" s="101" t="str">
        <f>IF('VSTUP SCAUx'!BH105="","",'VSTUP SCAUx'!BH105)</f>
        <v/>
      </c>
      <c r="W105" s="101" t="str">
        <f>IF('VSTUP SCAUx'!BI105="","",'VSTUP SCAUx'!BI105)</f>
        <v/>
      </c>
      <c r="X105" s="98" t="e">
        <f t="shared" si="7"/>
        <v>#VALUE!</v>
      </c>
      <c r="Y105" s="99">
        <f>IF(A105="vyplnit"," ",VLOOKUP(A105,ZU!$B$6:$H$101,2,FALSE))</f>
        <v>0</v>
      </c>
      <c r="Z105" s="95" t="s">
        <v>28</v>
      </c>
      <c r="AA105" s="95"/>
      <c r="AB105" s="95" t="s">
        <v>28</v>
      </c>
      <c r="AC105" s="95" t="s">
        <v>28</v>
      </c>
      <c r="AD105" s="95" t="s">
        <v>28</v>
      </c>
      <c r="AE105" s="95">
        <f t="shared" si="8"/>
        <v>0</v>
      </c>
      <c r="AF105" s="100">
        <f t="shared" si="9"/>
        <v>1</v>
      </c>
      <c r="AG105" s="95" t="e">
        <f t="shared" si="10"/>
        <v>#N/A</v>
      </c>
      <c r="AH105" s="95"/>
      <c r="AI105" s="101" t="s">
        <v>28</v>
      </c>
      <c r="AJ105" s="101" t="s">
        <v>28</v>
      </c>
      <c r="AK105" s="101" t="s">
        <v>28</v>
      </c>
      <c r="AL105" s="102" t="str">
        <f t="shared" si="11"/>
        <v>nezměněna</v>
      </c>
      <c r="AM105" s="103"/>
    </row>
    <row r="106" spans="1:39" ht="15">
      <c r="A106" s="105" t="str">
        <f>IF('VSTUP SCAUx'!AY106="","",'VSTUP SCAUx'!AY106)</f>
        <v/>
      </c>
      <c r="B106" s="105" t="str">
        <f>IF('VSTUP SCAUx'!A106="","",'VSTUP SCAUx'!A106)</f>
        <v/>
      </c>
      <c r="C106" s="105" t="str">
        <f>IF('VSTUP SCAUx'!B106="","",'VSTUP SCAUx'!B106)</f>
        <v/>
      </c>
      <c r="D106" s="105" t="str">
        <f>IF('VSTUP SCAUx'!C106="","",'VSTUP SCAUx'!C106)</f>
        <v/>
      </c>
      <c r="E106" s="105" t="str">
        <f>IF('VSTUP SCAUx'!I106="","",'VSTUP SCAUx'!I106)</f>
        <v/>
      </c>
      <c r="F106" s="95" t="str">
        <f>IF('VSTUP SCAUx'!F106="","",'VSTUP SCAUx'!F106)</f>
        <v/>
      </c>
      <c r="G106" s="95" t="str">
        <f>IF('VSTUP SCAUx'!G106="","",'VSTUP SCAUx'!G106)</f>
        <v/>
      </c>
      <c r="H106" s="101" t="str">
        <f>IF('VSTUP SCAUx'!AC106="","","ANO")</f>
        <v/>
      </c>
      <c r="I106" s="106" t="str">
        <f>IF('VSTUP SCAUx'!BD106="","",'VSTUP SCAUx'!BD106)</f>
        <v/>
      </c>
      <c r="J106" s="101" t="str">
        <f>IF('VSTUP SCAUx'!N106="","",'VSTUP SCAUx'!N106)</f>
        <v/>
      </c>
      <c r="K106" s="95" t="s">
        <v>28</v>
      </c>
      <c r="L106" s="95" t="s">
        <v>28</v>
      </c>
      <c r="M106" s="95" t="s">
        <v>28</v>
      </c>
      <c r="N106" s="95"/>
      <c r="O106" s="95" t="s">
        <v>28</v>
      </c>
      <c r="P106" s="96" t="e">
        <f>ROUND(IF(F106="vyplnit","-",VLOOKUP(CONCATENATE(Y106,G106," ",Z106),ZU!$A$6:$H$100,5,FALSE)*F106),2)</f>
        <v>#N/A</v>
      </c>
      <c r="Q106" s="96" t="e">
        <f t="shared" si="6"/>
        <v>#N/A</v>
      </c>
      <c r="R106" s="97" t="s">
        <v>28</v>
      </c>
      <c r="S106" s="97" t="s">
        <v>28</v>
      </c>
      <c r="T106" s="97" t="s">
        <v>28</v>
      </c>
      <c r="U106" s="96"/>
      <c r="V106" s="101" t="str">
        <f>IF('VSTUP SCAUx'!BH106="","",'VSTUP SCAUx'!BH106)</f>
        <v/>
      </c>
      <c r="W106" s="101" t="str">
        <f>IF('VSTUP SCAUx'!BI106="","",'VSTUP SCAUx'!BI106)</f>
        <v/>
      </c>
      <c r="X106" s="98" t="e">
        <f t="shared" si="7"/>
        <v>#VALUE!</v>
      </c>
      <c r="Y106" s="99">
        <f>IF(A106="vyplnit"," ",VLOOKUP(A106,ZU!$B$6:$H$101,2,FALSE))</f>
        <v>0</v>
      </c>
      <c r="Z106" s="95" t="s">
        <v>28</v>
      </c>
      <c r="AA106" s="95"/>
      <c r="AB106" s="95" t="s">
        <v>28</v>
      </c>
      <c r="AC106" s="95" t="s">
        <v>28</v>
      </c>
      <c r="AD106" s="95" t="s">
        <v>28</v>
      </c>
      <c r="AE106" s="95">
        <f t="shared" si="8"/>
        <v>0</v>
      </c>
      <c r="AF106" s="100">
        <f t="shared" si="9"/>
        <v>1</v>
      </c>
      <c r="AG106" s="95" t="e">
        <f t="shared" si="10"/>
        <v>#N/A</v>
      </c>
      <c r="AH106" s="95"/>
      <c r="AI106" s="101" t="s">
        <v>28</v>
      </c>
      <c r="AJ106" s="101" t="s">
        <v>28</v>
      </c>
      <c r="AK106" s="101" t="s">
        <v>28</v>
      </c>
      <c r="AL106" s="102" t="str">
        <f t="shared" si="11"/>
        <v>nezměněna</v>
      </c>
      <c r="AM106" s="103"/>
    </row>
    <row r="107" spans="1:39" ht="15">
      <c r="A107" s="105" t="str">
        <f>IF('VSTUP SCAUx'!AY107="","",'VSTUP SCAUx'!AY107)</f>
        <v/>
      </c>
      <c r="B107" s="105" t="str">
        <f>IF('VSTUP SCAUx'!A107="","",'VSTUP SCAUx'!A107)</f>
        <v/>
      </c>
      <c r="C107" s="105" t="str">
        <f>IF('VSTUP SCAUx'!B107="","",'VSTUP SCAUx'!B107)</f>
        <v/>
      </c>
      <c r="D107" s="105" t="str">
        <f>IF('VSTUP SCAUx'!C107="","",'VSTUP SCAUx'!C107)</f>
        <v/>
      </c>
      <c r="E107" s="105" t="str">
        <f>IF('VSTUP SCAUx'!I107="","",'VSTUP SCAUx'!I107)</f>
        <v/>
      </c>
      <c r="F107" s="95" t="str">
        <f>IF('VSTUP SCAUx'!F107="","",'VSTUP SCAUx'!F107)</f>
        <v/>
      </c>
      <c r="G107" s="95" t="str">
        <f>IF('VSTUP SCAUx'!G107="","",'VSTUP SCAUx'!G107)</f>
        <v/>
      </c>
      <c r="H107" s="101" t="str">
        <f>IF('VSTUP SCAUx'!AC107="","","ANO")</f>
        <v/>
      </c>
      <c r="I107" s="106" t="str">
        <f>IF('VSTUP SCAUx'!BD107="","",'VSTUP SCAUx'!BD107)</f>
        <v/>
      </c>
      <c r="J107" s="101" t="str">
        <f>IF('VSTUP SCAUx'!N107="","",'VSTUP SCAUx'!N107)</f>
        <v/>
      </c>
      <c r="K107" s="95" t="s">
        <v>28</v>
      </c>
      <c r="L107" s="95" t="s">
        <v>28</v>
      </c>
      <c r="M107" s="95" t="s">
        <v>28</v>
      </c>
      <c r="N107" s="95"/>
      <c r="O107" s="95" t="s">
        <v>28</v>
      </c>
      <c r="P107" s="96" t="e">
        <f>ROUND(IF(F107="vyplnit","-",VLOOKUP(CONCATENATE(Y107,G107," ",Z107),ZU!$A$6:$H$100,5,FALSE)*F107),2)</f>
        <v>#N/A</v>
      </c>
      <c r="Q107" s="96" t="e">
        <f t="shared" si="6"/>
        <v>#N/A</v>
      </c>
      <c r="R107" s="97" t="s">
        <v>28</v>
      </c>
      <c r="S107" s="97" t="s">
        <v>28</v>
      </c>
      <c r="T107" s="97" t="s">
        <v>28</v>
      </c>
      <c r="U107" s="96"/>
      <c r="V107" s="101" t="str">
        <f>IF('VSTUP SCAUx'!BH107="","",'VSTUP SCAUx'!BH107)</f>
        <v/>
      </c>
      <c r="W107" s="101" t="str">
        <f>IF('VSTUP SCAUx'!BI107="","",'VSTUP SCAUx'!BI107)</f>
        <v/>
      </c>
      <c r="X107" s="98" t="e">
        <f t="shared" si="7"/>
        <v>#VALUE!</v>
      </c>
      <c r="Y107" s="99">
        <f>IF(A107="vyplnit"," ",VLOOKUP(A107,ZU!$B$6:$H$101,2,FALSE))</f>
        <v>0</v>
      </c>
      <c r="Z107" s="95" t="s">
        <v>28</v>
      </c>
      <c r="AA107" s="95"/>
      <c r="AB107" s="95" t="s">
        <v>28</v>
      </c>
      <c r="AC107" s="95" t="s">
        <v>28</v>
      </c>
      <c r="AD107" s="95" t="s">
        <v>28</v>
      </c>
      <c r="AE107" s="95">
        <f t="shared" si="8"/>
        <v>0</v>
      </c>
      <c r="AF107" s="100">
        <f t="shared" si="9"/>
        <v>1</v>
      </c>
      <c r="AG107" s="95" t="e">
        <f t="shared" si="10"/>
        <v>#N/A</v>
      </c>
      <c r="AH107" s="95"/>
      <c r="AI107" s="101" t="s">
        <v>28</v>
      </c>
      <c r="AJ107" s="101" t="s">
        <v>28</v>
      </c>
      <c r="AK107" s="101" t="s">
        <v>28</v>
      </c>
      <c r="AL107" s="102" t="str">
        <f t="shared" si="11"/>
        <v>nezměněna</v>
      </c>
      <c r="AM107" s="103"/>
    </row>
    <row r="108" spans="1:39" ht="15">
      <c r="A108" s="105" t="str">
        <f>IF('VSTUP SCAUx'!AY108="","",'VSTUP SCAUx'!AY108)</f>
        <v/>
      </c>
      <c r="B108" s="105" t="str">
        <f>IF('VSTUP SCAUx'!A108="","",'VSTUP SCAUx'!A108)</f>
        <v/>
      </c>
      <c r="C108" s="105" t="str">
        <f>IF('VSTUP SCAUx'!B108="","",'VSTUP SCAUx'!B108)</f>
        <v/>
      </c>
      <c r="D108" s="105" t="str">
        <f>IF('VSTUP SCAUx'!C108="","",'VSTUP SCAUx'!C108)</f>
        <v/>
      </c>
      <c r="E108" s="105" t="str">
        <f>IF('VSTUP SCAUx'!I108="","",'VSTUP SCAUx'!I108)</f>
        <v/>
      </c>
      <c r="F108" s="95" t="str">
        <f>IF('VSTUP SCAUx'!F108="","",'VSTUP SCAUx'!F108)</f>
        <v/>
      </c>
      <c r="G108" s="95" t="str">
        <f>IF('VSTUP SCAUx'!G108="","",'VSTUP SCAUx'!G108)</f>
        <v/>
      </c>
      <c r="H108" s="101" t="str">
        <f>IF('VSTUP SCAUx'!AC108="","","ANO")</f>
        <v/>
      </c>
      <c r="I108" s="106" t="str">
        <f>IF('VSTUP SCAUx'!BD108="","",'VSTUP SCAUx'!BD108)</f>
        <v/>
      </c>
      <c r="J108" s="101" t="str">
        <f>IF('VSTUP SCAUx'!N108="","",'VSTUP SCAUx'!N108)</f>
        <v/>
      </c>
      <c r="K108" s="95" t="s">
        <v>28</v>
      </c>
      <c r="L108" s="95" t="s">
        <v>28</v>
      </c>
      <c r="M108" s="95" t="s">
        <v>28</v>
      </c>
      <c r="N108" s="95"/>
      <c r="O108" s="95" t="s">
        <v>28</v>
      </c>
      <c r="P108" s="96" t="e">
        <f>ROUND(IF(F108="vyplnit","-",VLOOKUP(CONCATENATE(Y108,G108," ",Z108),ZU!$A$6:$H$100,5,FALSE)*F108),2)</f>
        <v>#N/A</v>
      </c>
      <c r="Q108" s="96" t="e">
        <f t="shared" si="6"/>
        <v>#N/A</v>
      </c>
      <c r="R108" s="97" t="s">
        <v>28</v>
      </c>
      <c r="S108" s="97" t="s">
        <v>28</v>
      </c>
      <c r="T108" s="97" t="s">
        <v>28</v>
      </c>
      <c r="U108" s="96"/>
      <c r="V108" s="101" t="str">
        <f>IF('VSTUP SCAUx'!BH108="","",'VSTUP SCAUx'!BH108)</f>
        <v/>
      </c>
      <c r="W108" s="101" t="str">
        <f>IF('VSTUP SCAUx'!BI108="","",'VSTUP SCAUx'!BI108)</f>
        <v/>
      </c>
      <c r="X108" s="98" t="e">
        <f t="shared" si="7"/>
        <v>#VALUE!</v>
      </c>
      <c r="Y108" s="99">
        <f>IF(A108="vyplnit"," ",VLOOKUP(A108,ZU!$B$6:$H$101,2,FALSE))</f>
        <v>0</v>
      </c>
      <c r="Z108" s="95" t="s">
        <v>28</v>
      </c>
      <c r="AA108" s="95"/>
      <c r="AB108" s="95" t="s">
        <v>28</v>
      </c>
      <c r="AC108" s="95" t="s">
        <v>28</v>
      </c>
      <c r="AD108" s="95" t="s">
        <v>28</v>
      </c>
      <c r="AE108" s="95">
        <f t="shared" si="8"/>
        <v>0</v>
      </c>
      <c r="AF108" s="100">
        <f t="shared" si="9"/>
        <v>1</v>
      </c>
      <c r="AG108" s="95" t="e">
        <f t="shared" si="10"/>
        <v>#N/A</v>
      </c>
      <c r="AH108" s="95"/>
      <c r="AI108" s="101" t="s">
        <v>28</v>
      </c>
      <c r="AJ108" s="101" t="s">
        <v>28</v>
      </c>
      <c r="AK108" s="101" t="s">
        <v>28</v>
      </c>
      <c r="AL108" s="102" t="str">
        <f t="shared" si="11"/>
        <v>nezměněna</v>
      </c>
      <c r="AM108" s="103"/>
    </row>
    <row r="109" spans="1:39" ht="15">
      <c r="A109" s="105" t="str">
        <f>IF('VSTUP SCAUx'!AY109="","",'VSTUP SCAUx'!AY109)</f>
        <v/>
      </c>
      <c r="B109" s="105" t="str">
        <f>IF('VSTUP SCAUx'!A109="","",'VSTUP SCAUx'!A109)</f>
        <v/>
      </c>
      <c r="C109" s="105" t="str">
        <f>IF('VSTUP SCAUx'!B109="","",'VSTUP SCAUx'!B109)</f>
        <v/>
      </c>
      <c r="D109" s="105" t="str">
        <f>IF('VSTUP SCAUx'!C109="","",'VSTUP SCAUx'!C109)</f>
        <v/>
      </c>
      <c r="E109" s="105" t="str">
        <f>IF('VSTUP SCAUx'!I109="","",'VSTUP SCAUx'!I109)</f>
        <v/>
      </c>
      <c r="F109" s="95" t="str">
        <f>IF('VSTUP SCAUx'!F109="","",'VSTUP SCAUx'!F109)</f>
        <v/>
      </c>
      <c r="G109" s="95" t="str">
        <f>IF('VSTUP SCAUx'!G109="","",'VSTUP SCAUx'!G109)</f>
        <v/>
      </c>
      <c r="H109" s="101" t="str">
        <f>IF('VSTUP SCAUx'!AC109="","","ANO")</f>
        <v/>
      </c>
      <c r="I109" s="106" t="str">
        <f>IF('VSTUP SCAUx'!BD109="","",'VSTUP SCAUx'!BD109)</f>
        <v/>
      </c>
      <c r="J109" s="101" t="str">
        <f>IF('VSTUP SCAUx'!N109="","",'VSTUP SCAUx'!N109)</f>
        <v/>
      </c>
      <c r="K109" s="95" t="s">
        <v>28</v>
      </c>
      <c r="L109" s="95" t="s">
        <v>28</v>
      </c>
      <c r="M109" s="95" t="s">
        <v>28</v>
      </c>
      <c r="N109" s="95"/>
      <c r="O109" s="95" t="s">
        <v>28</v>
      </c>
      <c r="P109" s="96" t="e">
        <f>ROUND(IF(F109="vyplnit","-",VLOOKUP(CONCATENATE(Y109,G109," ",Z109),ZU!$A$6:$H$100,5,FALSE)*F109),2)</f>
        <v>#N/A</v>
      </c>
      <c r="Q109" s="96" t="e">
        <f t="shared" si="6"/>
        <v>#N/A</v>
      </c>
      <c r="R109" s="97" t="s">
        <v>28</v>
      </c>
      <c r="S109" s="97" t="s">
        <v>28</v>
      </c>
      <c r="T109" s="97" t="s">
        <v>28</v>
      </c>
      <c r="U109" s="96"/>
      <c r="V109" s="101" t="str">
        <f>IF('VSTUP SCAUx'!BH109="","",'VSTUP SCAUx'!BH109)</f>
        <v/>
      </c>
      <c r="W109" s="101" t="str">
        <f>IF('VSTUP SCAUx'!BI109="","",'VSTUP SCAUx'!BI109)</f>
        <v/>
      </c>
      <c r="X109" s="98" t="e">
        <f t="shared" si="7"/>
        <v>#VALUE!</v>
      </c>
      <c r="Y109" s="99">
        <f>IF(A109="vyplnit"," ",VLOOKUP(A109,ZU!$B$6:$H$101,2,FALSE))</f>
        <v>0</v>
      </c>
      <c r="Z109" s="95" t="s">
        <v>28</v>
      </c>
      <c r="AA109" s="95"/>
      <c r="AB109" s="95" t="s">
        <v>28</v>
      </c>
      <c r="AC109" s="95" t="s">
        <v>28</v>
      </c>
      <c r="AD109" s="95" t="s">
        <v>28</v>
      </c>
      <c r="AE109" s="95">
        <f t="shared" si="8"/>
        <v>0</v>
      </c>
      <c r="AF109" s="100">
        <f t="shared" si="9"/>
        <v>1</v>
      </c>
      <c r="AG109" s="95" t="e">
        <f t="shared" si="10"/>
        <v>#N/A</v>
      </c>
      <c r="AH109" s="95"/>
      <c r="AI109" s="101" t="s">
        <v>28</v>
      </c>
      <c r="AJ109" s="101" t="s">
        <v>28</v>
      </c>
      <c r="AK109" s="101" t="s">
        <v>28</v>
      </c>
      <c r="AL109" s="102" t="str">
        <f t="shared" si="11"/>
        <v>nezměněna</v>
      </c>
      <c r="AM109" s="103"/>
    </row>
    <row r="110" spans="1:39" ht="15">
      <c r="A110" s="105" t="str">
        <f>IF('VSTUP SCAUx'!AY110="","",'VSTUP SCAUx'!AY110)</f>
        <v/>
      </c>
      <c r="B110" s="105" t="str">
        <f>IF('VSTUP SCAUx'!A110="","",'VSTUP SCAUx'!A110)</f>
        <v/>
      </c>
      <c r="C110" s="105" t="str">
        <f>IF('VSTUP SCAUx'!B110="","",'VSTUP SCAUx'!B110)</f>
        <v/>
      </c>
      <c r="D110" s="105" t="str">
        <f>IF('VSTUP SCAUx'!C110="","",'VSTUP SCAUx'!C110)</f>
        <v/>
      </c>
      <c r="E110" s="105" t="str">
        <f>IF('VSTUP SCAUx'!I110="","",'VSTUP SCAUx'!I110)</f>
        <v/>
      </c>
      <c r="F110" s="95" t="str">
        <f>IF('VSTUP SCAUx'!F110="","",'VSTUP SCAUx'!F110)</f>
        <v/>
      </c>
      <c r="G110" s="95" t="str">
        <f>IF('VSTUP SCAUx'!G110="","",'VSTUP SCAUx'!G110)</f>
        <v/>
      </c>
      <c r="H110" s="101" t="str">
        <f>IF('VSTUP SCAUx'!AC110="","","ANO")</f>
        <v/>
      </c>
      <c r="I110" s="106" t="str">
        <f>IF('VSTUP SCAUx'!BD110="","",'VSTUP SCAUx'!BD110)</f>
        <v/>
      </c>
      <c r="J110" s="101" t="str">
        <f>IF('VSTUP SCAUx'!N110="","",'VSTUP SCAUx'!N110)</f>
        <v/>
      </c>
      <c r="K110" s="95" t="s">
        <v>28</v>
      </c>
      <c r="L110" s="95" t="s">
        <v>28</v>
      </c>
      <c r="M110" s="95" t="s">
        <v>28</v>
      </c>
      <c r="N110" s="95"/>
      <c r="O110" s="95" t="s">
        <v>28</v>
      </c>
      <c r="P110" s="96" t="e">
        <f>ROUND(IF(F110="vyplnit","-",VLOOKUP(CONCATENATE(Y110,G110," ",Z110),ZU!$A$6:$H$100,5,FALSE)*F110),2)</f>
        <v>#N/A</v>
      </c>
      <c r="Q110" s="96" t="e">
        <f t="shared" si="6"/>
        <v>#N/A</v>
      </c>
      <c r="R110" s="97" t="s">
        <v>28</v>
      </c>
      <c r="S110" s="97" t="s">
        <v>28</v>
      </c>
      <c r="T110" s="97" t="s">
        <v>28</v>
      </c>
      <c r="U110" s="96"/>
      <c r="V110" s="101" t="str">
        <f>IF('VSTUP SCAUx'!BH110="","",'VSTUP SCAUx'!BH110)</f>
        <v/>
      </c>
      <c r="W110" s="101" t="str">
        <f>IF('VSTUP SCAUx'!BI110="","",'VSTUP SCAUx'!BI110)</f>
        <v/>
      </c>
      <c r="X110" s="98" t="e">
        <f t="shared" si="7"/>
        <v>#VALUE!</v>
      </c>
      <c r="Y110" s="99">
        <f>IF(A110="vyplnit"," ",VLOOKUP(A110,ZU!$B$6:$H$101,2,FALSE))</f>
        <v>0</v>
      </c>
      <c r="Z110" s="95" t="s">
        <v>28</v>
      </c>
      <c r="AA110" s="95"/>
      <c r="AB110" s="95" t="s">
        <v>28</v>
      </c>
      <c r="AC110" s="95" t="s">
        <v>28</v>
      </c>
      <c r="AD110" s="95" t="s">
        <v>28</v>
      </c>
      <c r="AE110" s="95">
        <f t="shared" si="8"/>
        <v>0</v>
      </c>
      <c r="AF110" s="100">
        <f t="shared" si="9"/>
        <v>1</v>
      </c>
      <c r="AG110" s="95" t="e">
        <f t="shared" si="10"/>
        <v>#N/A</v>
      </c>
      <c r="AH110" s="95"/>
      <c r="AI110" s="101" t="s">
        <v>28</v>
      </c>
      <c r="AJ110" s="101" t="s">
        <v>28</v>
      </c>
      <c r="AK110" s="101" t="s">
        <v>28</v>
      </c>
      <c r="AL110" s="102" t="str">
        <f t="shared" si="11"/>
        <v>nezměněna</v>
      </c>
      <c r="AM110" s="103"/>
    </row>
    <row r="111" spans="1:39" ht="15">
      <c r="A111" s="105" t="str">
        <f>IF('VSTUP SCAUx'!AY111="","",'VSTUP SCAUx'!AY111)</f>
        <v/>
      </c>
      <c r="B111" s="105" t="str">
        <f>IF('VSTUP SCAUx'!A111="","",'VSTUP SCAUx'!A111)</f>
        <v/>
      </c>
      <c r="C111" s="105" t="str">
        <f>IF('VSTUP SCAUx'!B111="","",'VSTUP SCAUx'!B111)</f>
        <v/>
      </c>
      <c r="D111" s="105" t="str">
        <f>IF('VSTUP SCAUx'!C111="","",'VSTUP SCAUx'!C111)</f>
        <v/>
      </c>
      <c r="E111" s="105" t="str">
        <f>IF('VSTUP SCAUx'!I111="","",'VSTUP SCAUx'!I111)</f>
        <v/>
      </c>
      <c r="F111" s="95" t="str">
        <f>IF('VSTUP SCAUx'!F111="","",'VSTUP SCAUx'!F111)</f>
        <v/>
      </c>
      <c r="G111" s="95" t="str">
        <f>IF('VSTUP SCAUx'!G111="","",'VSTUP SCAUx'!G111)</f>
        <v/>
      </c>
      <c r="H111" s="101" t="str">
        <f>IF('VSTUP SCAUx'!AC111="","","ANO")</f>
        <v/>
      </c>
      <c r="I111" s="106" t="str">
        <f>IF('VSTUP SCAUx'!BD111="","",'VSTUP SCAUx'!BD111)</f>
        <v/>
      </c>
      <c r="J111" s="101" t="str">
        <f>IF('VSTUP SCAUx'!N111="","",'VSTUP SCAUx'!N111)</f>
        <v/>
      </c>
      <c r="K111" s="95" t="s">
        <v>28</v>
      </c>
      <c r="L111" s="95" t="s">
        <v>28</v>
      </c>
      <c r="M111" s="95" t="s">
        <v>28</v>
      </c>
      <c r="N111" s="95"/>
      <c r="O111" s="95" t="s">
        <v>28</v>
      </c>
      <c r="P111" s="96" t="e">
        <f>ROUND(IF(F111="vyplnit","-",VLOOKUP(CONCATENATE(Y111,G111," ",Z111),ZU!$A$6:$H$100,5,FALSE)*F111),2)</f>
        <v>#N/A</v>
      </c>
      <c r="Q111" s="96" t="e">
        <f t="shared" si="6"/>
        <v>#N/A</v>
      </c>
      <c r="R111" s="97" t="s">
        <v>28</v>
      </c>
      <c r="S111" s="97" t="s">
        <v>28</v>
      </c>
      <c r="T111" s="97" t="s">
        <v>28</v>
      </c>
      <c r="U111" s="96"/>
      <c r="V111" s="101" t="str">
        <f>IF('VSTUP SCAUx'!BH111="","",'VSTUP SCAUx'!BH111)</f>
        <v/>
      </c>
      <c r="W111" s="101" t="str">
        <f>IF('VSTUP SCAUx'!BI111="","",'VSTUP SCAUx'!BI111)</f>
        <v/>
      </c>
      <c r="X111" s="98" t="e">
        <f t="shared" si="7"/>
        <v>#VALUE!</v>
      </c>
      <c r="Y111" s="99">
        <f>IF(A111="vyplnit"," ",VLOOKUP(A111,ZU!$B$6:$H$101,2,FALSE))</f>
        <v>0</v>
      </c>
      <c r="Z111" s="95" t="s">
        <v>28</v>
      </c>
      <c r="AA111" s="95"/>
      <c r="AB111" s="95" t="s">
        <v>28</v>
      </c>
      <c r="AC111" s="95" t="s">
        <v>28</v>
      </c>
      <c r="AD111" s="95" t="s">
        <v>28</v>
      </c>
      <c r="AE111" s="95">
        <f t="shared" si="8"/>
        <v>0</v>
      </c>
      <c r="AF111" s="100">
        <f t="shared" si="9"/>
        <v>1</v>
      </c>
      <c r="AG111" s="95" t="e">
        <f t="shared" si="10"/>
        <v>#N/A</v>
      </c>
      <c r="AH111" s="95"/>
      <c r="AI111" s="101" t="s">
        <v>28</v>
      </c>
      <c r="AJ111" s="101" t="s">
        <v>28</v>
      </c>
      <c r="AK111" s="101" t="s">
        <v>28</v>
      </c>
      <c r="AL111" s="102" t="str">
        <f t="shared" si="11"/>
        <v>nezměněna</v>
      </c>
      <c r="AM111" s="103"/>
    </row>
    <row r="112" spans="1:39" ht="15">
      <c r="A112" s="105" t="str">
        <f>IF('VSTUP SCAUx'!AY112="","",'VSTUP SCAUx'!AY112)</f>
        <v/>
      </c>
      <c r="B112" s="105" t="str">
        <f>IF('VSTUP SCAUx'!A112="","",'VSTUP SCAUx'!A112)</f>
        <v/>
      </c>
      <c r="C112" s="105" t="str">
        <f>IF('VSTUP SCAUx'!B112="","",'VSTUP SCAUx'!B112)</f>
        <v/>
      </c>
      <c r="D112" s="105" t="str">
        <f>IF('VSTUP SCAUx'!C112="","",'VSTUP SCAUx'!C112)</f>
        <v/>
      </c>
      <c r="E112" s="105" t="str">
        <f>IF('VSTUP SCAUx'!I112="","",'VSTUP SCAUx'!I112)</f>
        <v/>
      </c>
      <c r="F112" s="95" t="str">
        <f>IF('VSTUP SCAUx'!F112="","",'VSTUP SCAUx'!F112)</f>
        <v/>
      </c>
      <c r="G112" s="95" t="str">
        <f>IF('VSTUP SCAUx'!G112="","",'VSTUP SCAUx'!G112)</f>
        <v/>
      </c>
      <c r="H112" s="101" t="str">
        <f>IF('VSTUP SCAUx'!AC112="","","ANO")</f>
        <v/>
      </c>
      <c r="I112" s="106" t="str">
        <f>IF('VSTUP SCAUx'!BD112="","",'VSTUP SCAUx'!BD112)</f>
        <v/>
      </c>
      <c r="J112" s="101" t="str">
        <f>IF('VSTUP SCAUx'!N112="","",'VSTUP SCAUx'!N112)</f>
        <v/>
      </c>
      <c r="K112" s="95" t="s">
        <v>28</v>
      </c>
      <c r="L112" s="95" t="s">
        <v>28</v>
      </c>
      <c r="M112" s="95" t="s">
        <v>28</v>
      </c>
      <c r="N112" s="95"/>
      <c r="O112" s="95" t="s">
        <v>28</v>
      </c>
      <c r="P112" s="96" t="e">
        <f>ROUND(IF(F112="vyplnit","-",VLOOKUP(CONCATENATE(Y112,G112," ",Z112),ZU!$A$6:$H$100,5,FALSE)*F112),2)</f>
        <v>#N/A</v>
      </c>
      <c r="Q112" s="96" t="e">
        <f t="shared" si="6"/>
        <v>#N/A</v>
      </c>
      <c r="R112" s="97" t="s">
        <v>28</v>
      </c>
      <c r="S112" s="97" t="s">
        <v>28</v>
      </c>
      <c r="T112" s="97" t="s">
        <v>28</v>
      </c>
      <c r="U112" s="96"/>
      <c r="V112" s="101" t="str">
        <f>IF('VSTUP SCAUx'!BH112="","",'VSTUP SCAUx'!BH112)</f>
        <v/>
      </c>
      <c r="W112" s="101" t="str">
        <f>IF('VSTUP SCAUx'!BI112="","",'VSTUP SCAUx'!BI112)</f>
        <v/>
      </c>
      <c r="X112" s="98" t="e">
        <f t="shared" si="7"/>
        <v>#VALUE!</v>
      </c>
      <c r="Y112" s="99">
        <f>IF(A112="vyplnit"," ",VLOOKUP(A112,ZU!$B$6:$H$101,2,FALSE))</f>
        <v>0</v>
      </c>
      <c r="Z112" s="95" t="s">
        <v>28</v>
      </c>
      <c r="AA112" s="95"/>
      <c r="AB112" s="95" t="s">
        <v>28</v>
      </c>
      <c r="AC112" s="95" t="s">
        <v>28</v>
      </c>
      <c r="AD112" s="95" t="s">
        <v>28</v>
      </c>
      <c r="AE112" s="95">
        <f t="shared" si="8"/>
        <v>0</v>
      </c>
      <c r="AF112" s="100">
        <f t="shared" si="9"/>
        <v>1</v>
      </c>
      <c r="AG112" s="95" t="e">
        <f t="shared" si="10"/>
        <v>#N/A</v>
      </c>
      <c r="AH112" s="95"/>
      <c r="AI112" s="101" t="s">
        <v>28</v>
      </c>
      <c r="AJ112" s="101" t="s">
        <v>28</v>
      </c>
      <c r="AK112" s="101" t="s">
        <v>28</v>
      </c>
      <c r="AL112" s="102" t="str">
        <f t="shared" si="11"/>
        <v>nezměněna</v>
      </c>
      <c r="AM112" s="103"/>
    </row>
    <row r="113" spans="1:39" ht="15">
      <c r="A113" s="105" t="str">
        <f>IF('VSTUP SCAUx'!AY113="","",'VSTUP SCAUx'!AY113)</f>
        <v/>
      </c>
      <c r="B113" s="105" t="str">
        <f>IF('VSTUP SCAUx'!A113="","",'VSTUP SCAUx'!A113)</f>
        <v/>
      </c>
      <c r="C113" s="105" t="str">
        <f>IF('VSTUP SCAUx'!B113="","",'VSTUP SCAUx'!B113)</f>
        <v/>
      </c>
      <c r="D113" s="105" t="str">
        <f>IF('VSTUP SCAUx'!C113="","",'VSTUP SCAUx'!C113)</f>
        <v/>
      </c>
      <c r="E113" s="105" t="str">
        <f>IF('VSTUP SCAUx'!I113="","",'VSTUP SCAUx'!I113)</f>
        <v/>
      </c>
      <c r="F113" s="95" t="str">
        <f>IF('VSTUP SCAUx'!F113="","",'VSTUP SCAUx'!F113)</f>
        <v/>
      </c>
      <c r="G113" s="95" t="str">
        <f>IF('VSTUP SCAUx'!G113="","",'VSTUP SCAUx'!G113)</f>
        <v/>
      </c>
      <c r="H113" s="101" t="str">
        <f>IF('VSTUP SCAUx'!AC113="","","ANO")</f>
        <v/>
      </c>
      <c r="I113" s="106" t="str">
        <f>IF('VSTUP SCAUx'!BD113="","",'VSTUP SCAUx'!BD113)</f>
        <v/>
      </c>
      <c r="J113" s="101" t="str">
        <f>IF('VSTUP SCAUx'!N113="","",'VSTUP SCAUx'!N113)</f>
        <v/>
      </c>
      <c r="K113" s="95" t="s">
        <v>28</v>
      </c>
      <c r="L113" s="95" t="s">
        <v>28</v>
      </c>
      <c r="M113" s="95" t="s">
        <v>28</v>
      </c>
      <c r="N113" s="95"/>
      <c r="O113" s="95" t="s">
        <v>28</v>
      </c>
      <c r="P113" s="96" t="e">
        <f>ROUND(IF(F113="vyplnit","-",VLOOKUP(CONCATENATE(Y113,G113," ",Z113),ZU!$A$6:$H$100,5,FALSE)*F113),2)</f>
        <v>#N/A</v>
      </c>
      <c r="Q113" s="96" t="e">
        <f t="shared" si="6"/>
        <v>#N/A</v>
      </c>
      <c r="R113" s="97" t="s">
        <v>28</v>
      </c>
      <c r="S113" s="97" t="s">
        <v>28</v>
      </c>
      <c r="T113" s="97" t="s">
        <v>28</v>
      </c>
      <c r="U113" s="96"/>
      <c r="V113" s="101" t="str">
        <f>IF('VSTUP SCAUx'!BH113="","",'VSTUP SCAUx'!BH113)</f>
        <v/>
      </c>
      <c r="W113" s="101" t="str">
        <f>IF('VSTUP SCAUx'!BI113="","",'VSTUP SCAUx'!BI113)</f>
        <v/>
      </c>
      <c r="X113" s="98" t="e">
        <f t="shared" si="7"/>
        <v>#VALUE!</v>
      </c>
      <c r="Y113" s="99">
        <f>IF(A113="vyplnit"," ",VLOOKUP(A113,ZU!$B$6:$H$101,2,FALSE))</f>
        <v>0</v>
      </c>
      <c r="Z113" s="95" t="s">
        <v>28</v>
      </c>
      <c r="AA113" s="95"/>
      <c r="AB113" s="95" t="s">
        <v>28</v>
      </c>
      <c r="AC113" s="95" t="s">
        <v>28</v>
      </c>
      <c r="AD113" s="95" t="s">
        <v>28</v>
      </c>
      <c r="AE113" s="95">
        <f t="shared" si="8"/>
        <v>0</v>
      </c>
      <c r="AF113" s="100">
        <f t="shared" si="9"/>
        <v>1</v>
      </c>
      <c r="AG113" s="95" t="e">
        <f t="shared" si="10"/>
        <v>#N/A</v>
      </c>
      <c r="AH113" s="95"/>
      <c r="AI113" s="101" t="s">
        <v>28</v>
      </c>
      <c r="AJ113" s="101" t="s">
        <v>28</v>
      </c>
      <c r="AK113" s="101" t="s">
        <v>28</v>
      </c>
      <c r="AL113" s="102" t="str">
        <f t="shared" si="11"/>
        <v>nezměněna</v>
      </c>
      <c r="AM113" s="103"/>
    </row>
    <row r="114" spans="1:39" ht="15">
      <c r="A114" s="105" t="str">
        <f>IF('VSTUP SCAUx'!AY114="","",'VSTUP SCAUx'!AY114)</f>
        <v/>
      </c>
      <c r="B114" s="105" t="str">
        <f>IF('VSTUP SCAUx'!A114="","",'VSTUP SCAUx'!A114)</f>
        <v/>
      </c>
      <c r="C114" s="105" t="str">
        <f>IF('VSTUP SCAUx'!B114="","",'VSTUP SCAUx'!B114)</f>
        <v/>
      </c>
      <c r="D114" s="105" t="str">
        <f>IF('VSTUP SCAUx'!C114="","",'VSTUP SCAUx'!C114)</f>
        <v/>
      </c>
      <c r="E114" s="105" t="str">
        <f>IF('VSTUP SCAUx'!I114="","",'VSTUP SCAUx'!I114)</f>
        <v/>
      </c>
      <c r="F114" s="95" t="str">
        <f>IF('VSTUP SCAUx'!F114="","",'VSTUP SCAUx'!F114)</f>
        <v/>
      </c>
      <c r="G114" s="95" t="str">
        <f>IF('VSTUP SCAUx'!G114="","",'VSTUP SCAUx'!G114)</f>
        <v/>
      </c>
      <c r="H114" s="101" t="str">
        <f>IF('VSTUP SCAUx'!AC114="","","ANO")</f>
        <v/>
      </c>
      <c r="I114" s="106" t="str">
        <f>IF('VSTUP SCAUx'!BD114="","",'VSTUP SCAUx'!BD114)</f>
        <v/>
      </c>
      <c r="J114" s="101" t="str">
        <f>IF('VSTUP SCAUx'!N114="","",'VSTUP SCAUx'!N114)</f>
        <v/>
      </c>
      <c r="K114" s="95" t="s">
        <v>28</v>
      </c>
      <c r="L114" s="95" t="s">
        <v>28</v>
      </c>
      <c r="M114" s="95" t="s">
        <v>28</v>
      </c>
      <c r="N114" s="95"/>
      <c r="O114" s="95" t="s">
        <v>28</v>
      </c>
      <c r="P114" s="96" t="e">
        <f>ROUND(IF(F114="vyplnit","-",VLOOKUP(CONCATENATE(Y114,G114," ",Z114),ZU!$A$6:$H$100,5,FALSE)*F114),2)</f>
        <v>#N/A</v>
      </c>
      <c r="Q114" s="96" t="e">
        <f t="shared" si="6"/>
        <v>#N/A</v>
      </c>
      <c r="R114" s="97" t="s">
        <v>28</v>
      </c>
      <c r="S114" s="97" t="s">
        <v>28</v>
      </c>
      <c r="T114" s="97" t="s">
        <v>28</v>
      </c>
      <c r="U114" s="96"/>
      <c r="V114" s="101" t="str">
        <f>IF('VSTUP SCAUx'!BH114="","",'VSTUP SCAUx'!BH114)</f>
        <v/>
      </c>
      <c r="W114" s="101" t="str">
        <f>IF('VSTUP SCAUx'!BI114="","",'VSTUP SCAUx'!BI114)</f>
        <v/>
      </c>
      <c r="X114" s="98" t="e">
        <f t="shared" si="7"/>
        <v>#VALUE!</v>
      </c>
      <c r="Y114" s="99">
        <f>IF(A114="vyplnit"," ",VLOOKUP(A114,ZU!$B$6:$H$101,2,FALSE))</f>
        <v>0</v>
      </c>
      <c r="Z114" s="95" t="s">
        <v>28</v>
      </c>
      <c r="AA114" s="95"/>
      <c r="AB114" s="95" t="s">
        <v>28</v>
      </c>
      <c r="AC114" s="95" t="s">
        <v>28</v>
      </c>
      <c r="AD114" s="95" t="s">
        <v>28</v>
      </c>
      <c r="AE114" s="95">
        <f t="shared" si="8"/>
        <v>0</v>
      </c>
      <c r="AF114" s="100">
        <f t="shared" si="9"/>
        <v>1</v>
      </c>
      <c r="AG114" s="95" t="e">
        <f t="shared" si="10"/>
        <v>#N/A</v>
      </c>
      <c r="AH114" s="95"/>
      <c r="AI114" s="101" t="s">
        <v>28</v>
      </c>
      <c r="AJ114" s="101" t="s">
        <v>28</v>
      </c>
      <c r="AK114" s="101" t="s">
        <v>28</v>
      </c>
      <c r="AL114" s="102" t="str">
        <f t="shared" si="11"/>
        <v>nezměněna</v>
      </c>
      <c r="AM114" s="103"/>
    </row>
    <row r="115" spans="1:39" ht="15">
      <c r="A115" s="105" t="str">
        <f>IF('VSTUP SCAUx'!AY115="","",'VSTUP SCAUx'!AY115)</f>
        <v/>
      </c>
      <c r="B115" s="105" t="str">
        <f>IF('VSTUP SCAUx'!A115="","",'VSTUP SCAUx'!A115)</f>
        <v/>
      </c>
      <c r="C115" s="105" t="str">
        <f>IF('VSTUP SCAUx'!B115="","",'VSTUP SCAUx'!B115)</f>
        <v/>
      </c>
      <c r="D115" s="105" t="str">
        <f>IF('VSTUP SCAUx'!C115="","",'VSTUP SCAUx'!C115)</f>
        <v/>
      </c>
      <c r="E115" s="105" t="str">
        <f>IF('VSTUP SCAUx'!I115="","",'VSTUP SCAUx'!I115)</f>
        <v/>
      </c>
      <c r="F115" s="95" t="str">
        <f>IF('VSTUP SCAUx'!F115="","",'VSTUP SCAUx'!F115)</f>
        <v/>
      </c>
      <c r="G115" s="95" t="str">
        <f>IF('VSTUP SCAUx'!G115="","",'VSTUP SCAUx'!G115)</f>
        <v/>
      </c>
      <c r="H115" s="101" t="str">
        <f>IF('VSTUP SCAUx'!AC115="","","ANO")</f>
        <v/>
      </c>
      <c r="I115" s="106" t="str">
        <f>IF('VSTUP SCAUx'!BD115="","",'VSTUP SCAUx'!BD115)</f>
        <v/>
      </c>
      <c r="J115" s="101" t="str">
        <f>IF('VSTUP SCAUx'!N115="","",'VSTUP SCAUx'!N115)</f>
        <v/>
      </c>
      <c r="K115" s="95" t="s">
        <v>28</v>
      </c>
      <c r="L115" s="95" t="s">
        <v>28</v>
      </c>
      <c r="M115" s="95" t="s">
        <v>28</v>
      </c>
      <c r="N115" s="95"/>
      <c r="O115" s="95" t="s">
        <v>28</v>
      </c>
      <c r="P115" s="96" t="e">
        <f>ROUND(IF(F115="vyplnit","-",VLOOKUP(CONCATENATE(Y115,G115," ",Z115),ZU!$A$6:$H$100,5,FALSE)*F115),2)</f>
        <v>#N/A</v>
      </c>
      <c r="Q115" s="96" t="e">
        <f t="shared" si="6"/>
        <v>#N/A</v>
      </c>
      <c r="R115" s="97" t="s">
        <v>28</v>
      </c>
      <c r="S115" s="97" t="s">
        <v>28</v>
      </c>
      <c r="T115" s="97" t="s">
        <v>28</v>
      </c>
      <c r="U115" s="96"/>
      <c r="V115" s="101" t="str">
        <f>IF('VSTUP SCAUx'!BH115="","",'VSTUP SCAUx'!BH115)</f>
        <v/>
      </c>
      <c r="W115" s="101" t="str">
        <f>IF('VSTUP SCAUx'!BI115="","",'VSTUP SCAUx'!BI115)</f>
        <v/>
      </c>
      <c r="X115" s="98" t="e">
        <f t="shared" si="7"/>
        <v>#VALUE!</v>
      </c>
      <c r="Y115" s="99">
        <f>IF(A115="vyplnit"," ",VLOOKUP(A115,ZU!$B$6:$H$101,2,FALSE))</f>
        <v>0</v>
      </c>
      <c r="Z115" s="95" t="s">
        <v>28</v>
      </c>
      <c r="AA115" s="95"/>
      <c r="AB115" s="95" t="s">
        <v>28</v>
      </c>
      <c r="AC115" s="95" t="s">
        <v>28</v>
      </c>
      <c r="AD115" s="95" t="s">
        <v>28</v>
      </c>
      <c r="AE115" s="95">
        <f t="shared" si="8"/>
        <v>0</v>
      </c>
      <c r="AF115" s="100">
        <f t="shared" si="9"/>
        <v>1</v>
      </c>
      <c r="AG115" s="95" t="e">
        <f t="shared" si="10"/>
        <v>#N/A</v>
      </c>
      <c r="AH115" s="95"/>
      <c r="AI115" s="101" t="s">
        <v>28</v>
      </c>
      <c r="AJ115" s="101" t="s">
        <v>28</v>
      </c>
      <c r="AK115" s="101" t="s">
        <v>28</v>
      </c>
      <c r="AL115" s="102" t="str">
        <f t="shared" si="11"/>
        <v>nezměněna</v>
      </c>
      <c r="AM115" s="103"/>
    </row>
    <row r="116" spans="1:39" ht="15">
      <c r="A116" s="105" t="str">
        <f>IF('VSTUP SCAUx'!AY116="","",'VSTUP SCAUx'!AY116)</f>
        <v/>
      </c>
      <c r="B116" s="105" t="str">
        <f>IF('VSTUP SCAUx'!A116="","",'VSTUP SCAUx'!A116)</f>
        <v/>
      </c>
      <c r="C116" s="105" t="str">
        <f>IF('VSTUP SCAUx'!B116="","",'VSTUP SCAUx'!B116)</f>
        <v/>
      </c>
      <c r="D116" s="105" t="str">
        <f>IF('VSTUP SCAUx'!C116="","",'VSTUP SCAUx'!C116)</f>
        <v/>
      </c>
      <c r="E116" s="105" t="str">
        <f>IF('VSTUP SCAUx'!I116="","",'VSTUP SCAUx'!I116)</f>
        <v/>
      </c>
      <c r="F116" s="95" t="str">
        <f>IF('VSTUP SCAUx'!F116="","",'VSTUP SCAUx'!F116)</f>
        <v/>
      </c>
      <c r="G116" s="95" t="str">
        <f>IF('VSTUP SCAUx'!G116="","",'VSTUP SCAUx'!G116)</f>
        <v/>
      </c>
      <c r="H116" s="101" t="str">
        <f>IF('VSTUP SCAUx'!AC116="","","ANO")</f>
        <v/>
      </c>
      <c r="I116" s="106" t="str">
        <f>IF('VSTUP SCAUx'!BD116="","",'VSTUP SCAUx'!BD116)</f>
        <v/>
      </c>
      <c r="J116" s="101" t="str">
        <f>IF('VSTUP SCAUx'!N116="","",'VSTUP SCAUx'!N116)</f>
        <v/>
      </c>
      <c r="K116" s="95" t="s">
        <v>28</v>
      </c>
      <c r="L116" s="95" t="s">
        <v>28</v>
      </c>
      <c r="M116" s="95" t="s">
        <v>28</v>
      </c>
      <c r="N116" s="95"/>
      <c r="O116" s="95" t="s">
        <v>28</v>
      </c>
      <c r="P116" s="96" t="e">
        <f>ROUND(IF(F116="vyplnit","-",VLOOKUP(CONCATENATE(Y116,G116," ",Z116),ZU!$A$6:$H$100,5,FALSE)*F116),2)</f>
        <v>#N/A</v>
      </c>
      <c r="Q116" s="96" t="e">
        <f t="shared" si="6"/>
        <v>#N/A</v>
      </c>
      <c r="R116" s="97" t="s">
        <v>28</v>
      </c>
      <c r="S116" s="97" t="s">
        <v>28</v>
      </c>
      <c r="T116" s="97" t="s">
        <v>28</v>
      </c>
      <c r="U116" s="96"/>
      <c r="V116" s="101" t="str">
        <f>IF('VSTUP SCAUx'!BH116="","",'VSTUP SCAUx'!BH116)</f>
        <v/>
      </c>
      <c r="W116" s="101" t="str">
        <f>IF('VSTUP SCAUx'!BI116="","",'VSTUP SCAUx'!BI116)</f>
        <v/>
      </c>
      <c r="X116" s="98" t="e">
        <f t="shared" si="7"/>
        <v>#VALUE!</v>
      </c>
      <c r="Y116" s="99">
        <f>IF(A116="vyplnit"," ",VLOOKUP(A116,ZU!$B$6:$H$101,2,FALSE))</f>
        <v>0</v>
      </c>
      <c r="Z116" s="95" t="s">
        <v>28</v>
      </c>
      <c r="AA116" s="95"/>
      <c r="AB116" s="95" t="s">
        <v>28</v>
      </c>
      <c r="AC116" s="95" t="s">
        <v>28</v>
      </c>
      <c r="AD116" s="95" t="s">
        <v>28</v>
      </c>
      <c r="AE116" s="95">
        <f t="shared" si="8"/>
        <v>0</v>
      </c>
      <c r="AF116" s="100">
        <f t="shared" si="9"/>
        <v>1</v>
      </c>
      <c r="AG116" s="95" t="e">
        <f t="shared" si="10"/>
        <v>#N/A</v>
      </c>
      <c r="AH116" s="95"/>
      <c r="AI116" s="101" t="s">
        <v>28</v>
      </c>
      <c r="AJ116" s="101" t="s">
        <v>28</v>
      </c>
      <c r="AK116" s="101" t="s">
        <v>28</v>
      </c>
      <c r="AL116" s="102" t="str">
        <f t="shared" si="11"/>
        <v>nezměněna</v>
      </c>
      <c r="AM116" s="103"/>
    </row>
    <row r="117" spans="1:39" ht="15">
      <c r="A117" s="105" t="str">
        <f>IF('VSTUP SCAUx'!AY117="","",'VSTUP SCAUx'!AY117)</f>
        <v/>
      </c>
      <c r="B117" s="105" t="str">
        <f>IF('VSTUP SCAUx'!A117="","",'VSTUP SCAUx'!A117)</f>
        <v/>
      </c>
      <c r="C117" s="105" t="str">
        <f>IF('VSTUP SCAUx'!B117="","",'VSTUP SCAUx'!B117)</f>
        <v/>
      </c>
      <c r="D117" s="105" t="str">
        <f>IF('VSTUP SCAUx'!C117="","",'VSTUP SCAUx'!C117)</f>
        <v/>
      </c>
      <c r="E117" s="105" t="str">
        <f>IF('VSTUP SCAUx'!I117="","",'VSTUP SCAUx'!I117)</f>
        <v/>
      </c>
      <c r="F117" s="95" t="str">
        <f>IF('VSTUP SCAUx'!F117="","",'VSTUP SCAUx'!F117)</f>
        <v/>
      </c>
      <c r="G117" s="95" t="str">
        <f>IF('VSTUP SCAUx'!G117="","",'VSTUP SCAUx'!G117)</f>
        <v/>
      </c>
      <c r="H117" s="101" t="str">
        <f>IF('VSTUP SCAUx'!AC117="","","ANO")</f>
        <v/>
      </c>
      <c r="I117" s="106" t="str">
        <f>IF('VSTUP SCAUx'!BD117="","",'VSTUP SCAUx'!BD117)</f>
        <v/>
      </c>
      <c r="J117" s="101" t="str">
        <f>IF('VSTUP SCAUx'!N117="","",'VSTUP SCAUx'!N117)</f>
        <v/>
      </c>
      <c r="K117" s="95" t="s">
        <v>28</v>
      </c>
      <c r="L117" s="95" t="s">
        <v>28</v>
      </c>
      <c r="M117" s="95" t="s">
        <v>28</v>
      </c>
      <c r="N117" s="95"/>
      <c r="O117" s="95" t="s">
        <v>28</v>
      </c>
      <c r="P117" s="96" t="e">
        <f>ROUND(IF(F117="vyplnit","-",VLOOKUP(CONCATENATE(Y117,G117," ",Z117),ZU!$A$6:$H$100,5,FALSE)*F117),2)</f>
        <v>#N/A</v>
      </c>
      <c r="Q117" s="96" t="e">
        <f t="shared" si="6"/>
        <v>#N/A</v>
      </c>
      <c r="R117" s="97" t="s">
        <v>28</v>
      </c>
      <c r="S117" s="97" t="s">
        <v>28</v>
      </c>
      <c r="T117" s="97" t="s">
        <v>28</v>
      </c>
      <c r="U117" s="96"/>
      <c r="V117" s="101" t="str">
        <f>IF('VSTUP SCAUx'!BH117="","",'VSTUP SCAUx'!BH117)</f>
        <v/>
      </c>
      <c r="W117" s="101" t="str">
        <f>IF('VSTUP SCAUx'!BI117="","",'VSTUP SCAUx'!BI117)</f>
        <v/>
      </c>
      <c r="X117" s="98" t="e">
        <f t="shared" si="7"/>
        <v>#VALUE!</v>
      </c>
      <c r="Y117" s="99">
        <f>IF(A117="vyplnit"," ",VLOOKUP(A117,ZU!$B$6:$H$101,2,FALSE))</f>
        <v>0</v>
      </c>
      <c r="Z117" s="95" t="s">
        <v>28</v>
      </c>
      <c r="AA117" s="95"/>
      <c r="AB117" s="95" t="s">
        <v>28</v>
      </c>
      <c r="AC117" s="95" t="s">
        <v>28</v>
      </c>
      <c r="AD117" s="95" t="s">
        <v>28</v>
      </c>
      <c r="AE117" s="95">
        <f t="shared" si="8"/>
        <v>0</v>
      </c>
      <c r="AF117" s="100">
        <f t="shared" si="9"/>
        <v>1</v>
      </c>
      <c r="AG117" s="95" t="e">
        <f t="shared" si="10"/>
        <v>#N/A</v>
      </c>
      <c r="AH117" s="95"/>
      <c r="AI117" s="101" t="s">
        <v>28</v>
      </c>
      <c r="AJ117" s="101" t="s">
        <v>28</v>
      </c>
      <c r="AK117" s="101" t="s">
        <v>28</v>
      </c>
      <c r="AL117" s="102" t="str">
        <f t="shared" si="11"/>
        <v>nezměněna</v>
      </c>
      <c r="AM117" s="103"/>
    </row>
    <row r="118" spans="1:39" ht="15">
      <c r="A118" s="105" t="str">
        <f>IF('VSTUP SCAUx'!AY118="","",'VSTUP SCAUx'!AY118)</f>
        <v/>
      </c>
      <c r="B118" s="105" t="str">
        <f>IF('VSTUP SCAUx'!A118="","",'VSTUP SCAUx'!A118)</f>
        <v/>
      </c>
      <c r="C118" s="105" t="str">
        <f>IF('VSTUP SCAUx'!B118="","",'VSTUP SCAUx'!B118)</f>
        <v/>
      </c>
      <c r="D118" s="105" t="str">
        <f>IF('VSTUP SCAUx'!C118="","",'VSTUP SCAUx'!C118)</f>
        <v/>
      </c>
      <c r="E118" s="105" t="str">
        <f>IF('VSTUP SCAUx'!I118="","",'VSTUP SCAUx'!I118)</f>
        <v/>
      </c>
      <c r="F118" s="95" t="str">
        <f>IF('VSTUP SCAUx'!F118="","",'VSTUP SCAUx'!F118)</f>
        <v/>
      </c>
      <c r="G118" s="95" t="str">
        <f>IF('VSTUP SCAUx'!G118="","",'VSTUP SCAUx'!G118)</f>
        <v/>
      </c>
      <c r="H118" s="101" t="str">
        <f>IF('VSTUP SCAUx'!AC118="","","ANO")</f>
        <v/>
      </c>
      <c r="I118" s="106" t="str">
        <f>IF('VSTUP SCAUx'!BD118="","",'VSTUP SCAUx'!BD118)</f>
        <v/>
      </c>
      <c r="J118" s="101" t="str">
        <f>IF('VSTUP SCAUx'!N118="","",'VSTUP SCAUx'!N118)</f>
        <v/>
      </c>
      <c r="K118" s="95" t="s">
        <v>28</v>
      </c>
      <c r="L118" s="95" t="s">
        <v>28</v>
      </c>
      <c r="M118" s="95" t="s">
        <v>28</v>
      </c>
      <c r="N118" s="95"/>
      <c r="O118" s="95" t="s">
        <v>28</v>
      </c>
      <c r="P118" s="96" t="e">
        <f>ROUND(IF(F118="vyplnit","-",VLOOKUP(CONCATENATE(Y118,G118," ",Z118),ZU!$A$6:$H$100,5,FALSE)*F118),2)</f>
        <v>#N/A</v>
      </c>
      <c r="Q118" s="96" t="e">
        <f t="shared" si="6"/>
        <v>#N/A</v>
      </c>
      <c r="R118" s="97" t="s">
        <v>28</v>
      </c>
      <c r="S118" s="97" t="s">
        <v>28</v>
      </c>
      <c r="T118" s="97" t="s">
        <v>28</v>
      </c>
      <c r="U118" s="96"/>
      <c r="V118" s="101" t="str">
        <f>IF('VSTUP SCAUx'!BH118="","",'VSTUP SCAUx'!BH118)</f>
        <v/>
      </c>
      <c r="W118" s="101" t="str">
        <f>IF('VSTUP SCAUx'!BI118="","",'VSTUP SCAUx'!BI118)</f>
        <v/>
      </c>
      <c r="X118" s="98" t="e">
        <f t="shared" si="7"/>
        <v>#VALUE!</v>
      </c>
      <c r="Y118" s="99">
        <f>IF(A118="vyplnit"," ",VLOOKUP(A118,ZU!$B$6:$H$101,2,FALSE))</f>
        <v>0</v>
      </c>
      <c r="Z118" s="95" t="s">
        <v>28</v>
      </c>
      <c r="AA118" s="95"/>
      <c r="AB118" s="95" t="s">
        <v>28</v>
      </c>
      <c r="AC118" s="95" t="s">
        <v>28</v>
      </c>
      <c r="AD118" s="95" t="s">
        <v>28</v>
      </c>
      <c r="AE118" s="95">
        <f t="shared" si="8"/>
        <v>0</v>
      </c>
      <c r="AF118" s="100">
        <f t="shared" si="9"/>
        <v>1</v>
      </c>
      <c r="AG118" s="95" t="e">
        <f t="shared" si="10"/>
        <v>#N/A</v>
      </c>
      <c r="AH118" s="95"/>
      <c r="AI118" s="101" t="s">
        <v>28</v>
      </c>
      <c r="AJ118" s="101" t="s">
        <v>28</v>
      </c>
      <c r="AK118" s="101" t="s">
        <v>28</v>
      </c>
      <c r="AL118" s="102" t="str">
        <f t="shared" si="11"/>
        <v>nezměněna</v>
      </c>
      <c r="AM118" s="103"/>
    </row>
    <row r="119" spans="1:39" ht="15">
      <c r="A119" s="105" t="str">
        <f>IF('VSTUP SCAUx'!AY119="","",'VSTUP SCAUx'!AY119)</f>
        <v/>
      </c>
      <c r="B119" s="105" t="str">
        <f>IF('VSTUP SCAUx'!A119="","",'VSTUP SCAUx'!A119)</f>
        <v/>
      </c>
      <c r="C119" s="105" t="str">
        <f>IF('VSTUP SCAUx'!B119="","",'VSTUP SCAUx'!B119)</f>
        <v/>
      </c>
      <c r="D119" s="105" t="str">
        <f>IF('VSTUP SCAUx'!C119="","",'VSTUP SCAUx'!C119)</f>
        <v/>
      </c>
      <c r="E119" s="105" t="str">
        <f>IF('VSTUP SCAUx'!I119="","",'VSTUP SCAUx'!I119)</f>
        <v/>
      </c>
      <c r="F119" s="95" t="str">
        <f>IF('VSTUP SCAUx'!F119="","",'VSTUP SCAUx'!F119)</f>
        <v/>
      </c>
      <c r="G119" s="95" t="str">
        <f>IF('VSTUP SCAUx'!G119="","",'VSTUP SCAUx'!G119)</f>
        <v/>
      </c>
      <c r="H119" s="101" t="str">
        <f>IF('VSTUP SCAUx'!AC119="","","ANO")</f>
        <v/>
      </c>
      <c r="I119" s="106" t="str">
        <f>IF('VSTUP SCAUx'!BD119="","",'VSTUP SCAUx'!BD119)</f>
        <v/>
      </c>
      <c r="J119" s="101" t="str">
        <f>IF('VSTUP SCAUx'!N119="","",'VSTUP SCAUx'!N119)</f>
        <v/>
      </c>
      <c r="K119" s="95" t="s">
        <v>28</v>
      </c>
      <c r="L119" s="95" t="s">
        <v>28</v>
      </c>
      <c r="M119" s="95" t="s">
        <v>28</v>
      </c>
      <c r="N119" s="95"/>
      <c r="O119" s="95" t="s">
        <v>28</v>
      </c>
      <c r="P119" s="96" t="e">
        <f>ROUND(IF(F119="vyplnit","-",VLOOKUP(CONCATENATE(Y119,G119," ",Z119),ZU!$A$6:$H$100,5,FALSE)*F119),2)</f>
        <v>#N/A</v>
      </c>
      <c r="Q119" s="96" t="e">
        <f t="shared" si="6"/>
        <v>#N/A</v>
      </c>
      <c r="R119" s="97" t="s">
        <v>28</v>
      </c>
      <c r="S119" s="97" t="s">
        <v>28</v>
      </c>
      <c r="T119" s="97" t="s">
        <v>28</v>
      </c>
      <c r="U119" s="96"/>
      <c r="V119" s="101" t="str">
        <f>IF('VSTUP SCAUx'!BH119="","",'VSTUP SCAUx'!BH119)</f>
        <v/>
      </c>
      <c r="W119" s="101" t="str">
        <f>IF('VSTUP SCAUx'!BI119="","",'VSTUP SCAUx'!BI119)</f>
        <v/>
      </c>
      <c r="X119" s="98" t="e">
        <f t="shared" si="7"/>
        <v>#VALUE!</v>
      </c>
      <c r="Y119" s="99">
        <f>IF(A119="vyplnit"," ",VLOOKUP(A119,ZU!$B$6:$H$101,2,FALSE))</f>
        <v>0</v>
      </c>
      <c r="Z119" s="95" t="s">
        <v>28</v>
      </c>
      <c r="AA119" s="95"/>
      <c r="AB119" s="95" t="s">
        <v>28</v>
      </c>
      <c r="AC119" s="95" t="s">
        <v>28</v>
      </c>
      <c r="AD119" s="95" t="s">
        <v>28</v>
      </c>
      <c r="AE119" s="95">
        <f t="shared" si="8"/>
        <v>0</v>
      </c>
      <c r="AF119" s="100">
        <f t="shared" si="9"/>
        <v>1</v>
      </c>
      <c r="AG119" s="95" t="e">
        <f t="shared" si="10"/>
        <v>#N/A</v>
      </c>
      <c r="AH119" s="95"/>
      <c r="AI119" s="101" t="s">
        <v>28</v>
      </c>
      <c r="AJ119" s="101" t="s">
        <v>28</v>
      </c>
      <c r="AK119" s="101" t="s">
        <v>28</v>
      </c>
      <c r="AL119" s="102" t="str">
        <f t="shared" si="11"/>
        <v>nezměněna</v>
      </c>
      <c r="AM119" s="103"/>
    </row>
    <row r="120" spans="1:39" ht="15">
      <c r="A120" s="105" t="str">
        <f>IF('VSTUP SCAUx'!AY120="","",'VSTUP SCAUx'!AY120)</f>
        <v/>
      </c>
      <c r="B120" s="105" t="str">
        <f>IF('VSTUP SCAUx'!A120="","",'VSTUP SCAUx'!A120)</f>
        <v/>
      </c>
      <c r="C120" s="105" t="str">
        <f>IF('VSTUP SCAUx'!B120="","",'VSTUP SCAUx'!B120)</f>
        <v/>
      </c>
      <c r="D120" s="105" t="str">
        <f>IF('VSTUP SCAUx'!C120="","",'VSTUP SCAUx'!C120)</f>
        <v/>
      </c>
      <c r="E120" s="105" t="str">
        <f>IF('VSTUP SCAUx'!I120="","",'VSTUP SCAUx'!I120)</f>
        <v/>
      </c>
      <c r="F120" s="95" t="str">
        <f>IF('VSTUP SCAUx'!F120="","",'VSTUP SCAUx'!F120)</f>
        <v/>
      </c>
      <c r="G120" s="95" t="str">
        <f>IF('VSTUP SCAUx'!G120="","",'VSTUP SCAUx'!G120)</f>
        <v/>
      </c>
      <c r="H120" s="101" t="str">
        <f>IF('VSTUP SCAUx'!AC120="","","ANO")</f>
        <v/>
      </c>
      <c r="I120" s="106" t="str">
        <f>IF('VSTUP SCAUx'!BD120="","",'VSTUP SCAUx'!BD120)</f>
        <v/>
      </c>
      <c r="J120" s="101" t="str">
        <f>IF('VSTUP SCAUx'!N120="","",'VSTUP SCAUx'!N120)</f>
        <v/>
      </c>
      <c r="K120" s="95" t="s">
        <v>28</v>
      </c>
      <c r="L120" s="95" t="s">
        <v>28</v>
      </c>
      <c r="M120" s="95" t="s">
        <v>28</v>
      </c>
      <c r="N120" s="95"/>
      <c r="O120" s="95" t="s">
        <v>28</v>
      </c>
      <c r="P120" s="96" t="e">
        <f>ROUND(IF(F120="vyplnit","-",VLOOKUP(CONCATENATE(Y120,G120," ",Z120),ZU!$A$6:$H$100,5,FALSE)*F120),2)</f>
        <v>#N/A</v>
      </c>
      <c r="Q120" s="96" t="e">
        <f t="shared" si="6"/>
        <v>#N/A</v>
      </c>
      <c r="R120" s="97" t="s">
        <v>28</v>
      </c>
      <c r="S120" s="97" t="s">
        <v>28</v>
      </c>
      <c r="T120" s="97" t="s">
        <v>28</v>
      </c>
      <c r="U120" s="96"/>
      <c r="V120" s="101" t="str">
        <f>IF('VSTUP SCAUx'!BH120="","",'VSTUP SCAUx'!BH120)</f>
        <v/>
      </c>
      <c r="W120" s="101" t="str">
        <f>IF('VSTUP SCAUx'!BI120="","",'VSTUP SCAUx'!BI120)</f>
        <v/>
      </c>
      <c r="X120" s="98" t="e">
        <f t="shared" si="7"/>
        <v>#VALUE!</v>
      </c>
      <c r="Y120" s="99">
        <f>IF(A120="vyplnit"," ",VLOOKUP(A120,ZU!$B$6:$H$101,2,FALSE))</f>
        <v>0</v>
      </c>
      <c r="Z120" s="95" t="s">
        <v>28</v>
      </c>
      <c r="AA120" s="95"/>
      <c r="AB120" s="95" t="s">
        <v>28</v>
      </c>
      <c r="AC120" s="95" t="s">
        <v>28</v>
      </c>
      <c r="AD120" s="95" t="s">
        <v>28</v>
      </c>
      <c r="AE120" s="95">
        <f t="shared" si="8"/>
        <v>0</v>
      </c>
      <c r="AF120" s="100">
        <f t="shared" si="9"/>
        <v>1</v>
      </c>
      <c r="AG120" s="95" t="e">
        <f t="shared" si="10"/>
        <v>#N/A</v>
      </c>
      <c r="AH120" s="95"/>
      <c r="AI120" s="101" t="s">
        <v>28</v>
      </c>
      <c r="AJ120" s="101" t="s">
        <v>28</v>
      </c>
      <c r="AK120" s="101" t="s">
        <v>28</v>
      </c>
      <c r="AL120" s="102" t="str">
        <f t="shared" si="11"/>
        <v>nezměněna</v>
      </c>
      <c r="AM120" s="103"/>
    </row>
    <row r="121" spans="1:39" ht="15">
      <c r="A121" s="105" t="str">
        <f>IF('VSTUP SCAUx'!AY121="","",'VSTUP SCAUx'!AY121)</f>
        <v/>
      </c>
      <c r="B121" s="105" t="str">
        <f>IF('VSTUP SCAUx'!A121="","",'VSTUP SCAUx'!A121)</f>
        <v/>
      </c>
      <c r="C121" s="105" t="str">
        <f>IF('VSTUP SCAUx'!B121="","",'VSTUP SCAUx'!B121)</f>
        <v/>
      </c>
      <c r="D121" s="105" t="str">
        <f>IF('VSTUP SCAUx'!C121="","",'VSTUP SCAUx'!C121)</f>
        <v/>
      </c>
      <c r="E121" s="105" t="str">
        <f>IF('VSTUP SCAUx'!I121="","",'VSTUP SCAUx'!I121)</f>
        <v/>
      </c>
      <c r="F121" s="95" t="str">
        <f>IF('VSTUP SCAUx'!F121="","",'VSTUP SCAUx'!F121)</f>
        <v/>
      </c>
      <c r="G121" s="95" t="str">
        <f>IF('VSTUP SCAUx'!G121="","",'VSTUP SCAUx'!G121)</f>
        <v/>
      </c>
      <c r="H121" s="101" t="str">
        <f>IF('VSTUP SCAUx'!AC121="","","ANO")</f>
        <v/>
      </c>
      <c r="I121" s="106" t="str">
        <f>IF('VSTUP SCAUx'!BD121="","",'VSTUP SCAUx'!BD121)</f>
        <v/>
      </c>
      <c r="J121" s="101" t="str">
        <f>IF('VSTUP SCAUx'!N121="","",'VSTUP SCAUx'!N121)</f>
        <v/>
      </c>
      <c r="K121" s="95" t="s">
        <v>28</v>
      </c>
      <c r="L121" s="95" t="s">
        <v>28</v>
      </c>
      <c r="M121" s="95" t="s">
        <v>28</v>
      </c>
      <c r="N121" s="95"/>
      <c r="O121" s="95" t="s">
        <v>28</v>
      </c>
      <c r="P121" s="96" t="e">
        <f>ROUND(IF(F121="vyplnit","-",VLOOKUP(CONCATENATE(Y121,G121," ",Z121),ZU!$A$6:$H$100,5,FALSE)*F121),2)</f>
        <v>#N/A</v>
      </c>
      <c r="Q121" s="96" t="e">
        <f t="shared" si="6"/>
        <v>#N/A</v>
      </c>
      <c r="R121" s="97" t="s">
        <v>28</v>
      </c>
      <c r="S121" s="97" t="s">
        <v>28</v>
      </c>
      <c r="T121" s="97" t="s">
        <v>28</v>
      </c>
      <c r="U121" s="96"/>
      <c r="V121" s="101" t="str">
        <f>IF('VSTUP SCAUx'!BH121="","",'VSTUP SCAUx'!BH121)</f>
        <v/>
      </c>
      <c r="W121" s="101" t="str">
        <f>IF('VSTUP SCAUx'!BI121="","",'VSTUP SCAUx'!BI121)</f>
        <v/>
      </c>
      <c r="X121" s="98" t="e">
        <f t="shared" si="7"/>
        <v>#VALUE!</v>
      </c>
      <c r="Y121" s="99">
        <f>IF(A121="vyplnit"," ",VLOOKUP(A121,ZU!$B$6:$H$101,2,FALSE))</f>
        <v>0</v>
      </c>
      <c r="Z121" s="95" t="s">
        <v>28</v>
      </c>
      <c r="AA121" s="95"/>
      <c r="AB121" s="95" t="s">
        <v>28</v>
      </c>
      <c r="AC121" s="95" t="s">
        <v>28</v>
      </c>
      <c r="AD121" s="95" t="s">
        <v>28</v>
      </c>
      <c r="AE121" s="95">
        <f t="shared" si="8"/>
        <v>0</v>
      </c>
      <c r="AF121" s="100">
        <f t="shared" si="9"/>
        <v>1</v>
      </c>
      <c r="AG121" s="95" t="e">
        <f t="shared" si="10"/>
        <v>#N/A</v>
      </c>
      <c r="AH121" s="95"/>
      <c r="AI121" s="101" t="s">
        <v>28</v>
      </c>
      <c r="AJ121" s="101" t="s">
        <v>28</v>
      </c>
      <c r="AK121" s="101" t="s">
        <v>28</v>
      </c>
      <c r="AL121" s="102" t="str">
        <f t="shared" si="11"/>
        <v>nezměněna</v>
      </c>
      <c r="AM121" s="103"/>
    </row>
    <row r="122" spans="1:39" ht="15">
      <c r="A122" s="105" t="str">
        <f>IF('VSTUP SCAUx'!AY122="","",'VSTUP SCAUx'!AY122)</f>
        <v/>
      </c>
      <c r="B122" s="105" t="str">
        <f>IF('VSTUP SCAUx'!A122="","",'VSTUP SCAUx'!A122)</f>
        <v/>
      </c>
      <c r="C122" s="105" t="str">
        <f>IF('VSTUP SCAUx'!B122="","",'VSTUP SCAUx'!B122)</f>
        <v/>
      </c>
      <c r="D122" s="105" t="str">
        <f>IF('VSTUP SCAUx'!C122="","",'VSTUP SCAUx'!C122)</f>
        <v/>
      </c>
      <c r="E122" s="105" t="str">
        <f>IF('VSTUP SCAUx'!I122="","",'VSTUP SCAUx'!I122)</f>
        <v/>
      </c>
      <c r="F122" s="95" t="str">
        <f>IF('VSTUP SCAUx'!F122="","",'VSTUP SCAUx'!F122)</f>
        <v/>
      </c>
      <c r="G122" s="95" t="str">
        <f>IF('VSTUP SCAUx'!G122="","",'VSTUP SCAUx'!G122)</f>
        <v/>
      </c>
      <c r="H122" s="101" t="str">
        <f>IF('VSTUP SCAUx'!AC122="","","ANO")</f>
        <v/>
      </c>
      <c r="I122" s="106" t="str">
        <f>IF('VSTUP SCAUx'!BD122="","",'VSTUP SCAUx'!BD122)</f>
        <v/>
      </c>
      <c r="J122" s="101" t="str">
        <f>IF('VSTUP SCAUx'!N122="","",'VSTUP SCAUx'!N122)</f>
        <v/>
      </c>
      <c r="K122" s="95" t="s">
        <v>28</v>
      </c>
      <c r="L122" s="95" t="s">
        <v>28</v>
      </c>
      <c r="M122" s="95" t="s">
        <v>28</v>
      </c>
      <c r="N122" s="95"/>
      <c r="O122" s="95" t="s">
        <v>28</v>
      </c>
      <c r="P122" s="96" t="e">
        <f>ROUND(IF(F122="vyplnit","-",VLOOKUP(CONCATENATE(Y122,G122," ",Z122),ZU!$A$6:$H$100,5,FALSE)*F122),2)</f>
        <v>#N/A</v>
      </c>
      <c r="Q122" s="96" t="e">
        <f t="shared" si="6"/>
        <v>#N/A</v>
      </c>
      <c r="R122" s="97" t="s">
        <v>28</v>
      </c>
      <c r="S122" s="97" t="s">
        <v>28</v>
      </c>
      <c r="T122" s="97" t="s">
        <v>28</v>
      </c>
      <c r="U122" s="96"/>
      <c r="V122" s="101" t="str">
        <f>IF('VSTUP SCAUx'!BH122="","",'VSTUP SCAUx'!BH122)</f>
        <v/>
      </c>
      <c r="W122" s="101" t="str">
        <f>IF('VSTUP SCAUx'!BI122="","",'VSTUP SCAUx'!BI122)</f>
        <v/>
      </c>
      <c r="X122" s="98" t="e">
        <f t="shared" si="7"/>
        <v>#VALUE!</v>
      </c>
      <c r="Y122" s="99">
        <f>IF(A122="vyplnit"," ",VLOOKUP(A122,ZU!$B$6:$H$101,2,FALSE))</f>
        <v>0</v>
      </c>
      <c r="Z122" s="95" t="s">
        <v>28</v>
      </c>
      <c r="AA122" s="95"/>
      <c r="AB122" s="95" t="s">
        <v>28</v>
      </c>
      <c r="AC122" s="95" t="s">
        <v>28</v>
      </c>
      <c r="AD122" s="95" t="s">
        <v>28</v>
      </c>
      <c r="AE122" s="95">
        <f t="shared" si="8"/>
        <v>0</v>
      </c>
      <c r="AF122" s="100">
        <f t="shared" si="9"/>
        <v>1</v>
      </c>
      <c r="AG122" s="95" t="e">
        <f t="shared" si="10"/>
        <v>#N/A</v>
      </c>
      <c r="AH122" s="95"/>
      <c r="AI122" s="101" t="s">
        <v>28</v>
      </c>
      <c r="AJ122" s="101" t="s">
        <v>28</v>
      </c>
      <c r="AK122" s="101" t="s">
        <v>28</v>
      </c>
      <c r="AL122" s="102" t="str">
        <f t="shared" si="11"/>
        <v>nezměněna</v>
      </c>
      <c r="AM122" s="103"/>
    </row>
    <row r="123" spans="1:39" ht="15">
      <c r="A123" s="105" t="str">
        <f>IF('VSTUP SCAUx'!AY123="","",'VSTUP SCAUx'!AY123)</f>
        <v/>
      </c>
      <c r="B123" s="105" t="str">
        <f>IF('VSTUP SCAUx'!A123="","",'VSTUP SCAUx'!A123)</f>
        <v/>
      </c>
      <c r="C123" s="105" t="str">
        <f>IF('VSTUP SCAUx'!B123="","",'VSTUP SCAUx'!B123)</f>
        <v/>
      </c>
      <c r="D123" s="105" t="str">
        <f>IF('VSTUP SCAUx'!C123="","",'VSTUP SCAUx'!C123)</f>
        <v/>
      </c>
      <c r="E123" s="105" t="str">
        <f>IF('VSTUP SCAUx'!I123="","",'VSTUP SCAUx'!I123)</f>
        <v/>
      </c>
      <c r="F123" s="95" t="str">
        <f>IF('VSTUP SCAUx'!F123="","",'VSTUP SCAUx'!F123)</f>
        <v/>
      </c>
      <c r="G123" s="95" t="str">
        <f>IF('VSTUP SCAUx'!G123="","",'VSTUP SCAUx'!G123)</f>
        <v/>
      </c>
      <c r="H123" s="101" t="str">
        <f>IF('VSTUP SCAUx'!AC123="","","ANO")</f>
        <v/>
      </c>
      <c r="I123" s="106" t="str">
        <f>IF('VSTUP SCAUx'!BD123="","",'VSTUP SCAUx'!BD123)</f>
        <v/>
      </c>
      <c r="J123" s="101" t="str">
        <f>IF('VSTUP SCAUx'!N123="","",'VSTUP SCAUx'!N123)</f>
        <v/>
      </c>
      <c r="K123" s="95" t="s">
        <v>28</v>
      </c>
      <c r="L123" s="95" t="s">
        <v>28</v>
      </c>
      <c r="M123" s="95" t="s">
        <v>28</v>
      </c>
      <c r="N123" s="95"/>
      <c r="O123" s="95" t="s">
        <v>28</v>
      </c>
      <c r="P123" s="96" t="e">
        <f>ROUND(IF(F123="vyplnit","-",VLOOKUP(CONCATENATE(Y123,G123," ",Z123),ZU!$A$6:$H$100,5,FALSE)*F123),2)</f>
        <v>#N/A</v>
      </c>
      <c r="Q123" s="96" t="e">
        <f t="shared" si="6"/>
        <v>#N/A</v>
      </c>
      <c r="R123" s="97" t="s">
        <v>28</v>
      </c>
      <c r="S123" s="97" t="s">
        <v>28</v>
      </c>
      <c r="T123" s="97" t="s">
        <v>28</v>
      </c>
      <c r="U123" s="96"/>
      <c r="V123" s="101" t="str">
        <f>IF('VSTUP SCAUx'!BH123="","",'VSTUP SCAUx'!BH123)</f>
        <v/>
      </c>
      <c r="W123" s="101" t="str">
        <f>IF('VSTUP SCAUx'!BI123="","",'VSTUP SCAUx'!BI123)</f>
        <v/>
      </c>
      <c r="X123" s="98" t="e">
        <f t="shared" si="7"/>
        <v>#VALUE!</v>
      </c>
      <c r="Y123" s="99">
        <f>IF(A123="vyplnit"," ",VLOOKUP(A123,ZU!$B$6:$H$101,2,FALSE))</f>
        <v>0</v>
      </c>
      <c r="Z123" s="95" t="s">
        <v>28</v>
      </c>
      <c r="AA123" s="95"/>
      <c r="AB123" s="95" t="s">
        <v>28</v>
      </c>
      <c r="AC123" s="95" t="s">
        <v>28</v>
      </c>
      <c r="AD123" s="95" t="s">
        <v>28</v>
      </c>
      <c r="AE123" s="95">
        <f t="shared" si="8"/>
        <v>0</v>
      </c>
      <c r="AF123" s="100">
        <f t="shared" si="9"/>
        <v>1</v>
      </c>
      <c r="AG123" s="95" t="e">
        <f t="shared" si="10"/>
        <v>#N/A</v>
      </c>
      <c r="AH123" s="95"/>
      <c r="AI123" s="101" t="s">
        <v>28</v>
      </c>
      <c r="AJ123" s="101" t="s">
        <v>28</v>
      </c>
      <c r="AK123" s="101" t="s">
        <v>28</v>
      </c>
      <c r="AL123" s="102" t="str">
        <f t="shared" si="11"/>
        <v>nezměněna</v>
      </c>
      <c r="AM123" s="103"/>
    </row>
    <row r="124" spans="1:39" ht="15">
      <c r="A124" s="105" t="str">
        <f>IF('VSTUP SCAUx'!AY124="","",'VSTUP SCAUx'!AY124)</f>
        <v/>
      </c>
      <c r="B124" s="105" t="str">
        <f>IF('VSTUP SCAUx'!A124="","",'VSTUP SCAUx'!A124)</f>
        <v/>
      </c>
      <c r="C124" s="105" t="str">
        <f>IF('VSTUP SCAUx'!B124="","",'VSTUP SCAUx'!B124)</f>
        <v/>
      </c>
      <c r="D124" s="105" t="str">
        <f>IF('VSTUP SCAUx'!C124="","",'VSTUP SCAUx'!C124)</f>
        <v/>
      </c>
      <c r="E124" s="105" t="str">
        <f>IF('VSTUP SCAUx'!I124="","",'VSTUP SCAUx'!I124)</f>
        <v/>
      </c>
      <c r="F124" s="95" t="str">
        <f>IF('VSTUP SCAUx'!F124="","",'VSTUP SCAUx'!F124)</f>
        <v/>
      </c>
      <c r="G124" s="95" t="str">
        <f>IF('VSTUP SCAUx'!G124="","",'VSTUP SCAUx'!G124)</f>
        <v/>
      </c>
      <c r="H124" s="101" t="str">
        <f>IF('VSTUP SCAUx'!AC124="","","ANO")</f>
        <v/>
      </c>
      <c r="I124" s="106" t="str">
        <f>IF('VSTUP SCAUx'!BD124="","",'VSTUP SCAUx'!BD124)</f>
        <v/>
      </c>
      <c r="J124" s="101" t="str">
        <f>IF('VSTUP SCAUx'!N124="","",'VSTUP SCAUx'!N124)</f>
        <v/>
      </c>
      <c r="K124" s="95" t="s">
        <v>28</v>
      </c>
      <c r="L124" s="95" t="s">
        <v>28</v>
      </c>
      <c r="M124" s="95" t="s">
        <v>28</v>
      </c>
      <c r="N124" s="95"/>
      <c r="O124" s="95" t="s">
        <v>28</v>
      </c>
      <c r="P124" s="96" t="e">
        <f>ROUND(IF(F124="vyplnit","-",VLOOKUP(CONCATENATE(Y124,G124," ",Z124),ZU!$A$6:$H$100,5,FALSE)*F124),2)</f>
        <v>#N/A</v>
      </c>
      <c r="Q124" s="96" t="e">
        <f t="shared" si="6"/>
        <v>#N/A</v>
      </c>
      <c r="R124" s="97" t="s">
        <v>28</v>
      </c>
      <c r="S124" s="97" t="s">
        <v>28</v>
      </c>
      <c r="T124" s="97" t="s">
        <v>28</v>
      </c>
      <c r="U124" s="96"/>
      <c r="V124" s="101" t="str">
        <f>IF('VSTUP SCAUx'!BH124="","",'VSTUP SCAUx'!BH124)</f>
        <v/>
      </c>
      <c r="W124" s="101" t="str">
        <f>IF('VSTUP SCAUx'!BI124="","",'VSTUP SCAUx'!BI124)</f>
        <v/>
      </c>
      <c r="X124" s="98" t="e">
        <f t="shared" si="7"/>
        <v>#VALUE!</v>
      </c>
      <c r="Y124" s="99">
        <f>IF(A124="vyplnit"," ",VLOOKUP(A124,ZU!$B$6:$H$101,2,FALSE))</f>
        <v>0</v>
      </c>
      <c r="Z124" s="95" t="s">
        <v>28</v>
      </c>
      <c r="AA124" s="95"/>
      <c r="AB124" s="95" t="s">
        <v>28</v>
      </c>
      <c r="AC124" s="95" t="s">
        <v>28</v>
      </c>
      <c r="AD124" s="95" t="s">
        <v>28</v>
      </c>
      <c r="AE124" s="95">
        <f t="shared" si="8"/>
        <v>0</v>
      </c>
      <c r="AF124" s="100">
        <f t="shared" si="9"/>
        <v>1</v>
      </c>
      <c r="AG124" s="95" t="e">
        <f t="shared" si="10"/>
        <v>#N/A</v>
      </c>
      <c r="AH124" s="95"/>
      <c r="AI124" s="101" t="s">
        <v>28</v>
      </c>
      <c r="AJ124" s="101" t="s">
        <v>28</v>
      </c>
      <c r="AK124" s="101" t="s">
        <v>28</v>
      </c>
      <c r="AL124" s="102" t="str">
        <f t="shared" si="11"/>
        <v>nezměněna</v>
      </c>
      <c r="AM124" s="103"/>
    </row>
    <row r="125" spans="1:39" ht="15">
      <c r="A125" s="105" t="str">
        <f>IF('VSTUP SCAUx'!AY125="","",'VSTUP SCAUx'!AY125)</f>
        <v/>
      </c>
      <c r="B125" s="105" t="str">
        <f>IF('VSTUP SCAUx'!A125="","",'VSTUP SCAUx'!A125)</f>
        <v/>
      </c>
      <c r="C125" s="105" t="str">
        <f>IF('VSTUP SCAUx'!B125="","",'VSTUP SCAUx'!B125)</f>
        <v/>
      </c>
      <c r="D125" s="105" t="str">
        <f>IF('VSTUP SCAUx'!C125="","",'VSTUP SCAUx'!C125)</f>
        <v/>
      </c>
      <c r="E125" s="105" t="str">
        <f>IF('VSTUP SCAUx'!I125="","",'VSTUP SCAUx'!I125)</f>
        <v/>
      </c>
      <c r="F125" s="95" t="str">
        <f>IF('VSTUP SCAUx'!F125="","",'VSTUP SCAUx'!F125)</f>
        <v/>
      </c>
      <c r="G125" s="95" t="str">
        <f>IF('VSTUP SCAUx'!G125="","",'VSTUP SCAUx'!G125)</f>
        <v/>
      </c>
      <c r="H125" s="101" t="str">
        <f>IF('VSTUP SCAUx'!AC125="","","ANO")</f>
        <v/>
      </c>
      <c r="I125" s="106" t="str">
        <f>IF('VSTUP SCAUx'!BD125="","",'VSTUP SCAUx'!BD125)</f>
        <v/>
      </c>
      <c r="J125" s="101" t="str">
        <f>IF('VSTUP SCAUx'!N125="","",'VSTUP SCAUx'!N125)</f>
        <v/>
      </c>
      <c r="K125" s="95" t="s">
        <v>28</v>
      </c>
      <c r="L125" s="95" t="s">
        <v>28</v>
      </c>
      <c r="M125" s="95" t="s">
        <v>28</v>
      </c>
      <c r="N125" s="95"/>
      <c r="O125" s="95" t="s">
        <v>28</v>
      </c>
      <c r="P125" s="96" t="e">
        <f>ROUND(IF(F125="vyplnit","-",VLOOKUP(CONCATENATE(Y125,G125," ",Z125),ZU!$A$6:$H$100,5,FALSE)*F125),2)</f>
        <v>#N/A</v>
      </c>
      <c r="Q125" s="96" t="e">
        <f t="shared" si="6"/>
        <v>#N/A</v>
      </c>
      <c r="R125" s="97" t="s">
        <v>28</v>
      </c>
      <c r="S125" s="97" t="s">
        <v>28</v>
      </c>
      <c r="T125" s="97" t="s">
        <v>28</v>
      </c>
      <c r="U125" s="96"/>
      <c r="V125" s="101" t="str">
        <f>IF('VSTUP SCAUx'!BH125="","",'VSTUP SCAUx'!BH125)</f>
        <v/>
      </c>
      <c r="W125" s="101" t="str">
        <f>IF('VSTUP SCAUx'!BI125="","",'VSTUP SCAUx'!BI125)</f>
        <v/>
      </c>
      <c r="X125" s="98" t="e">
        <f t="shared" si="7"/>
        <v>#VALUE!</v>
      </c>
      <c r="Y125" s="99">
        <f>IF(A125="vyplnit"," ",VLOOKUP(A125,ZU!$B$6:$H$101,2,FALSE))</f>
        <v>0</v>
      </c>
      <c r="Z125" s="95" t="s">
        <v>28</v>
      </c>
      <c r="AA125" s="95"/>
      <c r="AB125" s="95" t="s">
        <v>28</v>
      </c>
      <c r="AC125" s="95" t="s">
        <v>28</v>
      </c>
      <c r="AD125" s="95" t="s">
        <v>28</v>
      </c>
      <c r="AE125" s="95">
        <f t="shared" si="8"/>
        <v>0</v>
      </c>
      <c r="AF125" s="100">
        <f t="shared" si="9"/>
        <v>1</v>
      </c>
      <c r="AG125" s="95" t="e">
        <f t="shared" si="10"/>
        <v>#N/A</v>
      </c>
      <c r="AH125" s="95"/>
      <c r="AI125" s="101" t="s">
        <v>28</v>
      </c>
      <c r="AJ125" s="101" t="s">
        <v>28</v>
      </c>
      <c r="AK125" s="101" t="s">
        <v>28</v>
      </c>
      <c r="AL125" s="102" t="str">
        <f t="shared" si="11"/>
        <v>nezměněna</v>
      </c>
      <c r="AM125" s="103"/>
    </row>
    <row r="126" spans="1:39" ht="15">
      <c r="A126" s="105" t="str">
        <f>IF('VSTUP SCAUx'!AY126="","",'VSTUP SCAUx'!AY126)</f>
        <v/>
      </c>
      <c r="B126" s="105" t="str">
        <f>IF('VSTUP SCAUx'!A126="","",'VSTUP SCAUx'!A126)</f>
        <v/>
      </c>
      <c r="C126" s="105" t="str">
        <f>IF('VSTUP SCAUx'!B126="","",'VSTUP SCAUx'!B126)</f>
        <v/>
      </c>
      <c r="D126" s="105" t="str">
        <f>IF('VSTUP SCAUx'!C126="","",'VSTUP SCAUx'!C126)</f>
        <v/>
      </c>
      <c r="E126" s="105" t="str">
        <f>IF('VSTUP SCAUx'!I126="","",'VSTUP SCAUx'!I126)</f>
        <v/>
      </c>
      <c r="F126" s="95" t="str">
        <f>IF('VSTUP SCAUx'!F126="","",'VSTUP SCAUx'!F126)</f>
        <v/>
      </c>
      <c r="G126" s="95" t="str">
        <f>IF('VSTUP SCAUx'!G126="","",'VSTUP SCAUx'!G126)</f>
        <v/>
      </c>
      <c r="H126" s="101" t="str">
        <f>IF('VSTUP SCAUx'!AC126="","","ANO")</f>
        <v/>
      </c>
      <c r="I126" s="106" t="str">
        <f>IF('VSTUP SCAUx'!BD126="","",'VSTUP SCAUx'!BD126)</f>
        <v/>
      </c>
      <c r="J126" s="101" t="str">
        <f>IF('VSTUP SCAUx'!N126="","",'VSTUP SCAUx'!N126)</f>
        <v/>
      </c>
      <c r="K126" s="95" t="s">
        <v>28</v>
      </c>
      <c r="L126" s="95" t="s">
        <v>28</v>
      </c>
      <c r="M126" s="95" t="s">
        <v>28</v>
      </c>
      <c r="N126" s="95"/>
      <c r="O126" s="95" t="s">
        <v>28</v>
      </c>
      <c r="P126" s="96" t="e">
        <f>ROUND(IF(F126="vyplnit","-",VLOOKUP(CONCATENATE(Y126,G126," ",Z126),ZU!$A$6:$H$100,5,FALSE)*F126),2)</f>
        <v>#N/A</v>
      </c>
      <c r="Q126" s="96" t="e">
        <f t="shared" si="6"/>
        <v>#N/A</v>
      </c>
      <c r="R126" s="97" t="s">
        <v>28</v>
      </c>
      <c r="S126" s="97" t="s">
        <v>28</v>
      </c>
      <c r="T126" s="97" t="s">
        <v>28</v>
      </c>
      <c r="U126" s="96"/>
      <c r="V126" s="101" t="str">
        <f>IF('VSTUP SCAUx'!BH126="","",'VSTUP SCAUx'!BH126)</f>
        <v/>
      </c>
      <c r="W126" s="101" t="str">
        <f>IF('VSTUP SCAUx'!BI126="","",'VSTUP SCAUx'!BI126)</f>
        <v/>
      </c>
      <c r="X126" s="98" t="e">
        <f t="shared" si="7"/>
        <v>#VALUE!</v>
      </c>
      <c r="Y126" s="99">
        <f>IF(A126="vyplnit"," ",VLOOKUP(A126,ZU!$B$6:$H$101,2,FALSE))</f>
        <v>0</v>
      </c>
      <c r="Z126" s="95" t="s">
        <v>28</v>
      </c>
      <c r="AA126" s="95"/>
      <c r="AB126" s="95" t="s">
        <v>28</v>
      </c>
      <c r="AC126" s="95" t="s">
        <v>28</v>
      </c>
      <c r="AD126" s="95" t="s">
        <v>28</v>
      </c>
      <c r="AE126" s="95">
        <f t="shared" si="8"/>
        <v>0</v>
      </c>
      <c r="AF126" s="100">
        <f t="shared" si="9"/>
        <v>1</v>
      </c>
      <c r="AG126" s="95" t="e">
        <f t="shared" si="10"/>
        <v>#N/A</v>
      </c>
      <c r="AH126" s="95"/>
      <c r="AI126" s="101" t="s">
        <v>28</v>
      </c>
      <c r="AJ126" s="101" t="s">
        <v>28</v>
      </c>
      <c r="AK126" s="101" t="s">
        <v>28</v>
      </c>
      <c r="AL126" s="102" t="str">
        <f t="shared" si="11"/>
        <v>nezměněna</v>
      </c>
      <c r="AM126" s="103"/>
    </row>
    <row r="127" spans="1:39" ht="15">
      <c r="A127" s="105" t="str">
        <f>IF('VSTUP SCAUx'!AY127="","",'VSTUP SCAUx'!AY127)</f>
        <v/>
      </c>
      <c r="B127" s="105" t="str">
        <f>IF('VSTUP SCAUx'!A127="","",'VSTUP SCAUx'!A127)</f>
        <v/>
      </c>
      <c r="C127" s="105" t="str">
        <f>IF('VSTUP SCAUx'!B127="","",'VSTUP SCAUx'!B127)</f>
        <v/>
      </c>
      <c r="D127" s="105" t="str">
        <f>IF('VSTUP SCAUx'!C127="","",'VSTUP SCAUx'!C127)</f>
        <v/>
      </c>
      <c r="E127" s="105" t="str">
        <f>IF('VSTUP SCAUx'!I127="","",'VSTUP SCAUx'!I127)</f>
        <v/>
      </c>
      <c r="F127" s="95" t="str">
        <f>IF('VSTUP SCAUx'!F127="","",'VSTUP SCAUx'!F127)</f>
        <v/>
      </c>
      <c r="G127" s="95" t="str">
        <f>IF('VSTUP SCAUx'!G127="","",'VSTUP SCAUx'!G127)</f>
        <v/>
      </c>
      <c r="H127" s="101" t="str">
        <f>IF('VSTUP SCAUx'!AC127="","","ANO")</f>
        <v/>
      </c>
      <c r="I127" s="106" t="str">
        <f>IF('VSTUP SCAUx'!BD127="","",'VSTUP SCAUx'!BD127)</f>
        <v/>
      </c>
      <c r="J127" s="101" t="str">
        <f>IF('VSTUP SCAUx'!N127="","",'VSTUP SCAUx'!N127)</f>
        <v/>
      </c>
      <c r="K127" s="95" t="s">
        <v>28</v>
      </c>
      <c r="L127" s="95" t="s">
        <v>28</v>
      </c>
      <c r="M127" s="95" t="s">
        <v>28</v>
      </c>
      <c r="N127" s="95"/>
      <c r="O127" s="95" t="s">
        <v>28</v>
      </c>
      <c r="P127" s="96" t="e">
        <f>ROUND(IF(F127="vyplnit","-",VLOOKUP(CONCATENATE(Y127,G127," ",Z127),ZU!$A$6:$H$100,5,FALSE)*F127),2)</f>
        <v>#N/A</v>
      </c>
      <c r="Q127" s="96" t="e">
        <f t="shared" si="6"/>
        <v>#N/A</v>
      </c>
      <c r="R127" s="97" t="s">
        <v>28</v>
      </c>
      <c r="S127" s="97" t="s">
        <v>28</v>
      </c>
      <c r="T127" s="97" t="s">
        <v>28</v>
      </c>
      <c r="U127" s="96"/>
      <c r="V127" s="101" t="str">
        <f>IF('VSTUP SCAUx'!BH127="","",'VSTUP SCAUx'!BH127)</f>
        <v/>
      </c>
      <c r="W127" s="101" t="str">
        <f>IF('VSTUP SCAUx'!BI127="","",'VSTUP SCAUx'!BI127)</f>
        <v/>
      </c>
      <c r="X127" s="98" t="e">
        <f t="shared" si="7"/>
        <v>#VALUE!</v>
      </c>
      <c r="Y127" s="99">
        <f>IF(A127="vyplnit"," ",VLOOKUP(A127,ZU!$B$6:$H$101,2,FALSE))</f>
        <v>0</v>
      </c>
      <c r="Z127" s="95" t="s">
        <v>28</v>
      </c>
      <c r="AA127" s="95"/>
      <c r="AB127" s="95" t="s">
        <v>28</v>
      </c>
      <c r="AC127" s="95" t="s">
        <v>28</v>
      </c>
      <c r="AD127" s="95" t="s">
        <v>28</v>
      </c>
      <c r="AE127" s="95">
        <f t="shared" si="8"/>
        <v>0</v>
      </c>
      <c r="AF127" s="100">
        <f t="shared" si="9"/>
        <v>1</v>
      </c>
      <c r="AG127" s="95" t="e">
        <f t="shared" si="10"/>
        <v>#N/A</v>
      </c>
      <c r="AH127" s="95"/>
      <c r="AI127" s="101" t="s">
        <v>28</v>
      </c>
      <c r="AJ127" s="101" t="s">
        <v>28</v>
      </c>
      <c r="AK127" s="101" t="s">
        <v>28</v>
      </c>
      <c r="AL127" s="102" t="str">
        <f t="shared" si="11"/>
        <v>nezměněna</v>
      </c>
      <c r="AM127" s="103"/>
    </row>
    <row r="128" spans="1:39" ht="15">
      <c r="A128" s="105" t="str">
        <f>IF('VSTUP SCAUx'!AY128="","",'VSTUP SCAUx'!AY128)</f>
        <v/>
      </c>
      <c r="B128" s="105" t="str">
        <f>IF('VSTUP SCAUx'!A128="","",'VSTUP SCAUx'!A128)</f>
        <v/>
      </c>
      <c r="C128" s="105" t="str">
        <f>IF('VSTUP SCAUx'!B128="","",'VSTUP SCAUx'!B128)</f>
        <v/>
      </c>
      <c r="D128" s="105" t="str">
        <f>IF('VSTUP SCAUx'!C128="","",'VSTUP SCAUx'!C128)</f>
        <v/>
      </c>
      <c r="E128" s="105" t="str">
        <f>IF('VSTUP SCAUx'!I128="","",'VSTUP SCAUx'!I128)</f>
        <v/>
      </c>
      <c r="F128" s="95" t="str">
        <f>IF('VSTUP SCAUx'!F128="","",'VSTUP SCAUx'!F128)</f>
        <v/>
      </c>
      <c r="G128" s="95" t="str">
        <f>IF('VSTUP SCAUx'!G128="","",'VSTUP SCAUx'!G128)</f>
        <v/>
      </c>
      <c r="H128" s="101" t="str">
        <f>IF('VSTUP SCAUx'!AC128="","","ANO")</f>
        <v/>
      </c>
      <c r="I128" s="106" t="str">
        <f>IF('VSTUP SCAUx'!BD128="","",'VSTUP SCAUx'!BD128)</f>
        <v/>
      </c>
      <c r="J128" s="101" t="str">
        <f>IF('VSTUP SCAUx'!N128="","",'VSTUP SCAUx'!N128)</f>
        <v/>
      </c>
      <c r="K128" s="95" t="s">
        <v>28</v>
      </c>
      <c r="L128" s="95" t="s">
        <v>28</v>
      </c>
      <c r="M128" s="95" t="s">
        <v>28</v>
      </c>
      <c r="N128" s="95"/>
      <c r="O128" s="95" t="s">
        <v>28</v>
      </c>
      <c r="P128" s="96" t="e">
        <f>ROUND(IF(F128="vyplnit","-",VLOOKUP(CONCATENATE(Y128,G128," ",Z128),ZU!$A$6:$H$100,5,FALSE)*F128),2)</f>
        <v>#N/A</v>
      </c>
      <c r="Q128" s="96" t="e">
        <f t="shared" si="6"/>
        <v>#N/A</v>
      </c>
      <c r="R128" s="97" t="s">
        <v>28</v>
      </c>
      <c r="S128" s="97" t="s">
        <v>28</v>
      </c>
      <c r="T128" s="97" t="s">
        <v>28</v>
      </c>
      <c r="U128" s="96"/>
      <c r="V128" s="101" t="str">
        <f>IF('VSTUP SCAUx'!BH128="","",'VSTUP SCAUx'!BH128)</f>
        <v/>
      </c>
      <c r="W128" s="101" t="str">
        <f>IF('VSTUP SCAUx'!BI128="","",'VSTUP SCAUx'!BI128)</f>
        <v/>
      </c>
      <c r="X128" s="98" t="e">
        <f t="shared" si="7"/>
        <v>#VALUE!</v>
      </c>
      <c r="Y128" s="99">
        <f>IF(A128="vyplnit"," ",VLOOKUP(A128,ZU!$B$6:$H$101,2,FALSE))</f>
        <v>0</v>
      </c>
      <c r="Z128" s="95" t="s">
        <v>28</v>
      </c>
      <c r="AA128" s="95"/>
      <c r="AB128" s="95" t="s">
        <v>28</v>
      </c>
      <c r="AC128" s="95" t="s">
        <v>28</v>
      </c>
      <c r="AD128" s="95" t="s">
        <v>28</v>
      </c>
      <c r="AE128" s="95">
        <f t="shared" si="8"/>
        <v>0</v>
      </c>
      <c r="AF128" s="100">
        <f t="shared" si="9"/>
        <v>1</v>
      </c>
      <c r="AG128" s="95" t="e">
        <f t="shared" si="10"/>
        <v>#N/A</v>
      </c>
      <c r="AH128" s="95"/>
      <c r="AI128" s="101" t="s">
        <v>28</v>
      </c>
      <c r="AJ128" s="101" t="s">
        <v>28</v>
      </c>
      <c r="AK128" s="101" t="s">
        <v>28</v>
      </c>
      <c r="AL128" s="102" t="str">
        <f t="shared" si="11"/>
        <v>nezměněna</v>
      </c>
      <c r="AM128" s="103"/>
    </row>
    <row r="129" spans="1:39" ht="15">
      <c r="A129" s="105" t="str">
        <f>IF('VSTUP SCAUx'!AY129="","",'VSTUP SCAUx'!AY129)</f>
        <v/>
      </c>
      <c r="B129" s="105" t="str">
        <f>IF('VSTUP SCAUx'!A129="","",'VSTUP SCAUx'!A129)</f>
        <v/>
      </c>
      <c r="C129" s="105" t="str">
        <f>IF('VSTUP SCAUx'!B129="","",'VSTUP SCAUx'!B129)</f>
        <v/>
      </c>
      <c r="D129" s="105" t="str">
        <f>IF('VSTUP SCAUx'!C129="","",'VSTUP SCAUx'!C129)</f>
        <v/>
      </c>
      <c r="E129" s="105" t="str">
        <f>IF('VSTUP SCAUx'!I129="","",'VSTUP SCAUx'!I129)</f>
        <v/>
      </c>
      <c r="F129" s="95" t="str">
        <f>IF('VSTUP SCAUx'!F129="","",'VSTUP SCAUx'!F129)</f>
        <v/>
      </c>
      <c r="G129" s="95" t="str">
        <f>IF('VSTUP SCAUx'!G129="","",'VSTUP SCAUx'!G129)</f>
        <v/>
      </c>
      <c r="H129" s="101" t="str">
        <f>IF('VSTUP SCAUx'!AC129="","","ANO")</f>
        <v/>
      </c>
      <c r="I129" s="106" t="str">
        <f>IF('VSTUP SCAUx'!BD129="","",'VSTUP SCAUx'!BD129)</f>
        <v/>
      </c>
      <c r="J129" s="101" t="str">
        <f>IF('VSTUP SCAUx'!N129="","",'VSTUP SCAUx'!N129)</f>
        <v/>
      </c>
      <c r="K129" s="95" t="s">
        <v>28</v>
      </c>
      <c r="L129" s="95" t="s">
        <v>28</v>
      </c>
      <c r="M129" s="95" t="s">
        <v>28</v>
      </c>
      <c r="N129" s="95"/>
      <c r="O129" s="95" t="s">
        <v>28</v>
      </c>
      <c r="P129" s="96" t="e">
        <f>ROUND(IF(F129="vyplnit","-",VLOOKUP(CONCATENATE(Y129,G129," ",Z129),ZU!$A$6:$H$100,5,FALSE)*F129),2)</f>
        <v>#N/A</v>
      </c>
      <c r="Q129" s="96" t="e">
        <f t="shared" si="6"/>
        <v>#N/A</v>
      </c>
      <c r="R129" s="97" t="s">
        <v>28</v>
      </c>
      <c r="S129" s="97" t="s">
        <v>28</v>
      </c>
      <c r="T129" s="97" t="s">
        <v>28</v>
      </c>
      <c r="U129" s="96"/>
      <c r="V129" s="101" t="str">
        <f>IF('VSTUP SCAUx'!BH129="","",'VSTUP SCAUx'!BH129)</f>
        <v/>
      </c>
      <c r="W129" s="101" t="str">
        <f>IF('VSTUP SCAUx'!BI129="","",'VSTUP SCAUx'!BI129)</f>
        <v/>
      </c>
      <c r="X129" s="98" t="e">
        <f t="shared" si="7"/>
        <v>#VALUE!</v>
      </c>
      <c r="Y129" s="99">
        <f>IF(A129="vyplnit"," ",VLOOKUP(A129,ZU!$B$6:$H$101,2,FALSE))</f>
        <v>0</v>
      </c>
      <c r="Z129" s="95" t="s">
        <v>28</v>
      </c>
      <c r="AA129" s="95"/>
      <c r="AB129" s="95" t="s">
        <v>28</v>
      </c>
      <c r="AC129" s="95" t="s">
        <v>28</v>
      </c>
      <c r="AD129" s="95" t="s">
        <v>28</v>
      </c>
      <c r="AE129" s="95">
        <f t="shared" si="8"/>
        <v>0</v>
      </c>
      <c r="AF129" s="100">
        <f t="shared" si="9"/>
        <v>1</v>
      </c>
      <c r="AG129" s="95" t="e">
        <f t="shared" si="10"/>
        <v>#N/A</v>
      </c>
      <c r="AH129" s="95"/>
      <c r="AI129" s="101" t="s">
        <v>28</v>
      </c>
      <c r="AJ129" s="101" t="s">
        <v>28</v>
      </c>
      <c r="AK129" s="101" t="s">
        <v>28</v>
      </c>
      <c r="AL129" s="102" t="str">
        <f t="shared" si="11"/>
        <v>nezměněna</v>
      </c>
      <c r="AM129" s="103"/>
    </row>
    <row r="130" spans="1:39" ht="15">
      <c r="A130" s="105" t="str">
        <f>IF('VSTUP SCAUx'!AY130="","",'VSTUP SCAUx'!AY130)</f>
        <v/>
      </c>
      <c r="B130" s="105" t="str">
        <f>IF('VSTUP SCAUx'!A130="","",'VSTUP SCAUx'!A130)</f>
        <v/>
      </c>
      <c r="C130" s="105" t="str">
        <f>IF('VSTUP SCAUx'!B130="","",'VSTUP SCAUx'!B130)</f>
        <v/>
      </c>
      <c r="D130" s="105" t="str">
        <f>IF('VSTUP SCAUx'!C130="","",'VSTUP SCAUx'!C130)</f>
        <v/>
      </c>
      <c r="E130" s="105" t="str">
        <f>IF('VSTUP SCAUx'!I130="","",'VSTUP SCAUx'!I130)</f>
        <v/>
      </c>
      <c r="F130" s="95" t="str">
        <f>IF('VSTUP SCAUx'!F130="","",'VSTUP SCAUx'!F130)</f>
        <v/>
      </c>
      <c r="G130" s="95" t="str">
        <f>IF('VSTUP SCAUx'!G130="","",'VSTUP SCAUx'!G130)</f>
        <v/>
      </c>
      <c r="H130" s="101" t="str">
        <f>IF('VSTUP SCAUx'!AC130="","","ANO")</f>
        <v/>
      </c>
      <c r="I130" s="106" t="str">
        <f>IF('VSTUP SCAUx'!BD130="","",'VSTUP SCAUx'!BD130)</f>
        <v/>
      </c>
      <c r="J130" s="101" t="str">
        <f>IF('VSTUP SCAUx'!N130="","",'VSTUP SCAUx'!N130)</f>
        <v/>
      </c>
      <c r="K130" s="95" t="s">
        <v>28</v>
      </c>
      <c r="L130" s="95" t="s">
        <v>28</v>
      </c>
      <c r="M130" s="95" t="s">
        <v>28</v>
      </c>
      <c r="N130" s="95"/>
      <c r="O130" s="95" t="s">
        <v>28</v>
      </c>
      <c r="P130" s="96" t="e">
        <f>ROUND(IF(F130="vyplnit","-",VLOOKUP(CONCATENATE(Y130,G130," ",Z130),ZU!$A$6:$H$100,5,FALSE)*F130),2)</f>
        <v>#N/A</v>
      </c>
      <c r="Q130" s="96" t="e">
        <f t="shared" si="6"/>
        <v>#N/A</v>
      </c>
      <c r="R130" s="97" t="s">
        <v>28</v>
      </c>
      <c r="S130" s="97" t="s">
        <v>28</v>
      </c>
      <c r="T130" s="97" t="s">
        <v>28</v>
      </c>
      <c r="U130" s="96"/>
      <c r="V130" s="101" t="str">
        <f>IF('VSTUP SCAUx'!BH130="","",'VSTUP SCAUx'!BH130)</f>
        <v/>
      </c>
      <c r="W130" s="101" t="str">
        <f>IF('VSTUP SCAUx'!BI130="","",'VSTUP SCAUx'!BI130)</f>
        <v/>
      </c>
      <c r="X130" s="98" t="e">
        <f t="shared" si="7"/>
        <v>#VALUE!</v>
      </c>
      <c r="Y130" s="99">
        <f>IF(A130="vyplnit"," ",VLOOKUP(A130,ZU!$B$6:$H$101,2,FALSE))</f>
        <v>0</v>
      </c>
      <c r="Z130" s="95" t="s">
        <v>28</v>
      </c>
      <c r="AA130" s="95"/>
      <c r="AB130" s="95" t="s">
        <v>28</v>
      </c>
      <c r="AC130" s="95" t="s">
        <v>28</v>
      </c>
      <c r="AD130" s="95" t="s">
        <v>28</v>
      </c>
      <c r="AE130" s="95">
        <f t="shared" si="8"/>
        <v>0</v>
      </c>
      <c r="AF130" s="100">
        <f t="shared" si="9"/>
        <v>1</v>
      </c>
      <c r="AG130" s="95" t="e">
        <f t="shared" si="10"/>
        <v>#N/A</v>
      </c>
      <c r="AH130" s="95"/>
      <c r="AI130" s="101" t="s">
        <v>28</v>
      </c>
      <c r="AJ130" s="101" t="s">
        <v>28</v>
      </c>
      <c r="AK130" s="101" t="s">
        <v>28</v>
      </c>
      <c r="AL130" s="102" t="str">
        <f t="shared" si="11"/>
        <v>nezměněna</v>
      </c>
      <c r="AM130" s="103"/>
    </row>
    <row r="131" spans="1:39" ht="15">
      <c r="A131" s="105" t="str">
        <f>IF('VSTUP SCAUx'!AY131="","",'VSTUP SCAUx'!AY131)</f>
        <v/>
      </c>
      <c r="B131" s="105" t="str">
        <f>IF('VSTUP SCAUx'!A131="","",'VSTUP SCAUx'!A131)</f>
        <v/>
      </c>
      <c r="C131" s="105" t="str">
        <f>IF('VSTUP SCAUx'!B131="","",'VSTUP SCAUx'!B131)</f>
        <v/>
      </c>
      <c r="D131" s="105" t="str">
        <f>IF('VSTUP SCAUx'!C131="","",'VSTUP SCAUx'!C131)</f>
        <v/>
      </c>
      <c r="E131" s="105" t="str">
        <f>IF('VSTUP SCAUx'!I131="","",'VSTUP SCAUx'!I131)</f>
        <v/>
      </c>
      <c r="F131" s="95" t="str">
        <f>IF('VSTUP SCAUx'!F131="","",'VSTUP SCAUx'!F131)</f>
        <v/>
      </c>
      <c r="G131" s="95" t="str">
        <f>IF('VSTUP SCAUx'!G131="","",'VSTUP SCAUx'!G131)</f>
        <v/>
      </c>
      <c r="H131" s="101" t="str">
        <f>IF('VSTUP SCAUx'!AC131="","","ANO")</f>
        <v/>
      </c>
      <c r="I131" s="106" t="str">
        <f>IF('VSTUP SCAUx'!BD131="","",'VSTUP SCAUx'!BD131)</f>
        <v/>
      </c>
      <c r="J131" s="101" t="str">
        <f>IF('VSTUP SCAUx'!N131="","",'VSTUP SCAUx'!N131)</f>
        <v/>
      </c>
      <c r="K131" s="95" t="s">
        <v>28</v>
      </c>
      <c r="L131" s="95" t="s">
        <v>28</v>
      </c>
      <c r="M131" s="95" t="s">
        <v>28</v>
      </c>
      <c r="N131" s="95"/>
      <c r="O131" s="95" t="s">
        <v>28</v>
      </c>
      <c r="P131" s="96" t="e">
        <f>ROUND(IF(F131="vyplnit","-",VLOOKUP(CONCATENATE(Y131,G131," ",Z131),ZU!$A$6:$H$100,5,FALSE)*F131),2)</f>
        <v>#N/A</v>
      </c>
      <c r="Q131" s="96" t="e">
        <f t="shared" si="6"/>
        <v>#N/A</v>
      </c>
      <c r="R131" s="97" t="s">
        <v>28</v>
      </c>
      <c r="S131" s="97" t="s">
        <v>28</v>
      </c>
      <c r="T131" s="97" t="s">
        <v>28</v>
      </c>
      <c r="U131" s="96"/>
      <c r="V131" s="101" t="str">
        <f>IF('VSTUP SCAUx'!BH131="","",'VSTUP SCAUx'!BH131)</f>
        <v/>
      </c>
      <c r="W131" s="101" t="str">
        <f>IF('VSTUP SCAUx'!BI131="","",'VSTUP SCAUx'!BI131)</f>
        <v/>
      </c>
      <c r="X131" s="98" t="e">
        <f t="shared" si="7"/>
        <v>#VALUE!</v>
      </c>
      <c r="Y131" s="99">
        <f>IF(A131="vyplnit"," ",VLOOKUP(A131,ZU!$B$6:$H$101,2,FALSE))</f>
        <v>0</v>
      </c>
      <c r="Z131" s="95" t="s">
        <v>28</v>
      </c>
      <c r="AA131" s="95"/>
      <c r="AB131" s="95" t="s">
        <v>28</v>
      </c>
      <c r="AC131" s="95" t="s">
        <v>28</v>
      </c>
      <c r="AD131" s="95" t="s">
        <v>28</v>
      </c>
      <c r="AE131" s="95">
        <f t="shared" si="8"/>
        <v>0</v>
      </c>
      <c r="AF131" s="100">
        <f t="shared" si="9"/>
        <v>1</v>
      </c>
      <c r="AG131" s="95" t="e">
        <f t="shared" si="10"/>
        <v>#N/A</v>
      </c>
      <c r="AH131" s="95"/>
      <c r="AI131" s="101" t="s">
        <v>28</v>
      </c>
      <c r="AJ131" s="101" t="s">
        <v>28</v>
      </c>
      <c r="AK131" s="101" t="s">
        <v>28</v>
      </c>
      <c r="AL131" s="102" t="str">
        <f t="shared" si="11"/>
        <v>nezměněna</v>
      </c>
      <c r="AM131" s="103"/>
    </row>
    <row r="132" spans="1:39" ht="15">
      <c r="A132" s="105" t="str">
        <f>IF('VSTUP SCAUx'!AY132="","",'VSTUP SCAUx'!AY132)</f>
        <v/>
      </c>
      <c r="B132" s="105" t="str">
        <f>IF('VSTUP SCAUx'!A132="","",'VSTUP SCAUx'!A132)</f>
        <v/>
      </c>
      <c r="C132" s="105" t="str">
        <f>IF('VSTUP SCAUx'!B132="","",'VSTUP SCAUx'!B132)</f>
        <v/>
      </c>
      <c r="D132" s="105" t="str">
        <f>IF('VSTUP SCAUx'!C132="","",'VSTUP SCAUx'!C132)</f>
        <v/>
      </c>
      <c r="E132" s="105" t="str">
        <f>IF('VSTUP SCAUx'!I132="","",'VSTUP SCAUx'!I132)</f>
        <v/>
      </c>
      <c r="F132" s="95" t="str">
        <f>IF('VSTUP SCAUx'!F132="","",'VSTUP SCAUx'!F132)</f>
        <v/>
      </c>
      <c r="G132" s="95" t="str">
        <f>IF('VSTUP SCAUx'!G132="","",'VSTUP SCAUx'!G132)</f>
        <v/>
      </c>
      <c r="H132" s="101" t="str">
        <f>IF('VSTUP SCAUx'!AC132="","","ANO")</f>
        <v/>
      </c>
      <c r="I132" s="106" t="str">
        <f>IF('VSTUP SCAUx'!BD132="","",'VSTUP SCAUx'!BD132)</f>
        <v/>
      </c>
      <c r="J132" s="101" t="str">
        <f>IF('VSTUP SCAUx'!N132="","",'VSTUP SCAUx'!N132)</f>
        <v/>
      </c>
      <c r="K132" s="95" t="s">
        <v>28</v>
      </c>
      <c r="L132" s="95" t="s">
        <v>28</v>
      </c>
      <c r="M132" s="95" t="s">
        <v>28</v>
      </c>
      <c r="N132" s="95"/>
      <c r="O132" s="95" t="s">
        <v>28</v>
      </c>
      <c r="P132" s="96" t="e">
        <f>ROUND(IF(F132="vyplnit","-",VLOOKUP(CONCATENATE(Y132,G132," ",Z132),ZU!$A$6:$H$100,5,FALSE)*F132),2)</f>
        <v>#N/A</v>
      </c>
      <c r="Q132" s="96" t="e">
        <f t="shared" si="6"/>
        <v>#N/A</v>
      </c>
      <c r="R132" s="97" t="s">
        <v>28</v>
      </c>
      <c r="S132" s="97" t="s">
        <v>28</v>
      </c>
      <c r="T132" s="97" t="s">
        <v>28</v>
      </c>
      <c r="U132" s="96"/>
      <c r="V132" s="101" t="str">
        <f>IF('VSTUP SCAUx'!BH132="","",'VSTUP SCAUx'!BH132)</f>
        <v/>
      </c>
      <c r="W132" s="101" t="str">
        <f>IF('VSTUP SCAUx'!BI132="","",'VSTUP SCAUx'!BI132)</f>
        <v/>
      </c>
      <c r="X132" s="98" t="e">
        <f t="shared" si="7"/>
        <v>#VALUE!</v>
      </c>
      <c r="Y132" s="99">
        <f>IF(A132="vyplnit"," ",VLOOKUP(A132,ZU!$B$6:$H$101,2,FALSE))</f>
        <v>0</v>
      </c>
      <c r="Z132" s="95" t="s">
        <v>28</v>
      </c>
      <c r="AA132" s="95"/>
      <c r="AB132" s="95" t="s">
        <v>28</v>
      </c>
      <c r="AC132" s="95" t="s">
        <v>28</v>
      </c>
      <c r="AD132" s="95" t="s">
        <v>28</v>
      </c>
      <c r="AE132" s="95">
        <f t="shared" si="8"/>
        <v>0</v>
      </c>
      <c r="AF132" s="100">
        <f t="shared" si="9"/>
        <v>1</v>
      </c>
      <c r="AG132" s="95" t="e">
        <f t="shared" si="10"/>
        <v>#N/A</v>
      </c>
      <c r="AH132" s="95"/>
      <c r="AI132" s="101" t="s">
        <v>28</v>
      </c>
      <c r="AJ132" s="101" t="s">
        <v>28</v>
      </c>
      <c r="AK132" s="101" t="s">
        <v>28</v>
      </c>
      <c r="AL132" s="102" t="str">
        <f t="shared" si="11"/>
        <v>nezměněna</v>
      </c>
      <c r="AM132" s="103"/>
    </row>
    <row r="133" spans="1:39" ht="15">
      <c r="A133" s="105" t="str">
        <f>IF('VSTUP SCAUx'!AY133="","",'VSTUP SCAUx'!AY133)</f>
        <v/>
      </c>
      <c r="B133" s="105" t="str">
        <f>IF('VSTUP SCAUx'!A133="","",'VSTUP SCAUx'!A133)</f>
        <v/>
      </c>
      <c r="C133" s="105" t="str">
        <f>IF('VSTUP SCAUx'!B133="","",'VSTUP SCAUx'!B133)</f>
        <v/>
      </c>
      <c r="D133" s="105" t="str">
        <f>IF('VSTUP SCAUx'!C133="","",'VSTUP SCAUx'!C133)</f>
        <v/>
      </c>
      <c r="E133" s="105" t="str">
        <f>IF('VSTUP SCAUx'!I133="","",'VSTUP SCAUx'!I133)</f>
        <v/>
      </c>
      <c r="F133" s="95" t="str">
        <f>IF('VSTUP SCAUx'!F133="","",'VSTUP SCAUx'!F133)</f>
        <v/>
      </c>
      <c r="G133" s="95" t="str">
        <f>IF('VSTUP SCAUx'!G133="","",'VSTUP SCAUx'!G133)</f>
        <v/>
      </c>
      <c r="H133" s="101" t="str">
        <f>IF('VSTUP SCAUx'!AC133="","","ANO")</f>
        <v/>
      </c>
      <c r="I133" s="106" t="str">
        <f>IF('VSTUP SCAUx'!BD133="","",'VSTUP SCAUx'!BD133)</f>
        <v/>
      </c>
      <c r="J133" s="101" t="str">
        <f>IF('VSTUP SCAUx'!N133="","",'VSTUP SCAUx'!N133)</f>
        <v/>
      </c>
      <c r="K133" s="95" t="s">
        <v>28</v>
      </c>
      <c r="L133" s="95" t="s">
        <v>28</v>
      </c>
      <c r="M133" s="95" t="s">
        <v>28</v>
      </c>
      <c r="N133" s="95"/>
      <c r="O133" s="95" t="s">
        <v>28</v>
      </c>
      <c r="P133" s="96" t="e">
        <f>ROUND(IF(F133="vyplnit","-",VLOOKUP(CONCATENATE(Y133,G133," ",Z133),ZU!$A$6:$H$100,5,FALSE)*F133),2)</f>
        <v>#N/A</v>
      </c>
      <c r="Q133" s="96" t="e">
        <f t="shared" si="6"/>
        <v>#N/A</v>
      </c>
      <c r="R133" s="97" t="s">
        <v>28</v>
      </c>
      <c r="S133" s="97" t="s">
        <v>28</v>
      </c>
      <c r="T133" s="97" t="s">
        <v>28</v>
      </c>
      <c r="U133" s="96"/>
      <c r="V133" s="101" t="str">
        <f>IF('VSTUP SCAUx'!BH133="","",'VSTUP SCAUx'!BH133)</f>
        <v/>
      </c>
      <c r="W133" s="101" t="str">
        <f>IF('VSTUP SCAUx'!BI133="","",'VSTUP SCAUx'!BI133)</f>
        <v/>
      </c>
      <c r="X133" s="98" t="e">
        <f t="shared" si="7"/>
        <v>#VALUE!</v>
      </c>
      <c r="Y133" s="99">
        <f>IF(A133="vyplnit"," ",VLOOKUP(A133,ZU!$B$6:$H$101,2,FALSE))</f>
        <v>0</v>
      </c>
      <c r="Z133" s="95" t="s">
        <v>28</v>
      </c>
      <c r="AA133" s="95"/>
      <c r="AB133" s="95" t="s">
        <v>28</v>
      </c>
      <c r="AC133" s="95" t="s">
        <v>28</v>
      </c>
      <c r="AD133" s="95" t="s">
        <v>28</v>
      </c>
      <c r="AE133" s="95">
        <f t="shared" si="8"/>
        <v>0</v>
      </c>
      <c r="AF133" s="100">
        <f t="shared" si="9"/>
        <v>1</v>
      </c>
      <c r="AG133" s="95" t="e">
        <f t="shared" si="10"/>
        <v>#N/A</v>
      </c>
      <c r="AH133" s="95"/>
      <c r="AI133" s="101" t="s">
        <v>28</v>
      </c>
      <c r="AJ133" s="101" t="s">
        <v>28</v>
      </c>
      <c r="AK133" s="101" t="s">
        <v>28</v>
      </c>
      <c r="AL133" s="102" t="str">
        <f t="shared" si="11"/>
        <v>nezměněna</v>
      </c>
      <c r="AM133" s="103"/>
    </row>
    <row r="134" spans="1:39" ht="15">
      <c r="A134" s="105" t="str">
        <f>IF('VSTUP SCAUx'!AY134="","",'VSTUP SCAUx'!AY134)</f>
        <v/>
      </c>
      <c r="B134" s="105" t="str">
        <f>IF('VSTUP SCAUx'!A134="","",'VSTUP SCAUx'!A134)</f>
        <v/>
      </c>
      <c r="C134" s="105" t="str">
        <f>IF('VSTUP SCAUx'!B134="","",'VSTUP SCAUx'!B134)</f>
        <v/>
      </c>
      <c r="D134" s="105" t="str">
        <f>IF('VSTUP SCAUx'!C134="","",'VSTUP SCAUx'!C134)</f>
        <v/>
      </c>
      <c r="E134" s="105" t="str">
        <f>IF('VSTUP SCAUx'!I134="","",'VSTUP SCAUx'!I134)</f>
        <v/>
      </c>
      <c r="F134" s="95" t="str">
        <f>IF('VSTUP SCAUx'!F134="","",'VSTUP SCAUx'!F134)</f>
        <v/>
      </c>
      <c r="G134" s="95" t="str">
        <f>IF('VSTUP SCAUx'!G134="","",'VSTUP SCAUx'!G134)</f>
        <v/>
      </c>
      <c r="H134" s="101" t="str">
        <f>IF('VSTUP SCAUx'!AC134="","","ANO")</f>
        <v/>
      </c>
      <c r="I134" s="106" t="str">
        <f>IF('VSTUP SCAUx'!BD134="","",'VSTUP SCAUx'!BD134)</f>
        <v/>
      </c>
      <c r="J134" s="101" t="str">
        <f>IF('VSTUP SCAUx'!N134="","",'VSTUP SCAUx'!N134)</f>
        <v/>
      </c>
      <c r="K134" s="95" t="s">
        <v>28</v>
      </c>
      <c r="L134" s="95" t="s">
        <v>28</v>
      </c>
      <c r="M134" s="95" t="s">
        <v>28</v>
      </c>
      <c r="N134" s="95"/>
      <c r="O134" s="95" t="s">
        <v>28</v>
      </c>
      <c r="P134" s="96" t="e">
        <f>ROUND(IF(F134="vyplnit","-",VLOOKUP(CONCATENATE(Y134,G134," ",Z134),ZU!$A$6:$H$100,5,FALSE)*F134),2)</f>
        <v>#N/A</v>
      </c>
      <c r="Q134" s="96" t="e">
        <f aca="true" t="shared" si="12" ref="Q134:Q197">MIN(IF(AG134&lt;&gt;"",AG134,P134),O134)</f>
        <v>#N/A</v>
      </c>
      <c r="R134" s="97" t="s">
        <v>28</v>
      </c>
      <c r="S134" s="97" t="s">
        <v>28</v>
      </c>
      <c r="T134" s="97" t="s">
        <v>28</v>
      </c>
      <c r="U134" s="96"/>
      <c r="V134" s="101" t="str">
        <f>IF('VSTUP SCAUx'!BH134="","",'VSTUP SCAUx'!BH134)</f>
        <v/>
      </c>
      <c r="W134" s="101" t="str">
        <f>IF('VSTUP SCAUx'!BI134="","",'VSTUP SCAUx'!BI134)</f>
        <v/>
      </c>
      <c r="X134" s="98" t="e">
        <f aca="true" t="shared" si="13" ref="X134:X197">IF(F134&lt;&gt;"vyplnit",(G134*F134)/V134," ")</f>
        <v>#VALUE!</v>
      </c>
      <c r="Y134" s="99">
        <f>IF(A134="vyplnit"," ",VLOOKUP(A134,ZU!$B$6:$H$101,2,FALSE))</f>
        <v>0</v>
      </c>
      <c r="Z134" s="95" t="s">
        <v>28</v>
      </c>
      <c r="AA134" s="95"/>
      <c r="AB134" s="95" t="s">
        <v>28</v>
      </c>
      <c r="AC134" s="95" t="s">
        <v>28</v>
      </c>
      <c r="AD134" s="95" t="s">
        <v>28</v>
      </c>
      <c r="AE134" s="95">
        <f aca="true" t="shared" si="14" ref="AE134:AE197">SUM(AB134:AD134)</f>
        <v>0</v>
      </c>
      <c r="AF134" s="100">
        <f aca="true" t="shared" si="15" ref="AF134:AF197">1+(AE134/100)</f>
        <v>1</v>
      </c>
      <c r="AG134" s="95" t="e">
        <f aca="true" t="shared" si="16" ref="AG134:AG197">IF(AB134&lt;&gt;"",ROUND(P134*AF134,2),"")</f>
        <v>#N/A</v>
      </c>
      <c r="AH134" s="95"/>
      <c r="AI134" s="101" t="s">
        <v>28</v>
      </c>
      <c r="AJ134" s="101" t="s">
        <v>28</v>
      </c>
      <c r="AK134" s="101" t="s">
        <v>28</v>
      </c>
      <c r="AL134" s="102" t="str">
        <f aca="true" t="shared" si="17" ref="AL134:AL197">IF(AND(AJ134="vyplnit",AK134="vyplnit"),"nezměněna",MIN(AJ134:AK134))</f>
        <v>nezměněna</v>
      </c>
      <c r="AM134" s="103"/>
    </row>
    <row r="135" spans="1:39" ht="15">
      <c r="A135" s="105" t="str">
        <f>IF('VSTUP SCAUx'!AY135="","",'VSTUP SCAUx'!AY135)</f>
        <v/>
      </c>
      <c r="B135" s="105" t="str">
        <f>IF('VSTUP SCAUx'!A135="","",'VSTUP SCAUx'!A135)</f>
        <v/>
      </c>
      <c r="C135" s="105" t="str">
        <f>IF('VSTUP SCAUx'!B135="","",'VSTUP SCAUx'!B135)</f>
        <v/>
      </c>
      <c r="D135" s="105" t="str">
        <f>IF('VSTUP SCAUx'!C135="","",'VSTUP SCAUx'!C135)</f>
        <v/>
      </c>
      <c r="E135" s="105" t="str">
        <f>IF('VSTUP SCAUx'!I135="","",'VSTUP SCAUx'!I135)</f>
        <v/>
      </c>
      <c r="F135" s="95" t="str">
        <f>IF('VSTUP SCAUx'!F135="","",'VSTUP SCAUx'!F135)</f>
        <v/>
      </c>
      <c r="G135" s="95" t="str">
        <f>IF('VSTUP SCAUx'!G135="","",'VSTUP SCAUx'!G135)</f>
        <v/>
      </c>
      <c r="H135" s="101" t="str">
        <f>IF('VSTUP SCAUx'!AC135="","","ANO")</f>
        <v/>
      </c>
      <c r="I135" s="106" t="str">
        <f>IF('VSTUP SCAUx'!BD135="","",'VSTUP SCAUx'!BD135)</f>
        <v/>
      </c>
      <c r="J135" s="101" t="str">
        <f>IF('VSTUP SCAUx'!N135="","",'VSTUP SCAUx'!N135)</f>
        <v/>
      </c>
      <c r="K135" s="95" t="s">
        <v>28</v>
      </c>
      <c r="L135" s="95" t="s">
        <v>28</v>
      </c>
      <c r="M135" s="95" t="s">
        <v>28</v>
      </c>
      <c r="N135" s="95"/>
      <c r="O135" s="95" t="s">
        <v>28</v>
      </c>
      <c r="P135" s="96" t="e">
        <f>ROUND(IF(F135="vyplnit","-",VLOOKUP(CONCATENATE(Y135,G135," ",Z135),ZU!$A$6:$H$100,5,FALSE)*F135),2)</f>
        <v>#N/A</v>
      </c>
      <c r="Q135" s="96" t="e">
        <f t="shared" si="12"/>
        <v>#N/A</v>
      </c>
      <c r="R135" s="97" t="s">
        <v>28</v>
      </c>
      <c r="S135" s="97" t="s">
        <v>28</v>
      </c>
      <c r="T135" s="97" t="s">
        <v>28</v>
      </c>
      <c r="U135" s="96"/>
      <c r="V135" s="101" t="str">
        <f>IF('VSTUP SCAUx'!BH135="","",'VSTUP SCAUx'!BH135)</f>
        <v/>
      </c>
      <c r="W135" s="101" t="str">
        <f>IF('VSTUP SCAUx'!BI135="","",'VSTUP SCAUx'!BI135)</f>
        <v/>
      </c>
      <c r="X135" s="98" t="e">
        <f t="shared" si="13"/>
        <v>#VALUE!</v>
      </c>
      <c r="Y135" s="99">
        <f>IF(A135="vyplnit"," ",VLOOKUP(A135,ZU!$B$6:$H$101,2,FALSE))</f>
        <v>0</v>
      </c>
      <c r="Z135" s="95" t="s">
        <v>28</v>
      </c>
      <c r="AA135" s="95"/>
      <c r="AB135" s="95" t="s">
        <v>28</v>
      </c>
      <c r="AC135" s="95" t="s">
        <v>28</v>
      </c>
      <c r="AD135" s="95" t="s">
        <v>28</v>
      </c>
      <c r="AE135" s="95">
        <f t="shared" si="14"/>
        <v>0</v>
      </c>
      <c r="AF135" s="100">
        <f t="shared" si="15"/>
        <v>1</v>
      </c>
      <c r="AG135" s="95" t="e">
        <f t="shared" si="16"/>
        <v>#N/A</v>
      </c>
      <c r="AH135" s="95"/>
      <c r="AI135" s="101" t="s">
        <v>28</v>
      </c>
      <c r="AJ135" s="101" t="s">
        <v>28</v>
      </c>
      <c r="AK135" s="101" t="s">
        <v>28</v>
      </c>
      <c r="AL135" s="102" t="str">
        <f t="shared" si="17"/>
        <v>nezměněna</v>
      </c>
      <c r="AM135" s="103"/>
    </row>
    <row r="136" spans="1:39" ht="15">
      <c r="A136" s="105" t="str">
        <f>IF('VSTUP SCAUx'!AY136="","",'VSTUP SCAUx'!AY136)</f>
        <v/>
      </c>
      <c r="B136" s="105" t="str">
        <f>IF('VSTUP SCAUx'!A136="","",'VSTUP SCAUx'!A136)</f>
        <v/>
      </c>
      <c r="C136" s="105" t="str">
        <f>IF('VSTUP SCAUx'!B136="","",'VSTUP SCAUx'!B136)</f>
        <v/>
      </c>
      <c r="D136" s="105" t="str">
        <f>IF('VSTUP SCAUx'!C136="","",'VSTUP SCAUx'!C136)</f>
        <v/>
      </c>
      <c r="E136" s="105" t="str">
        <f>IF('VSTUP SCAUx'!I136="","",'VSTUP SCAUx'!I136)</f>
        <v/>
      </c>
      <c r="F136" s="95" t="str">
        <f>IF('VSTUP SCAUx'!F136="","",'VSTUP SCAUx'!F136)</f>
        <v/>
      </c>
      <c r="G136" s="95" t="str">
        <f>IF('VSTUP SCAUx'!G136="","",'VSTUP SCAUx'!G136)</f>
        <v/>
      </c>
      <c r="H136" s="101" t="str">
        <f>IF('VSTUP SCAUx'!AC136="","","ANO")</f>
        <v/>
      </c>
      <c r="I136" s="106" t="str">
        <f>IF('VSTUP SCAUx'!BD136="","",'VSTUP SCAUx'!BD136)</f>
        <v/>
      </c>
      <c r="J136" s="101" t="str">
        <f>IF('VSTUP SCAUx'!N136="","",'VSTUP SCAUx'!N136)</f>
        <v/>
      </c>
      <c r="K136" s="95" t="s">
        <v>28</v>
      </c>
      <c r="L136" s="95" t="s">
        <v>28</v>
      </c>
      <c r="M136" s="95" t="s">
        <v>28</v>
      </c>
      <c r="N136" s="95"/>
      <c r="O136" s="95" t="s">
        <v>28</v>
      </c>
      <c r="P136" s="96" t="e">
        <f>ROUND(IF(F136="vyplnit","-",VLOOKUP(CONCATENATE(Y136,G136," ",Z136),ZU!$A$6:$H$100,5,FALSE)*F136),2)</f>
        <v>#N/A</v>
      </c>
      <c r="Q136" s="96" t="e">
        <f t="shared" si="12"/>
        <v>#N/A</v>
      </c>
      <c r="R136" s="97" t="s">
        <v>28</v>
      </c>
      <c r="S136" s="97" t="s">
        <v>28</v>
      </c>
      <c r="T136" s="97" t="s">
        <v>28</v>
      </c>
      <c r="U136" s="96"/>
      <c r="V136" s="101" t="str">
        <f>IF('VSTUP SCAUx'!BH136="","",'VSTUP SCAUx'!BH136)</f>
        <v/>
      </c>
      <c r="W136" s="101" t="str">
        <f>IF('VSTUP SCAUx'!BI136="","",'VSTUP SCAUx'!BI136)</f>
        <v/>
      </c>
      <c r="X136" s="98" t="e">
        <f t="shared" si="13"/>
        <v>#VALUE!</v>
      </c>
      <c r="Y136" s="99">
        <f>IF(A136="vyplnit"," ",VLOOKUP(A136,ZU!$B$6:$H$101,2,FALSE))</f>
        <v>0</v>
      </c>
      <c r="Z136" s="95" t="s">
        <v>28</v>
      </c>
      <c r="AA136" s="95"/>
      <c r="AB136" s="95" t="s">
        <v>28</v>
      </c>
      <c r="AC136" s="95" t="s">
        <v>28</v>
      </c>
      <c r="AD136" s="95" t="s">
        <v>28</v>
      </c>
      <c r="AE136" s="95">
        <f t="shared" si="14"/>
        <v>0</v>
      </c>
      <c r="AF136" s="100">
        <f t="shared" si="15"/>
        <v>1</v>
      </c>
      <c r="AG136" s="95" t="e">
        <f t="shared" si="16"/>
        <v>#N/A</v>
      </c>
      <c r="AH136" s="95"/>
      <c r="AI136" s="101" t="s">
        <v>28</v>
      </c>
      <c r="AJ136" s="101" t="s">
        <v>28</v>
      </c>
      <c r="AK136" s="101" t="s">
        <v>28</v>
      </c>
      <c r="AL136" s="102" t="str">
        <f t="shared" si="17"/>
        <v>nezměněna</v>
      </c>
      <c r="AM136" s="103"/>
    </row>
    <row r="137" spans="1:39" ht="15">
      <c r="A137" s="105" t="str">
        <f>IF('VSTUP SCAUx'!AY137="","",'VSTUP SCAUx'!AY137)</f>
        <v/>
      </c>
      <c r="B137" s="105" t="str">
        <f>IF('VSTUP SCAUx'!A137="","",'VSTUP SCAUx'!A137)</f>
        <v/>
      </c>
      <c r="C137" s="105" t="str">
        <f>IF('VSTUP SCAUx'!B137="","",'VSTUP SCAUx'!B137)</f>
        <v/>
      </c>
      <c r="D137" s="105" t="str">
        <f>IF('VSTUP SCAUx'!C137="","",'VSTUP SCAUx'!C137)</f>
        <v/>
      </c>
      <c r="E137" s="105" t="str">
        <f>IF('VSTUP SCAUx'!I137="","",'VSTUP SCAUx'!I137)</f>
        <v/>
      </c>
      <c r="F137" s="95" t="str">
        <f>IF('VSTUP SCAUx'!F137="","",'VSTUP SCAUx'!F137)</f>
        <v/>
      </c>
      <c r="G137" s="95" t="str">
        <f>IF('VSTUP SCAUx'!G137="","",'VSTUP SCAUx'!G137)</f>
        <v/>
      </c>
      <c r="H137" s="101" t="str">
        <f>IF('VSTUP SCAUx'!AC137="","","ANO")</f>
        <v/>
      </c>
      <c r="I137" s="106" t="str">
        <f>IF('VSTUP SCAUx'!BD137="","",'VSTUP SCAUx'!BD137)</f>
        <v/>
      </c>
      <c r="J137" s="101" t="str">
        <f>IF('VSTUP SCAUx'!N137="","",'VSTUP SCAUx'!N137)</f>
        <v/>
      </c>
      <c r="K137" s="95" t="s">
        <v>28</v>
      </c>
      <c r="L137" s="95" t="s">
        <v>28</v>
      </c>
      <c r="M137" s="95" t="s">
        <v>28</v>
      </c>
      <c r="N137" s="95"/>
      <c r="O137" s="95" t="s">
        <v>28</v>
      </c>
      <c r="P137" s="96" t="e">
        <f>ROUND(IF(F137="vyplnit","-",VLOOKUP(CONCATENATE(Y137,G137," ",Z137),ZU!$A$6:$H$100,5,FALSE)*F137),2)</f>
        <v>#N/A</v>
      </c>
      <c r="Q137" s="96" t="e">
        <f t="shared" si="12"/>
        <v>#N/A</v>
      </c>
      <c r="R137" s="97" t="s">
        <v>28</v>
      </c>
      <c r="S137" s="97" t="s">
        <v>28</v>
      </c>
      <c r="T137" s="97" t="s">
        <v>28</v>
      </c>
      <c r="U137" s="96"/>
      <c r="V137" s="101" t="str">
        <f>IF('VSTUP SCAUx'!BH137="","",'VSTUP SCAUx'!BH137)</f>
        <v/>
      </c>
      <c r="W137" s="101" t="str">
        <f>IF('VSTUP SCAUx'!BI137="","",'VSTUP SCAUx'!BI137)</f>
        <v/>
      </c>
      <c r="X137" s="98" t="e">
        <f t="shared" si="13"/>
        <v>#VALUE!</v>
      </c>
      <c r="Y137" s="99">
        <f>IF(A137="vyplnit"," ",VLOOKUP(A137,ZU!$B$6:$H$101,2,FALSE))</f>
        <v>0</v>
      </c>
      <c r="Z137" s="95" t="s">
        <v>28</v>
      </c>
      <c r="AA137" s="95"/>
      <c r="AB137" s="95" t="s">
        <v>28</v>
      </c>
      <c r="AC137" s="95" t="s">
        <v>28</v>
      </c>
      <c r="AD137" s="95" t="s">
        <v>28</v>
      </c>
      <c r="AE137" s="95">
        <f t="shared" si="14"/>
        <v>0</v>
      </c>
      <c r="AF137" s="100">
        <f t="shared" si="15"/>
        <v>1</v>
      </c>
      <c r="AG137" s="95" t="e">
        <f t="shared" si="16"/>
        <v>#N/A</v>
      </c>
      <c r="AH137" s="95"/>
      <c r="AI137" s="101" t="s">
        <v>28</v>
      </c>
      <c r="AJ137" s="101" t="s">
        <v>28</v>
      </c>
      <c r="AK137" s="101" t="s">
        <v>28</v>
      </c>
      <c r="AL137" s="102" t="str">
        <f t="shared" si="17"/>
        <v>nezměněna</v>
      </c>
      <c r="AM137" s="103"/>
    </row>
    <row r="138" spans="1:39" ht="15">
      <c r="A138" s="105" t="str">
        <f>IF('VSTUP SCAUx'!AY138="","",'VSTUP SCAUx'!AY138)</f>
        <v/>
      </c>
      <c r="B138" s="105" t="str">
        <f>IF('VSTUP SCAUx'!A138="","",'VSTUP SCAUx'!A138)</f>
        <v/>
      </c>
      <c r="C138" s="105" t="str">
        <f>IF('VSTUP SCAUx'!B138="","",'VSTUP SCAUx'!B138)</f>
        <v/>
      </c>
      <c r="D138" s="105" t="str">
        <f>IF('VSTUP SCAUx'!C138="","",'VSTUP SCAUx'!C138)</f>
        <v/>
      </c>
      <c r="E138" s="105" t="str">
        <f>IF('VSTUP SCAUx'!I138="","",'VSTUP SCAUx'!I138)</f>
        <v/>
      </c>
      <c r="F138" s="95" t="str">
        <f>IF('VSTUP SCAUx'!F138="","",'VSTUP SCAUx'!F138)</f>
        <v/>
      </c>
      <c r="G138" s="95" t="str">
        <f>IF('VSTUP SCAUx'!G138="","",'VSTUP SCAUx'!G138)</f>
        <v/>
      </c>
      <c r="H138" s="101" t="str">
        <f>IF('VSTUP SCAUx'!AC138="","","ANO")</f>
        <v/>
      </c>
      <c r="I138" s="106" t="str">
        <f>IF('VSTUP SCAUx'!BD138="","",'VSTUP SCAUx'!BD138)</f>
        <v/>
      </c>
      <c r="J138" s="101" t="str">
        <f>IF('VSTUP SCAUx'!N138="","",'VSTUP SCAUx'!N138)</f>
        <v/>
      </c>
      <c r="K138" s="95" t="s">
        <v>28</v>
      </c>
      <c r="L138" s="95" t="s">
        <v>28</v>
      </c>
      <c r="M138" s="95" t="s">
        <v>28</v>
      </c>
      <c r="N138" s="95"/>
      <c r="O138" s="95" t="s">
        <v>28</v>
      </c>
      <c r="P138" s="96" t="e">
        <f>ROUND(IF(F138="vyplnit","-",VLOOKUP(CONCATENATE(Y138,G138," ",Z138),ZU!$A$6:$H$100,5,FALSE)*F138),2)</f>
        <v>#N/A</v>
      </c>
      <c r="Q138" s="96" t="e">
        <f t="shared" si="12"/>
        <v>#N/A</v>
      </c>
      <c r="R138" s="97" t="s">
        <v>28</v>
      </c>
      <c r="S138" s="97" t="s">
        <v>28</v>
      </c>
      <c r="T138" s="97" t="s">
        <v>28</v>
      </c>
      <c r="U138" s="96"/>
      <c r="V138" s="101" t="str">
        <f>IF('VSTUP SCAUx'!BH138="","",'VSTUP SCAUx'!BH138)</f>
        <v/>
      </c>
      <c r="W138" s="101" t="str">
        <f>IF('VSTUP SCAUx'!BI138="","",'VSTUP SCAUx'!BI138)</f>
        <v/>
      </c>
      <c r="X138" s="98" t="e">
        <f t="shared" si="13"/>
        <v>#VALUE!</v>
      </c>
      <c r="Y138" s="99">
        <f>IF(A138="vyplnit"," ",VLOOKUP(A138,ZU!$B$6:$H$101,2,FALSE))</f>
        <v>0</v>
      </c>
      <c r="Z138" s="95" t="s">
        <v>28</v>
      </c>
      <c r="AA138" s="95"/>
      <c r="AB138" s="95" t="s">
        <v>28</v>
      </c>
      <c r="AC138" s="95" t="s">
        <v>28</v>
      </c>
      <c r="AD138" s="95" t="s">
        <v>28</v>
      </c>
      <c r="AE138" s="95">
        <f t="shared" si="14"/>
        <v>0</v>
      </c>
      <c r="AF138" s="100">
        <f t="shared" si="15"/>
        <v>1</v>
      </c>
      <c r="AG138" s="95" t="e">
        <f t="shared" si="16"/>
        <v>#N/A</v>
      </c>
      <c r="AH138" s="95"/>
      <c r="AI138" s="101" t="s">
        <v>28</v>
      </c>
      <c r="AJ138" s="101" t="s">
        <v>28</v>
      </c>
      <c r="AK138" s="101" t="s">
        <v>28</v>
      </c>
      <c r="AL138" s="102" t="str">
        <f t="shared" si="17"/>
        <v>nezměněna</v>
      </c>
      <c r="AM138" s="103"/>
    </row>
    <row r="139" spans="1:39" ht="15">
      <c r="A139" s="105" t="str">
        <f>IF('VSTUP SCAUx'!AY139="","",'VSTUP SCAUx'!AY139)</f>
        <v/>
      </c>
      <c r="B139" s="105" t="str">
        <f>IF('VSTUP SCAUx'!A139="","",'VSTUP SCAUx'!A139)</f>
        <v/>
      </c>
      <c r="C139" s="105" t="str">
        <f>IF('VSTUP SCAUx'!B139="","",'VSTUP SCAUx'!B139)</f>
        <v/>
      </c>
      <c r="D139" s="105" t="str">
        <f>IF('VSTUP SCAUx'!C139="","",'VSTUP SCAUx'!C139)</f>
        <v/>
      </c>
      <c r="E139" s="105" t="str">
        <f>IF('VSTUP SCAUx'!I139="","",'VSTUP SCAUx'!I139)</f>
        <v/>
      </c>
      <c r="F139" s="95" t="str">
        <f>IF('VSTUP SCAUx'!F139="","",'VSTUP SCAUx'!F139)</f>
        <v/>
      </c>
      <c r="G139" s="95" t="str">
        <f>IF('VSTUP SCAUx'!G139="","",'VSTUP SCAUx'!G139)</f>
        <v/>
      </c>
      <c r="H139" s="101" t="str">
        <f>IF('VSTUP SCAUx'!AC139="","","ANO")</f>
        <v/>
      </c>
      <c r="I139" s="106" t="str">
        <f>IF('VSTUP SCAUx'!BD139="","",'VSTUP SCAUx'!BD139)</f>
        <v/>
      </c>
      <c r="J139" s="101" t="str">
        <f>IF('VSTUP SCAUx'!N139="","",'VSTUP SCAUx'!N139)</f>
        <v/>
      </c>
      <c r="K139" s="95" t="s">
        <v>28</v>
      </c>
      <c r="L139" s="95" t="s">
        <v>28</v>
      </c>
      <c r="M139" s="95" t="s">
        <v>28</v>
      </c>
      <c r="N139" s="95"/>
      <c r="O139" s="95" t="s">
        <v>28</v>
      </c>
      <c r="P139" s="96" t="e">
        <f>ROUND(IF(F139="vyplnit","-",VLOOKUP(CONCATENATE(Y139,G139," ",Z139),ZU!$A$6:$H$100,5,FALSE)*F139),2)</f>
        <v>#N/A</v>
      </c>
      <c r="Q139" s="96" t="e">
        <f t="shared" si="12"/>
        <v>#N/A</v>
      </c>
      <c r="R139" s="97" t="s">
        <v>28</v>
      </c>
      <c r="S139" s="97" t="s">
        <v>28</v>
      </c>
      <c r="T139" s="97" t="s">
        <v>28</v>
      </c>
      <c r="U139" s="96"/>
      <c r="V139" s="101" t="str">
        <f>IF('VSTUP SCAUx'!BH139="","",'VSTUP SCAUx'!BH139)</f>
        <v/>
      </c>
      <c r="W139" s="101" t="str">
        <f>IF('VSTUP SCAUx'!BI139="","",'VSTUP SCAUx'!BI139)</f>
        <v/>
      </c>
      <c r="X139" s="98" t="e">
        <f t="shared" si="13"/>
        <v>#VALUE!</v>
      </c>
      <c r="Y139" s="99">
        <f>IF(A139="vyplnit"," ",VLOOKUP(A139,ZU!$B$6:$H$101,2,FALSE))</f>
        <v>0</v>
      </c>
      <c r="Z139" s="95" t="s">
        <v>28</v>
      </c>
      <c r="AA139" s="95"/>
      <c r="AB139" s="95" t="s">
        <v>28</v>
      </c>
      <c r="AC139" s="95" t="s">
        <v>28</v>
      </c>
      <c r="AD139" s="95" t="s">
        <v>28</v>
      </c>
      <c r="AE139" s="95">
        <f t="shared" si="14"/>
        <v>0</v>
      </c>
      <c r="AF139" s="100">
        <f t="shared" si="15"/>
        <v>1</v>
      </c>
      <c r="AG139" s="95" t="e">
        <f t="shared" si="16"/>
        <v>#N/A</v>
      </c>
      <c r="AH139" s="95"/>
      <c r="AI139" s="101" t="s">
        <v>28</v>
      </c>
      <c r="AJ139" s="101" t="s">
        <v>28</v>
      </c>
      <c r="AK139" s="101" t="s">
        <v>28</v>
      </c>
      <c r="AL139" s="102" t="str">
        <f t="shared" si="17"/>
        <v>nezměněna</v>
      </c>
      <c r="AM139" s="103"/>
    </row>
    <row r="140" spans="1:39" ht="15">
      <c r="A140" s="105" t="str">
        <f>IF('VSTUP SCAUx'!AY140="","",'VSTUP SCAUx'!AY140)</f>
        <v/>
      </c>
      <c r="B140" s="105" t="str">
        <f>IF('VSTUP SCAUx'!A140="","",'VSTUP SCAUx'!A140)</f>
        <v/>
      </c>
      <c r="C140" s="105" t="str">
        <f>IF('VSTUP SCAUx'!B140="","",'VSTUP SCAUx'!B140)</f>
        <v/>
      </c>
      <c r="D140" s="105" t="str">
        <f>IF('VSTUP SCAUx'!C140="","",'VSTUP SCAUx'!C140)</f>
        <v/>
      </c>
      <c r="E140" s="105" t="str">
        <f>IF('VSTUP SCAUx'!I140="","",'VSTUP SCAUx'!I140)</f>
        <v/>
      </c>
      <c r="F140" s="95" t="str">
        <f>IF('VSTUP SCAUx'!F140="","",'VSTUP SCAUx'!F140)</f>
        <v/>
      </c>
      <c r="G140" s="95" t="str">
        <f>IF('VSTUP SCAUx'!G140="","",'VSTUP SCAUx'!G140)</f>
        <v/>
      </c>
      <c r="H140" s="101" t="str">
        <f>IF('VSTUP SCAUx'!AC140="","","ANO")</f>
        <v/>
      </c>
      <c r="I140" s="106" t="str">
        <f>IF('VSTUP SCAUx'!BD140="","",'VSTUP SCAUx'!BD140)</f>
        <v/>
      </c>
      <c r="J140" s="101" t="str">
        <f>IF('VSTUP SCAUx'!N140="","",'VSTUP SCAUx'!N140)</f>
        <v/>
      </c>
      <c r="K140" s="95" t="s">
        <v>28</v>
      </c>
      <c r="L140" s="95" t="s">
        <v>28</v>
      </c>
      <c r="M140" s="95" t="s">
        <v>28</v>
      </c>
      <c r="N140" s="95"/>
      <c r="O140" s="95" t="s">
        <v>28</v>
      </c>
      <c r="P140" s="96" t="e">
        <f>ROUND(IF(F140="vyplnit","-",VLOOKUP(CONCATENATE(Y140,G140," ",Z140),ZU!$A$6:$H$100,5,FALSE)*F140),2)</f>
        <v>#N/A</v>
      </c>
      <c r="Q140" s="96" t="e">
        <f t="shared" si="12"/>
        <v>#N/A</v>
      </c>
      <c r="R140" s="97" t="s">
        <v>28</v>
      </c>
      <c r="S140" s="97" t="s">
        <v>28</v>
      </c>
      <c r="T140" s="97" t="s">
        <v>28</v>
      </c>
      <c r="U140" s="96"/>
      <c r="V140" s="101" t="str">
        <f>IF('VSTUP SCAUx'!BH140="","",'VSTUP SCAUx'!BH140)</f>
        <v/>
      </c>
      <c r="W140" s="101" t="str">
        <f>IF('VSTUP SCAUx'!BI140="","",'VSTUP SCAUx'!BI140)</f>
        <v/>
      </c>
      <c r="X140" s="98" t="e">
        <f t="shared" si="13"/>
        <v>#VALUE!</v>
      </c>
      <c r="Y140" s="99">
        <f>IF(A140="vyplnit"," ",VLOOKUP(A140,ZU!$B$6:$H$101,2,FALSE))</f>
        <v>0</v>
      </c>
      <c r="Z140" s="95" t="s">
        <v>28</v>
      </c>
      <c r="AA140" s="95"/>
      <c r="AB140" s="95" t="s">
        <v>28</v>
      </c>
      <c r="AC140" s="95" t="s">
        <v>28</v>
      </c>
      <c r="AD140" s="95" t="s">
        <v>28</v>
      </c>
      <c r="AE140" s="95">
        <f t="shared" si="14"/>
        <v>0</v>
      </c>
      <c r="AF140" s="100">
        <f t="shared" si="15"/>
        <v>1</v>
      </c>
      <c r="AG140" s="95" t="e">
        <f t="shared" si="16"/>
        <v>#N/A</v>
      </c>
      <c r="AH140" s="95"/>
      <c r="AI140" s="101" t="s">
        <v>28</v>
      </c>
      <c r="AJ140" s="101" t="s">
        <v>28</v>
      </c>
      <c r="AK140" s="101" t="s">
        <v>28</v>
      </c>
      <c r="AL140" s="102" t="str">
        <f t="shared" si="17"/>
        <v>nezměněna</v>
      </c>
      <c r="AM140" s="103"/>
    </row>
    <row r="141" spans="1:39" ht="15">
      <c r="A141" s="105" t="str">
        <f>IF('VSTUP SCAUx'!AY141="","",'VSTUP SCAUx'!AY141)</f>
        <v/>
      </c>
      <c r="B141" s="105" t="str">
        <f>IF('VSTUP SCAUx'!A141="","",'VSTUP SCAUx'!A141)</f>
        <v/>
      </c>
      <c r="C141" s="105" t="str">
        <f>IF('VSTUP SCAUx'!B141="","",'VSTUP SCAUx'!B141)</f>
        <v/>
      </c>
      <c r="D141" s="105" t="str">
        <f>IF('VSTUP SCAUx'!C141="","",'VSTUP SCAUx'!C141)</f>
        <v/>
      </c>
      <c r="E141" s="105" t="str">
        <f>IF('VSTUP SCAUx'!I141="","",'VSTUP SCAUx'!I141)</f>
        <v/>
      </c>
      <c r="F141" s="95" t="str">
        <f>IF('VSTUP SCAUx'!F141="","",'VSTUP SCAUx'!F141)</f>
        <v/>
      </c>
      <c r="G141" s="95" t="str">
        <f>IF('VSTUP SCAUx'!G141="","",'VSTUP SCAUx'!G141)</f>
        <v/>
      </c>
      <c r="H141" s="101" t="str">
        <f>IF('VSTUP SCAUx'!AC141="","","ANO")</f>
        <v/>
      </c>
      <c r="I141" s="106" t="str">
        <f>IF('VSTUP SCAUx'!BD141="","",'VSTUP SCAUx'!BD141)</f>
        <v/>
      </c>
      <c r="J141" s="101" t="str">
        <f>IF('VSTUP SCAUx'!N141="","",'VSTUP SCAUx'!N141)</f>
        <v/>
      </c>
      <c r="K141" s="95" t="s">
        <v>28</v>
      </c>
      <c r="L141" s="95" t="s">
        <v>28</v>
      </c>
      <c r="M141" s="95" t="s">
        <v>28</v>
      </c>
      <c r="N141" s="95"/>
      <c r="O141" s="95" t="s">
        <v>28</v>
      </c>
      <c r="P141" s="96" t="e">
        <f>ROUND(IF(F141="vyplnit","-",VLOOKUP(CONCATENATE(Y141,G141," ",Z141),ZU!$A$6:$H$100,5,FALSE)*F141),2)</f>
        <v>#N/A</v>
      </c>
      <c r="Q141" s="96" t="e">
        <f t="shared" si="12"/>
        <v>#N/A</v>
      </c>
      <c r="R141" s="97" t="s">
        <v>28</v>
      </c>
      <c r="S141" s="97" t="s">
        <v>28</v>
      </c>
      <c r="T141" s="97" t="s">
        <v>28</v>
      </c>
      <c r="U141" s="96"/>
      <c r="V141" s="101" t="str">
        <f>IF('VSTUP SCAUx'!BH141="","",'VSTUP SCAUx'!BH141)</f>
        <v/>
      </c>
      <c r="W141" s="101" t="str">
        <f>IF('VSTUP SCAUx'!BI141="","",'VSTUP SCAUx'!BI141)</f>
        <v/>
      </c>
      <c r="X141" s="98" t="e">
        <f t="shared" si="13"/>
        <v>#VALUE!</v>
      </c>
      <c r="Y141" s="99">
        <f>IF(A141="vyplnit"," ",VLOOKUP(A141,ZU!$B$6:$H$101,2,FALSE))</f>
        <v>0</v>
      </c>
      <c r="Z141" s="95" t="s">
        <v>28</v>
      </c>
      <c r="AA141" s="95"/>
      <c r="AB141" s="95" t="s">
        <v>28</v>
      </c>
      <c r="AC141" s="95" t="s">
        <v>28</v>
      </c>
      <c r="AD141" s="95" t="s">
        <v>28</v>
      </c>
      <c r="AE141" s="95">
        <f t="shared" si="14"/>
        <v>0</v>
      </c>
      <c r="AF141" s="100">
        <f t="shared" si="15"/>
        <v>1</v>
      </c>
      <c r="AG141" s="95" t="e">
        <f t="shared" si="16"/>
        <v>#N/A</v>
      </c>
      <c r="AH141" s="95"/>
      <c r="AI141" s="101" t="s">
        <v>28</v>
      </c>
      <c r="AJ141" s="101" t="s">
        <v>28</v>
      </c>
      <c r="AK141" s="101" t="s">
        <v>28</v>
      </c>
      <c r="AL141" s="102" t="str">
        <f t="shared" si="17"/>
        <v>nezměněna</v>
      </c>
      <c r="AM141" s="103"/>
    </row>
    <row r="142" spans="1:39" ht="15">
      <c r="A142" s="105" t="str">
        <f>IF('VSTUP SCAUx'!AY142="","",'VSTUP SCAUx'!AY142)</f>
        <v/>
      </c>
      <c r="B142" s="105" t="str">
        <f>IF('VSTUP SCAUx'!A142="","",'VSTUP SCAUx'!A142)</f>
        <v/>
      </c>
      <c r="C142" s="105" t="str">
        <f>IF('VSTUP SCAUx'!B142="","",'VSTUP SCAUx'!B142)</f>
        <v/>
      </c>
      <c r="D142" s="105" t="str">
        <f>IF('VSTUP SCAUx'!C142="","",'VSTUP SCAUx'!C142)</f>
        <v/>
      </c>
      <c r="E142" s="105" t="str">
        <f>IF('VSTUP SCAUx'!I142="","",'VSTUP SCAUx'!I142)</f>
        <v/>
      </c>
      <c r="F142" s="95" t="str">
        <f>IF('VSTUP SCAUx'!F142="","",'VSTUP SCAUx'!F142)</f>
        <v/>
      </c>
      <c r="G142" s="95" t="str">
        <f>IF('VSTUP SCAUx'!G142="","",'VSTUP SCAUx'!G142)</f>
        <v/>
      </c>
      <c r="H142" s="101" t="str">
        <f>IF('VSTUP SCAUx'!AC142="","","ANO")</f>
        <v/>
      </c>
      <c r="I142" s="106" t="str">
        <f>IF('VSTUP SCAUx'!BD142="","",'VSTUP SCAUx'!BD142)</f>
        <v/>
      </c>
      <c r="J142" s="101" t="str">
        <f>IF('VSTUP SCAUx'!N142="","",'VSTUP SCAUx'!N142)</f>
        <v/>
      </c>
      <c r="K142" s="95" t="s">
        <v>28</v>
      </c>
      <c r="L142" s="95" t="s">
        <v>28</v>
      </c>
      <c r="M142" s="95" t="s">
        <v>28</v>
      </c>
      <c r="N142" s="95"/>
      <c r="O142" s="95" t="s">
        <v>28</v>
      </c>
      <c r="P142" s="96" t="e">
        <f>ROUND(IF(F142="vyplnit","-",VLOOKUP(CONCATENATE(Y142,G142," ",Z142),ZU!$A$6:$H$100,5,FALSE)*F142),2)</f>
        <v>#N/A</v>
      </c>
      <c r="Q142" s="96" t="e">
        <f t="shared" si="12"/>
        <v>#N/A</v>
      </c>
      <c r="R142" s="97" t="s">
        <v>28</v>
      </c>
      <c r="S142" s="97" t="s">
        <v>28</v>
      </c>
      <c r="T142" s="97" t="s">
        <v>28</v>
      </c>
      <c r="U142" s="96"/>
      <c r="V142" s="101" t="str">
        <f>IF('VSTUP SCAUx'!BH142="","",'VSTUP SCAUx'!BH142)</f>
        <v/>
      </c>
      <c r="W142" s="101" t="str">
        <f>IF('VSTUP SCAUx'!BI142="","",'VSTUP SCAUx'!BI142)</f>
        <v/>
      </c>
      <c r="X142" s="98" t="e">
        <f t="shared" si="13"/>
        <v>#VALUE!</v>
      </c>
      <c r="Y142" s="99">
        <f>IF(A142="vyplnit"," ",VLOOKUP(A142,ZU!$B$6:$H$101,2,FALSE))</f>
        <v>0</v>
      </c>
      <c r="Z142" s="95" t="s">
        <v>28</v>
      </c>
      <c r="AA142" s="95"/>
      <c r="AB142" s="95" t="s">
        <v>28</v>
      </c>
      <c r="AC142" s="95" t="s">
        <v>28</v>
      </c>
      <c r="AD142" s="95" t="s">
        <v>28</v>
      </c>
      <c r="AE142" s="95">
        <f t="shared" si="14"/>
        <v>0</v>
      </c>
      <c r="AF142" s="100">
        <f t="shared" si="15"/>
        <v>1</v>
      </c>
      <c r="AG142" s="95" t="e">
        <f t="shared" si="16"/>
        <v>#N/A</v>
      </c>
      <c r="AH142" s="95"/>
      <c r="AI142" s="101" t="s">
        <v>28</v>
      </c>
      <c r="AJ142" s="101" t="s">
        <v>28</v>
      </c>
      <c r="AK142" s="101" t="s">
        <v>28</v>
      </c>
      <c r="AL142" s="102" t="str">
        <f t="shared" si="17"/>
        <v>nezměněna</v>
      </c>
      <c r="AM142" s="103"/>
    </row>
    <row r="143" spans="1:39" ht="15">
      <c r="A143" s="105" t="str">
        <f>IF('VSTUP SCAUx'!AY143="","",'VSTUP SCAUx'!AY143)</f>
        <v/>
      </c>
      <c r="B143" s="105" t="str">
        <f>IF('VSTUP SCAUx'!A143="","",'VSTUP SCAUx'!A143)</f>
        <v/>
      </c>
      <c r="C143" s="105" t="str">
        <f>IF('VSTUP SCAUx'!B143="","",'VSTUP SCAUx'!B143)</f>
        <v/>
      </c>
      <c r="D143" s="105" t="str">
        <f>IF('VSTUP SCAUx'!C143="","",'VSTUP SCAUx'!C143)</f>
        <v/>
      </c>
      <c r="E143" s="105" t="str">
        <f>IF('VSTUP SCAUx'!I143="","",'VSTUP SCAUx'!I143)</f>
        <v/>
      </c>
      <c r="F143" s="95" t="str">
        <f>IF('VSTUP SCAUx'!F143="","",'VSTUP SCAUx'!F143)</f>
        <v/>
      </c>
      <c r="G143" s="95" t="str">
        <f>IF('VSTUP SCAUx'!G143="","",'VSTUP SCAUx'!G143)</f>
        <v/>
      </c>
      <c r="H143" s="101" t="str">
        <f>IF('VSTUP SCAUx'!AC143="","","ANO")</f>
        <v/>
      </c>
      <c r="I143" s="106" t="str">
        <f>IF('VSTUP SCAUx'!BD143="","",'VSTUP SCAUx'!BD143)</f>
        <v/>
      </c>
      <c r="J143" s="101" t="str">
        <f>IF('VSTUP SCAUx'!N143="","",'VSTUP SCAUx'!N143)</f>
        <v/>
      </c>
      <c r="K143" s="95" t="s">
        <v>28</v>
      </c>
      <c r="L143" s="95" t="s">
        <v>28</v>
      </c>
      <c r="M143" s="95" t="s">
        <v>28</v>
      </c>
      <c r="N143" s="95"/>
      <c r="O143" s="95" t="s">
        <v>28</v>
      </c>
      <c r="P143" s="96" t="e">
        <f>ROUND(IF(F143="vyplnit","-",VLOOKUP(CONCATENATE(Y143,G143," ",Z143),ZU!$A$6:$H$100,5,FALSE)*F143),2)</f>
        <v>#N/A</v>
      </c>
      <c r="Q143" s="96" t="e">
        <f t="shared" si="12"/>
        <v>#N/A</v>
      </c>
      <c r="R143" s="97" t="s">
        <v>28</v>
      </c>
      <c r="S143" s="97" t="s">
        <v>28</v>
      </c>
      <c r="T143" s="97" t="s">
        <v>28</v>
      </c>
      <c r="U143" s="96"/>
      <c r="V143" s="101" t="str">
        <f>IF('VSTUP SCAUx'!BH143="","",'VSTUP SCAUx'!BH143)</f>
        <v/>
      </c>
      <c r="W143" s="101" t="str">
        <f>IF('VSTUP SCAUx'!BI143="","",'VSTUP SCAUx'!BI143)</f>
        <v/>
      </c>
      <c r="X143" s="98" t="e">
        <f t="shared" si="13"/>
        <v>#VALUE!</v>
      </c>
      <c r="Y143" s="99">
        <f>IF(A143="vyplnit"," ",VLOOKUP(A143,ZU!$B$6:$H$101,2,FALSE))</f>
        <v>0</v>
      </c>
      <c r="Z143" s="95" t="s">
        <v>28</v>
      </c>
      <c r="AA143" s="95"/>
      <c r="AB143" s="95" t="s">
        <v>28</v>
      </c>
      <c r="AC143" s="95" t="s">
        <v>28</v>
      </c>
      <c r="AD143" s="95" t="s">
        <v>28</v>
      </c>
      <c r="AE143" s="95">
        <f t="shared" si="14"/>
        <v>0</v>
      </c>
      <c r="AF143" s="100">
        <f t="shared" si="15"/>
        <v>1</v>
      </c>
      <c r="AG143" s="95" t="e">
        <f t="shared" si="16"/>
        <v>#N/A</v>
      </c>
      <c r="AH143" s="95"/>
      <c r="AI143" s="101" t="s">
        <v>28</v>
      </c>
      <c r="AJ143" s="101" t="s">
        <v>28</v>
      </c>
      <c r="AK143" s="101" t="s">
        <v>28</v>
      </c>
      <c r="AL143" s="102" t="str">
        <f t="shared" si="17"/>
        <v>nezměněna</v>
      </c>
      <c r="AM143" s="103"/>
    </row>
    <row r="144" spans="1:39" ht="15">
      <c r="A144" s="105" t="str">
        <f>IF('VSTUP SCAUx'!AY144="","",'VSTUP SCAUx'!AY144)</f>
        <v/>
      </c>
      <c r="B144" s="105" t="str">
        <f>IF('VSTUP SCAUx'!A144="","",'VSTUP SCAUx'!A144)</f>
        <v/>
      </c>
      <c r="C144" s="105" t="str">
        <f>IF('VSTUP SCAUx'!B144="","",'VSTUP SCAUx'!B144)</f>
        <v/>
      </c>
      <c r="D144" s="105" t="str">
        <f>IF('VSTUP SCAUx'!C144="","",'VSTUP SCAUx'!C144)</f>
        <v/>
      </c>
      <c r="E144" s="105" t="str">
        <f>IF('VSTUP SCAUx'!I144="","",'VSTUP SCAUx'!I144)</f>
        <v/>
      </c>
      <c r="F144" s="95" t="str">
        <f>IF('VSTUP SCAUx'!F144="","",'VSTUP SCAUx'!F144)</f>
        <v/>
      </c>
      <c r="G144" s="95" t="str">
        <f>IF('VSTUP SCAUx'!G144="","",'VSTUP SCAUx'!G144)</f>
        <v/>
      </c>
      <c r="H144" s="101" t="str">
        <f>IF('VSTUP SCAUx'!AC144="","","ANO")</f>
        <v/>
      </c>
      <c r="I144" s="106" t="str">
        <f>IF('VSTUP SCAUx'!BD144="","",'VSTUP SCAUx'!BD144)</f>
        <v/>
      </c>
      <c r="J144" s="101" t="str">
        <f>IF('VSTUP SCAUx'!N144="","",'VSTUP SCAUx'!N144)</f>
        <v/>
      </c>
      <c r="K144" s="95" t="s">
        <v>28</v>
      </c>
      <c r="L144" s="95" t="s">
        <v>28</v>
      </c>
      <c r="M144" s="95" t="s">
        <v>28</v>
      </c>
      <c r="N144" s="95"/>
      <c r="O144" s="95" t="s">
        <v>28</v>
      </c>
      <c r="P144" s="96" t="e">
        <f>ROUND(IF(F144="vyplnit","-",VLOOKUP(CONCATENATE(Y144,G144," ",Z144),ZU!$A$6:$H$100,5,FALSE)*F144),2)</f>
        <v>#N/A</v>
      </c>
      <c r="Q144" s="96" t="e">
        <f t="shared" si="12"/>
        <v>#N/A</v>
      </c>
      <c r="R144" s="97" t="s">
        <v>28</v>
      </c>
      <c r="S144" s="97" t="s">
        <v>28</v>
      </c>
      <c r="T144" s="97" t="s">
        <v>28</v>
      </c>
      <c r="U144" s="96"/>
      <c r="V144" s="101" t="str">
        <f>IF('VSTUP SCAUx'!BH144="","",'VSTUP SCAUx'!BH144)</f>
        <v/>
      </c>
      <c r="W144" s="101" t="str">
        <f>IF('VSTUP SCAUx'!BI144="","",'VSTUP SCAUx'!BI144)</f>
        <v/>
      </c>
      <c r="X144" s="98" t="e">
        <f t="shared" si="13"/>
        <v>#VALUE!</v>
      </c>
      <c r="Y144" s="99">
        <f>IF(A144="vyplnit"," ",VLOOKUP(A144,ZU!$B$6:$H$101,2,FALSE))</f>
        <v>0</v>
      </c>
      <c r="Z144" s="95" t="s">
        <v>28</v>
      </c>
      <c r="AA144" s="95"/>
      <c r="AB144" s="95" t="s">
        <v>28</v>
      </c>
      <c r="AC144" s="95" t="s">
        <v>28</v>
      </c>
      <c r="AD144" s="95" t="s">
        <v>28</v>
      </c>
      <c r="AE144" s="95">
        <f t="shared" si="14"/>
        <v>0</v>
      </c>
      <c r="AF144" s="100">
        <f t="shared" si="15"/>
        <v>1</v>
      </c>
      <c r="AG144" s="95" t="e">
        <f t="shared" si="16"/>
        <v>#N/A</v>
      </c>
      <c r="AH144" s="95"/>
      <c r="AI144" s="101" t="s">
        <v>28</v>
      </c>
      <c r="AJ144" s="101" t="s">
        <v>28</v>
      </c>
      <c r="AK144" s="101" t="s">
        <v>28</v>
      </c>
      <c r="AL144" s="102" t="str">
        <f t="shared" si="17"/>
        <v>nezměněna</v>
      </c>
      <c r="AM144" s="103"/>
    </row>
    <row r="145" spans="1:39" ht="15">
      <c r="A145" s="105" t="str">
        <f>IF('VSTUP SCAUx'!AY145="","",'VSTUP SCAUx'!AY145)</f>
        <v/>
      </c>
      <c r="B145" s="105" t="str">
        <f>IF('VSTUP SCAUx'!A145="","",'VSTUP SCAUx'!A145)</f>
        <v/>
      </c>
      <c r="C145" s="105" t="str">
        <f>IF('VSTUP SCAUx'!B145="","",'VSTUP SCAUx'!B145)</f>
        <v/>
      </c>
      <c r="D145" s="105" t="str">
        <f>IF('VSTUP SCAUx'!C145="","",'VSTUP SCAUx'!C145)</f>
        <v/>
      </c>
      <c r="E145" s="105" t="str">
        <f>IF('VSTUP SCAUx'!I145="","",'VSTUP SCAUx'!I145)</f>
        <v/>
      </c>
      <c r="F145" s="95" t="str">
        <f>IF('VSTUP SCAUx'!F145="","",'VSTUP SCAUx'!F145)</f>
        <v/>
      </c>
      <c r="G145" s="95" t="str">
        <f>IF('VSTUP SCAUx'!G145="","",'VSTUP SCAUx'!G145)</f>
        <v/>
      </c>
      <c r="H145" s="101" t="str">
        <f>IF('VSTUP SCAUx'!AC145="","","ANO")</f>
        <v/>
      </c>
      <c r="I145" s="106" t="str">
        <f>IF('VSTUP SCAUx'!BD145="","",'VSTUP SCAUx'!BD145)</f>
        <v/>
      </c>
      <c r="J145" s="101" t="str">
        <f>IF('VSTUP SCAUx'!N145="","",'VSTUP SCAUx'!N145)</f>
        <v/>
      </c>
      <c r="K145" s="95" t="s">
        <v>28</v>
      </c>
      <c r="L145" s="95" t="s">
        <v>28</v>
      </c>
      <c r="M145" s="95" t="s">
        <v>28</v>
      </c>
      <c r="N145" s="95"/>
      <c r="O145" s="95" t="s">
        <v>28</v>
      </c>
      <c r="P145" s="96" t="e">
        <f>ROUND(IF(F145="vyplnit","-",VLOOKUP(CONCATENATE(Y145,G145," ",Z145),ZU!$A$6:$H$100,5,FALSE)*F145),2)</f>
        <v>#N/A</v>
      </c>
      <c r="Q145" s="96" t="e">
        <f t="shared" si="12"/>
        <v>#N/A</v>
      </c>
      <c r="R145" s="97" t="s">
        <v>28</v>
      </c>
      <c r="S145" s="97" t="s">
        <v>28</v>
      </c>
      <c r="T145" s="97" t="s">
        <v>28</v>
      </c>
      <c r="U145" s="96"/>
      <c r="V145" s="101" t="str">
        <f>IF('VSTUP SCAUx'!BH145="","",'VSTUP SCAUx'!BH145)</f>
        <v/>
      </c>
      <c r="W145" s="101" t="str">
        <f>IF('VSTUP SCAUx'!BI145="","",'VSTUP SCAUx'!BI145)</f>
        <v/>
      </c>
      <c r="X145" s="98" t="e">
        <f t="shared" si="13"/>
        <v>#VALUE!</v>
      </c>
      <c r="Y145" s="99">
        <f>IF(A145="vyplnit"," ",VLOOKUP(A145,ZU!$B$6:$H$101,2,FALSE))</f>
        <v>0</v>
      </c>
      <c r="Z145" s="95" t="s">
        <v>28</v>
      </c>
      <c r="AA145" s="95"/>
      <c r="AB145" s="95" t="s">
        <v>28</v>
      </c>
      <c r="AC145" s="95" t="s">
        <v>28</v>
      </c>
      <c r="AD145" s="95" t="s">
        <v>28</v>
      </c>
      <c r="AE145" s="95">
        <f t="shared" si="14"/>
        <v>0</v>
      </c>
      <c r="AF145" s="100">
        <f t="shared" si="15"/>
        <v>1</v>
      </c>
      <c r="AG145" s="95" t="e">
        <f t="shared" si="16"/>
        <v>#N/A</v>
      </c>
      <c r="AH145" s="95"/>
      <c r="AI145" s="101" t="s">
        <v>28</v>
      </c>
      <c r="AJ145" s="101" t="s">
        <v>28</v>
      </c>
      <c r="AK145" s="101" t="s">
        <v>28</v>
      </c>
      <c r="AL145" s="102" t="str">
        <f t="shared" si="17"/>
        <v>nezměněna</v>
      </c>
      <c r="AM145" s="103"/>
    </row>
    <row r="146" spans="1:39" ht="15">
      <c r="A146" s="105" t="str">
        <f>IF('VSTUP SCAUx'!AY146="","",'VSTUP SCAUx'!AY146)</f>
        <v/>
      </c>
      <c r="B146" s="105" t="str">
        <f>IF('VSTUP SCAUx'!A146="","",'VSTUP SCAUx'!A146)</f>
        <v/>
      </c>
      <c r="C146" s="105" t="str">
        <f>IF('VSTUP SCAUx'!B146="","",'VSTUP SCAUx'!B146)</f>
        <v/>
      </c>
      <c r="D146" s="105" t="str">
        <f>IF('VSTUP SCAUx'!C146="","",'VSTUP SCAUx'!C146)</f>
        <v/>
      </c>
      <c r="E146" s="105" t="str">
        <f>IF('VSTUP SCAUx'!I146="","",'VSTUP SCAUx'!I146)</f>
        <v/>
      </c>
      <c r="F146" s="95" t="str">
        <f>IF('VSTUP SCAUx'!F146="","",'VSTUP SCAUx'!F146)</f>
        <v/>
      </c>
      <c r="G146" s="95" t="str">
        <f>IF('VSTUP SCAUx'!G146="","",'VSTUP SCAUx'!G146)</f>
        <v/>
      </c>
      <c r="H146" s="101" t="str">
        <f>IF('VSTUP SCAUx'!AC146="","","ANO")</f>
        <v/>
      </c>
      <c r="I146" s="106" t="str">
        <f>IF('VSTUP SCAUx'!BD146="","",'VSTUP SCAUx'!BD146)</f>
        <v/>
      </c>
      <c r="J146" s="101" t="str">
        <f>IF('VSTUP SCAUx'!N146="","",'VSTUP SCAUx'!N146)</f>
        <v/>
      </c>
      <c r="K146" s="95" t="s">
        <v>28</v>
      </c>
      <c r="L146" s="95" t="s">
        <v>28</v>
      </c>
      <c r="M146" s="95" t="s">
        <v>28</v>
      </c>
      <c r="N146" s="95"/>
      <c r="O146" s="95" t="s">
        <v>28</v>
      </c>
      <c r="P146" s="96" t="e">
        <f>ROUND(IF(F146="vyplnit","-",VLOOKUP(CONCATENATE(Y146,G146," ",Z146),ZU!$A$6:$H$100,5,FALSE)*F146),2)</f>
        <v>#N/A</v>
      </c>
      <c r="Q146" s="96" t="e">
        <f t="shared" si="12"/>
        <v>#N/A</v>
      </c>
      <c r="R146" s="97" t="s">
        <v>28</v>
      </c>
      <c r="S146" s="97" t="s">
        <v>28</v>
      </c>
      <c r="T146" s="97" t="s">
        <v>28</v>
      </c>
      <c r="U146" s="96"/>
      <c r="V146" s="101" t="str">
        <f>IF('VSTUP SCAUx'!BH146="","",'VSTUP SCAUx'!BH146)</f>
        <v/>
      </c>
      <c r="W146" s="101" t="str">
        <f>IF('VSTUP SCAUx'!BI146="","",'VSTUP SCAUx'!BI146)</f>
        <v/>
      </c>
      <c r="X146" s="98" t="e">
        <f t="shared" si="13"/>
        <v>#VALUE!</v>
      </c>
      <c r="Y146" s="99">
        <f>IF(A146="vyplnit"," ",VLOOKUP(A146,ZU!$B$6:$H$101,2,FALSE))</f>
        <v>0</v>
      </c>
      <c r="Z146" s="95" t="s">
        <v>28</v>
      </c>
      <c r="AA146" s="95"/>
      <c r="AB146" s="95" t="s">
        <v>28</v>
      </c>
      <c r="AC146" s="95" t="s">
        <v>28</v>
      </c>
      <c r="AD146" s="95" t="s">
        <v>28</v>
      </c>
      <c r="AE146" s="95">
        <f t="shared" si="14"/>
        <v>0</v>
      </c>
      <c r="AF146" s="100">
        <f t="shared" si="15"/>
        <v>1</v>
      </c>
      <c r="AG146" s="95" t="e">
        <f t="shared" si="16"/>
        <v>#N/A</v>
      </c>
      <c r="AH146" s="95"/>
      <c r="AI146" s="101" t="s">
        <v>28</v>
      </c>
      <c r="AJ146" s="101" t="s">
        <v>28</v>
      </c>
      <c r="AK146" s="101" t="s">
        <v>28</v>
      </c>
      <c r="AL146" s="102" t="str">
        <f t="shared" si="17"/>
        <v>nezměněna</v>
      </c>
      <c r="AM146" s="103"/>
    </row>
    <row r="147" spans="1:39" ht="15">
      <c r="A147" s="105" t="str">
        <f>IF('VSTUP SCAUx'!AY147="","",'VSTUP SCAUx'!AY147)</f>
        <v/>
      </c>
      <c r="B147" s="105" t="str">
        <f>IF('VSTUP SCAUx'!A147="","",'VSTUP SCAUx'!A147)</f>
        <v/>
      </c>
      <c r="C147" s="105" t="str">
        <f>IF('VSTUP SCAUx'!B147="","",'VSTUP SCAUx'!B147)</f>
        <v/>
      </c>
      <c r="D147" s="105" t="str">
        <f>IF('VSTUP SCAUx'!C147="","",'VSTUP SCAUx'!C147)</f>
        <v/>
      </c>
      <c r="E147" s="105" t="str">
        <f>IF('VSTUP SCAUx'!I147="","",'VSTUP SCAUx'!I147)</f>
        <v/>
      </c>
      <c r="F147" s="95" t="str">
        <f>IF('VSTUP SCAUx'!F147="","",'VSTUP SCAUx'!F147)</f>
        <v/>
      </c>
      <c r="G147" s="95" t="str">
        <f>IF('VSTUP SCAUx'!G147="","",'VSTUP SCAUx'!G147)</f>
        <v/>
      </c>
      <c r="H147" s="101" t="str">
        <f>IF('VSTUP SCAUx'!AC147="","","ANO")</f>
        <v/>
      </c>
      <c r="I147" s="106" t="str">
        <f>IF('VSTUP SCAUx'!BD147="","",'VSTUP SCAUx'!BD147)</f>
        <v/>
      </c>
      <c r="J147" s="101" t="str">
        <f>IF('VSTUP SCAUx'!N147="","",'VSTUP SCAUx'!N147)</f>
        <v/>
      </c>
      <c r="K147" s="95" t="s">
        <v>28</v>
      </c>
      <c r="L147" s="95" t="s">
        <v>28</v>
      </c>
      <c r="M147" s="95" t="s">
        <v>28</v>
      </c>
      <c r="N147" s="95"/>
      <c r="O147" s="95" t="s">
        <v>28</v>
      </c>
      <c r="P147" s="96" t="e">
        <f>ROUND(IF(F147="vyplnit","-",VLOOKUP(CONCATENATE(Y147,G147," ",Z147),ZU!$A$6:$H$100,5,FALSE)*F147),2)</f>
        <v>#N/A</v>
      </c>
      <c r="Q147" s="96" t="e">
        <f t="shared" si="12"/>
        <v>#N/A</v>
      </c>
      <c r="R147" s="97" t="s">
        <v>28</v>
      </c>
      <c r="S147" s="97" t="s">
        <v>28</v>
      </c>
      <c r="T147" s="97" t="s">
        <v>28</v>
      </c>
      <c r="U147" s="96"/>
      <c r="V147" s="101" t="str">
        <f>IF('VSTUP SCAUx'!BH147="","",'VSTUP SCAUx'!BH147)</f>
        <v/>
      </c>
      <c r="W147" s="101" t="str">
        <f>IF('VSTUP SCAUx'!BI147="","",'VSTUP SCAUx'!BI147)</f>
        <v/>
      </c>
      <c r="X147" s="98" t="e">
        <f t="shared" si="13"/>
        <v>#VALUE!</v>
      </c>
      <c r="Y147" s="99">
        <f>IF(A147="vyplnit"," ",VLOOKUP(A147,ZU!$B$6:$H$101,2,FALSE))</f>
        <v>0</v>
      </c>
      <c r="Z147" s="95" t="s">
        <v>28</v>
      </c>
      <c r="AA147" s="95"/>
      <c r="AB147" s="95" t="s">
        <v>28</v>
      </c>
      <c r="AC147" s="95" t="s">
        <v>28</v>
      </c>
      <c r="AD147" s="95" t="s">
        <v>28</v>
      </c>
      <c r="AE147" s="95">
        <f t="shared" si="14"/>
        <v>0</v>
      </c>
      <c r="AF147" s="100">
        <f t="shared" si="15"/>
        <v>1</v>
      </c>
      <c r="AG147" s="95" t="e">
        <f t="shared" si="16"/>
        <v>#N/A</v>
      </c>
      <c r="AH147" s="95"/>
      <c r="AI147" s="101" t="s">
        <v>28</v>
      </c>
      <c r="AJ147" s="101" t="s">
        <v>28</v>
      </c>
      <c r="AK147" s="101" t="s">
        <v>28</v>
      </c>
      <c r="AL147" s="102" t="str">
        <f t="shared" si="17"/>
        <v>nezměněna</v>
      </c>
      <c r="AM147" s="103"/>
    </row>
    <row r="148" spans="1:39" ht="15">
      <c r="A148" s="105" t="str">
        <f>IF('VSTUP SCAUx'!AY148="","",'VSTUP SCAUx'!AY148)</f>
        <v/>
      </c>
      <c r="B148" s="105" t="str">
        <f>IF('VSTUP SCAUx'!A148="","",'VSTUP SCAUx'!A148)</f>
        <v/>
      </c>
      <c r="C148" s="105" t="str">
        <f>IF('VSTUP SCAUx'!B148="","",'VSTUP SCAUx'!B148)</f>
        <v/>
      </c>
      <c r="D148" s="105" t="str">
        <f>IF('VSTUP SCAUx'!C148="","",'VSTUP SCAUx'!C148)</f>
        <v/>
      </c>
      <c r="E148" s="105" t="str">
        <f>IF('VSTUP SCAUx'!I148="","",'VSTUP SCAUx'!I148)</f>
        <v/>
      </c>
      <c r="F148" s="95" t="str">
        <f>IF('VSTUP SCAUx'!F148="","",'VSTUP SCAUx'!F148)</f>
        <v/>
      </c>
      <c r="G148" s="95" t="str">
        <f>IF('VSTUP SCAUx'!G148="","",'VSTUP SCAUx'!G148)</f>
        <v/>
      </c>
      <c r="H148" s="101" t="str">
        <f>IF('VSTUP SCAUx'!AC148="","","ANO")</f>
        <v/>
      </c>
      <c r="I148" s="106" t="str">
        <f>IF('VSTUP SCAUx'!BD148="","",'VSTUP SCAUx'!BD148)</f>
        <v/>
      </c>
      <c r="J148" s="101" t="str">
        <f>IF('VSTUP SCAUx'!N148="","",'VSTUP SCAUx'!N148)</f>
        <v/>
      </c>
      <c r="K148" s="95" t="s">
        <v>28</v>
      </c>
      <c r="L148" s="95" t="s">
        <v>28</v>
      </c>
      <c r="M148" s="95" t="s">
        <v>28</v>
      </c>
      <c r="N148" s="95"/>
      <c r="O148" s="95" t="s">
        <v>28</v>
      </c>
      <c r="P148" s="96" t="e">
        <f>ROUND(IF(F148="vyplnit","-",VLOOKUP(CONCATENATE(Y148,G148," ",Z148),ZU!$A$6:$H$100,5,FALSE)*F148),2)</f>
        <v>#N/A</v>
      </c>
      <c r="Q148" s="96" t="e">
        <f t="shared" si="12"/>
        <v>#N/A</v>
      </c>
      <c r="R148" s="97" t="s">
        <v>28</v>
      </c>
      <c r="S148" s="97" t="s">
        <v>28</v>
      </c>
      <c r="T148" s="97" t="s">
        <v>28</v>
      </c>
      <c r="U148" s="96"/>
      <c r="V148" s="101" t="str">
        <f>IF('VSTUP SCAUx'!BH148="","",'VSTUP SCAUx'!BH148)</f>
        <v/>
      </c>
      <c r="W148" s="101" t="str">
        <f>IF('VSTUP SCAUx'!BI148="","",'VSTUP SCAUx'!BI148)</f>
        <v/>
      </c>
      <c r="X148" s="98" t="e">
        <f t="shared" si="13"/>
        <v>#VALUE!</v>
      </c>
      <c r="Y148" s="99">
        <f>IF(A148="vyplnit"," ",VLOOKUP(A148,ZU!$B$6:$H$101,2,FALSE))</f>
        <v>0</v>
      </c>
      <c r="Z148" s="95" t="s">
        <v>28</v>
      </c>
      <c r="AA148" s="95"/>
      <c r="AB148" s="95" t="s">
        <v>28</v>
      </c>
      <c r="AC148" s="95" t="s">
        <v>28</v>
      </c>
      <c r="AD148" s="95" t="s">
        <v>28</v>
      </c>
      <c r="AE148" s="95">
        <f t="shared" si="14"/>
        <v>0</v>
      </c>
      <c r="AF148" s="100">
        <f t="shared" si="15"/>
        <v>1</v>
      </c>
      <c r="AG148" s="95" t="e">
        <f t="shared" si="16"/>
        <v>#N/A</v>
      </c>
      <c r="AH148" s="95"/>
      <c r="AI148" s="101" t="s">
        <v>28</v>
      </c>
      <c r="AJ148" s="101" t="s">
        <v>28</v>
      </c>
      <c r="AK148" s="101" t="s">
        <v>28</v>
      </c>
      <c r="AL148" s="102" t="str">
        <f t="shared" si="17"/>
        <v>nezměněna</v>
      </c>
      <c r="AM148" s="103"/>
    </row>
    <row r="149" spans="1:39" ht="15">
      <c r="A149" s="105" t="str">
        <f>IF('VSTUP SCAUx'!AY149="","",'VSTUP SCAUx'!AY149)</f>
        <v/>
      </c>
      <c r="B149" s="105" t="str">
        <f>IF('VSTUP SCAUx'!A149="","",'VSTUP SCAUx'!A149)</f>
        <v/>
      </c>
      <c r="C149" s="105" t="str">
        <f>IF('VSTUP SCAUx'!B149="","",'VSTUP SCAUx'!B149)</f>
        <v/>
      </c>
      <c r="D149" s="105" t="str">
        <f>IF('VSTUP SCAUx'!C149="","",'VSTUP SCAUx'!C149)</f>
        <v/>
      </c>
      <c r="E149" s="105" t="str">
        <f>IF('VSTUP SCAUx'!I149="","",'VSTUP SCAUx'!I149)</f>
        <v/>
      </c>
      <c r="F149" s="95" t="str">
        <f>IF('VSTUP SCAUx'!F149="","",'VSTUP SCAUx'!F149)</f>
        <v/>
      </c>
      <c r="G149" s="95" t="str">
        <f>IF('VSTUP SCAUx'!G149="","",'VSTUP SCAUx'!G149)</f>
        <v/>
      </c>
      <c r="H149" s="101" t="str">
        <f>IF('VSTUP SCAUx'!AC149="","","ANO")</f>
        <v/>
      </c>
      <c r="I149" s="106" t="str">
        <f>IF('VSTUP SCAUx'!BD149="","",'VSTUP SCAUx'!BD149)</f>
        <v/>
      </c>
      <c r="J149" s="101" t="str">
        <f>IF('VSTUP SCAUx'!N149="","",'VSTUP SCAUx'!N149)</f>
        <v/>
      </c>
      <c r="K149" s="95" t="s">
        <v>28</v>
      </c>
      <c r="L149" s="95" t="s">
        <v>28</v>
      </c>
      <c r="M149" s="95" t="s">
        <v>28</v>
      </c>
      <c r="N149" s="95"/>
      <c r="O149" s="95" t="s">
        <v>28</v>
      </c>
      <c r="P149" s="96" t="e">
        <f>ROUND(IF(F149="vyplnit","-",VLOOKUP(CONCATENATE(Y149,G149," ",Z149),ZU!$A$6:$H$100,5,FALSE)*F149),2)</f>
        <v>#N/A</v>
      </c>
      <c r="Q149" s="96" t="e">
        <f t="shared" si="12"/>
        <v>#N/A</v>
      </c>
      <c r="R149" s="97" t="s">
        <v>28</v>
      </c>
      <c r="S149" s="97" t="s">
        <v>28</v>
      </c>
      <c r="T149" s="97" t="s">
        <v>28</v>
      </c>
      <c r="U149" s="96"/>
      <c r="V149" s="101" t="str">
        <f>IF('VSTUP SCAUx'!BH149="","",'VSTUP SCAUx'!BH149)</f>
        <v/>
      </c>
      <c r="W149" s="101" t="str">
        <f>IF('VSTUP SCAUx'!BI149="","",'VSTUP SCAUx'!BI149)</f>
        <v/>
      </c>
      <c r="X149" s="98" t="e">
        <f t="shared" si="13"/>
        <v>#VALUE!</v>
      </c>
      <c r="Y149" s="99">
        <f>IF(A149="vyplnit"," ",VLOOKUP(A149,ZU!$B$6:$H$101,2,FALSE))</f>
        <v>0</v>
      </c>
      <c r="Z149" s="95" t="s">
        <v>28</v>
      </c>
      <c r="AA149" s="95"/>
      <c r="AB149" s="95" t="s">
        <v>28</v>
      </c>
      <c r="AC149" s="95" t="s">
        <v>28</v>
      </c>
      <c r="AD149" s="95" t="s">
        <v>28</v>
      </c>
      <c r="AE149" s="95">
        <f t="shared" si="14"/>
        <v>0</v>
      </c>
      <c r="AF149" s="100">
        <f t="shared" si="15"/>
        <v>1</v>
      </c>
      <c r="AG149" s="95" t="e">
        <f t="shared" si="16"/>
        <v>#N/A</v>
      </c>
      <c r="AH149" s="95"/>
      <c r="AI149" s="101" t="s">
        <v>28</v>
      </c>
      <c r="AJ149" s="101" t="s">
        <v>28</v>
      </c>
      <c r="AK149" s="101" t="s">
        <v>28</v>
      </c>
      <c r="AL149" s="102" t="str">
        <f t="shared" si="17"/>
        <v>nezměněna</v>
      </c>
      <c r="AM149" s="103"/>
    </row>
    <row r="150" spans="1:39" ht="15">
      <c r="A150" s="105" t="str">
        <f>IF('VSTUP SCAUx'!AY150="","",'VSTUP SCAUx'!AY150)</f>
        <v/>
      </c>
      <c r="B150" s="105" t="str">
        <f>IF('VSTUP SCAUx'!A150="","",'VSTUP SCAUx'!A150)</f>
        <v/>
      </c>
      <c r="C150" s="105" t="str">
        <f>IF('VSTUP SCAUx'!B150="","",'VSTUP SCAUx'!B150)</f>
        <v/>
      </c>
      <c r="D150" s="105" t="str">
        <f>IF('VSTUP SCAUx'!C150="","",'VSTUP SCAUx'!C150)</f>
        <v/>
      </c>
      <c r="E150" s="105" t="str">
        <f>IF('VSTUP SCAUx'!I150="","",'VSTUP SCAUx'!I150)</f>
        <v/>
      </c>
      <c r="F150" s="95" t="str">
        <f>IF('VSTUP SCAUx'!F150="","",'VSTUP SCAUx'!F150)</f>
        <v/>
      </c>
      <c r="G150" s="95" t="str">
        <f>IF('VSTUP SCAUx'!G150="","",'VSTUP SCAUx'!G150)</f>
        <v/>
      </c>
      <c r="H150" s="101" t="str">
        <f>IF('VSTUP SCAUx'!AC150="","","ANO")</f>
        <v/>
      </c>
      <c r="I150" s="106" t="str">
        <f>IF('VSTUP SCAUx'!BD150="","",'VSTUP SCAUx'!BD150)</f>
        <v/>
      </c>
      <c r="J150" s="101" t="str">
        <f>IF('VSTUP SCAUx'!N150="","",'VSTUP SCAUx'!N150)</f>
        <v/>
      </c>
      <c r="K150" s="95" t="s">
        <v>28</v>
      </c>
      <c r="L150" s="95" t="s">
        <v>28</v>
      </c>
      <c r="M150" s="95" t="s">
        <v>28</v>
      </c>
      <c r="N150" s="95"/>
      <c r="O150" s="95" t="s">
        <v>28</v>
      </c>
      <c r="P150" s="96" t="e">
        <f>ROUND(IF(F150="vyplnit","-",VLOOKUP(CONCATENATE(Y150,G150," ",Z150),ZU!$A$6:$H$100,5,FALSE)*F150),2)</f>
        <v>#N/A</v>
      </c>
      <c r="Q150" s="96" t="e">
        <f t="shared" si="12"/>
        <v>#N/A</v>
      </c>
      <c r="R150" s="97" t="s">
        <v>28</v>
      </c>
      <c r="S150" s="97" t="s">
        <v>28</v>
      </c>
      <c r="T150" s="97" t="s">
        <v>28</v>
      </c>
      <c r="U150" s="96"/>
      <c r="V150" s="101" t="str">
        <f>IF('VSTUP SCAUx'!BH150="","",'VSTUP SCAUx'!BH150)</f>
        <v/>
      </c>
      <c r="W150" s="101" t="str">
        <f>IF('VSTUP SCAUx'!BI150="","",'VSTUP SCAUx'!BI150)</f>
        <v/>
      </c>
      <c r="X150" s="98" t="e">
        <f t="shared" si="13"/>
        <v>#VALUE!</v>
      </c>
      <c r="Y150" s="99">
        <f>IF(A150="vyplnit"," ",VLOOKUP(A150,ZU!$B$6:$H$101,2,FALSE))</f>
        <v>0</v>
      </c>
      <c r="Z150" s="95" t="s">
        <v>28</v>
      </c>
      <c r="AA150" s="95"/>
      <c r="AB150" s="95" t="s">
        <v>28</v>
      </c>
      <c r="AC150" s="95" t="s">
        <v>28</v>
      </c>
      <c r="AD150" s="95" t="s">
        <v>28</v>
      </c>
      <c r="AE150" s="95">
        <f t="shared" si="14"/>
        <v>0</v>
      </c>
      <c r="AF150" s="100">
        <f t="shared" si="15"/>
        <v>1</v>
      </c>
      <c r="AG150" s="95" t="e">
        <f t="shared" si="16"/>
        <v>#N/A</v>
      </c>
      <c r="AH150" s="95"/>
      <c r="AI150" s="101" t="s">
        <v>28</v>
      </c>
      <c r="AJ150" s="101" t="s">
        <v>28</v>
      </c>
      <c r="AK150" s="101" t="s">
        <v>28</v>
      </c>
      <c r="AL150" s="102" t="str">
        <f t="shared" si="17"/>
        <v>nezměněna</v>
      </c>
      <c r="AM150" s="103"/>
    </row>
    <row r="151" spans="1:39" ht="15">
      <c r="A151" s="105" t="str">
        <f>IF('VSTUP SCAUx'!AY151="","",'VSTUP SCAUx'!AY151)</f>
        <v/>
      </c>
      <c r="B151" s="105" t="str">
        <f>IF('VSTUP SCAUx'!A151="","",'VSTUP SCAUx'!A151)</f>
        <v/>
      </c>
      <c r="C151" s="105" t="str">
        <f>IF('VSTUP SCAUx'!B151="","",'VSTUP SCAUx'!B151)</f>
        <v/>
      </c>
      <c r="D151" s="105" t="str">
        <f>IF('VSTUP SCAUx'!C151="","",'VSTUP SCAUx'!C151)</f>
        <v/>
      </c>
      <c r="E151" s="105" t="str">
        <f>IF('VSTUP SCAUx'!I151="","",'VSTUP SCAUx'!I151)</f>
        <v/>
      </c>
      <c r="F151" s="95" t="str">
        <f>IF('VSTUP SCAUx'!F151="","",'VSTUP SCAUx'!F151)</f>
        <v/>
      </c>
      <c r="G151" s="95" t="str">
        <f>IF('VSTUP SCAUx'!G151="","",'VSTUP SCAUx'!G151)</f>
        <v/>
      </c>
      <c r="H151" s="101" t="str">
        <f>IF('VSTUP SCAUx'!AC151="","","ANO")</f>
        <v/>
      </c>
      <c r="I151" s="106" t="str">
        <f>IF('VSTUP SCAUx'!BD151="","",'VSTUP SCAUx'!BD151)</f>
        <v/>
      </c>
      <c r="J151" s="101" t="str">
        <f>IF('VSTUP SCAUx'!N151="","",'VSTUP SCAUx'!N151)</f>
        <v/>
      </c>
      <c r="K151" s="95" t="s">
        <v>28</v>
      </c>
      <c r="L151" s="95" t="s">
        <v>28</v>
      </c>
      <c r="M151" s="95" t="s">
        <v>28</v>
      </c>
      <c r="N151" s="95"/>
      <c r="O151" s="95" t="s">
        <v>28</v>
      </c>
      <c r="P151" s="96" t="e">
        <f>ROUND(IF(F151="vyplnit","-",VLOOKUP(CONCATENATE(Y151,G151," ",Z151),ZU!$A$6:$H$100,5,FALSE)*F151),2)</f>
        <v>#N/A</v>
      </c>
      <c r="Q151" s="96" t="e">
        <f t="shared" si="12"/>
        <v>#N/A</v>
      </c>
      <c r="R151" s="97" t="s">
        <v>28</v>
      </c>
      <c r="S151" s="97" t="s">
        <v>28</v>
      </c>
      <c r="T151" s="97" t="s">
        <v>28</v>
      </c>
      <c r="U151" s="96"/>
      <c r="V151" s="101" t="str">
        <f>IF('VSTUP SCAUx'!BH151="","",'VSTUP SCAUx'!BH151)</f>
        <v/>
      </c>
      <c r="W151" s="101" t="str">
        <f>IF('VSTUP SCAUx'!BI151="","",'VSTUP SCAUx'!BI151)</f>
        <v/>
      </c>
      <c r="X151" s="98" t="e">
        <f t="shared" si="13"/>
        <v>#VALUE!</v>
      </c>
      <c r="Y151" s="99">
        <f>IF(A151="vyplnit"," ",VLOOKUP(A151,ZU!$B$6:$H$101,2,FALSE))</f>
        <v>0</v>
      </c>
      <c r="Z151" s="95" t="s">
        <v>28</v>
      </c>
      <c r="AA151" s="95"/>
      <c r="AB151" s="95" t="s">
        <v>28</v>
      </c>
      <c r="AC151" s="95" t="s">
        <v>28</v>
      </c>
      <c r="AD151" s="95" t="s">
        <v>28</v>
      </c>
      <c r="AE151" s="95">
        <f t="shared" si="14"/>
        <v>0</v>
      </c>
      <c r="AF151" s="100">
        <f t="shared" si="15"/>
        <v>1</v>
      </c>
      <c r="AG151" s="95" t="e">
        <f t="shared" si="16"/>
        <v>#N/A</v>
      </c>
      <c r="AH151" s="95"/>
      <c r="AI151" s="101" t="s">
        <v>28</v>
      </c>
      <c r="AJ151" s="101" t="s">
        <v>28</v>
      </c>
      <c r="AK151" s="101" t="s">
        <v>28</v>
      </c>
      <c r="AL151" s="102" t="str">
        <f t="shared" si="17"/>
        <v>nezměněna</v>
      </c>
      <c r="AM151" s="103"/>
    </row>
    <row r="152" spans="1:39" ht="15">
      <c r="A152" s="105" t="str">
        <f>IF('VSTUP SCAUx'!AY152="","",'VSTUP SCAUx'!AY152)</f>
        <v/>
      </c>
      <c r="B152" s="105" t="str">
        <f>IF('VSTUP SCAUx'!A152="","",'VSTUP SCAUx'!A152)</f>
        <v/>
      </c>
      <c r="C152" s="105" t="str">
        <f>IF('VSTUP SCAUx'!B152="","",'VSTUP SCAUx'!B152)</f>
        <v/>
      </c>
      <c r="D152" s="105" t="str">
        <f>IF('VSTUP SCAUx'!C152="","",'VSTUP SCAUx'!C152)</f>
        <v/>
      </c>
      <c r="E152" s="105" t="str">
        <f>IF('VSTUP SCAUx'!I152="","",'VSTUP SCAUx'!I152)</f>
        <v/>
      </c>
      <c r="F152" s="95" t="str">
        <f>IF('VSTUP SCAUx'!F152="","",'VSTUP SCAUx'!F152)</f>
        <v/>
      </c>
      <c r="G152" s="95" t="str">
        <f>IF('VSTUP SCAUx'!G152="","",'VSTUP SCAUx'!G152)</f>
        <v/>
      </c>
      <c r="H152" s="101" t="str">
        <f>IF('VSTUP SCAUx'!AC152="","","ANO")</f>
        <v/>
      </c>
      <c r="I152" s="106" t="str">
        <f>IF('VSTUP SCAUx'!BD152="","",'VSTUP SCAUx'!BD152)</f>
        <v/>
      </c>
      <c r="J152" s="101" t="str">
        <f>IF('VSTUP SCAUx'!N152="","",'VSTUP SCAUx'!N152)</f>
        <v/>
      </c>
      <c r="K152" s="95" t="s">
        <v>28</v>
      </c>
      <c r="L152" s="95" t="s">
        <v>28</v>
      </c>
      <c r="M152" s="95" t="s">
        <v>28</v>
      </c>
      <c r="N152" s="95"/>
      <c r="O152" s="95" t="s">
        <v>28</v>
      </c>
      <c r="P152" s="96" t="e">
        <f>ROUND(IF(F152="vyplnit","-",VLOOKUP(CONCATENATE(Y152,G152," ",Z152),ZU!$A$6:$H$100,5,FALSE)*F152),2)</f>
        <v>#N/A</v>
      </c>
      <c r="Q152" s="96" t="e">
        <f t="shared" si="12"/>
        <v>#N/A</v>
      </c>
      <c r="R152" s="97" t="s">
        <v>28</v>
      </c>
      <c r="S152" s="97" t="s">
        <v>28</v>
      </c>
      <c r="T152" s="97" t="s">
        <v>28</v>
      </c>
      <c r="U152" s="96"/>
      <c r="V152" s="101" t="str">
        <f>IF('VSTUP SCAUx'!BH152="","",'VSTUP SCAUx'!BH152)</f>
        <v/>
      </c>
      <c r="W152" s="101" t="str">
        <f>IF('VSTUP SCAUx'!BI152="","",'VSTUP SCAUx'!BI152)</f>
        <v/>
      </c>
      <c r="X152" s="98" t="e">
        <f t="shared" si="13"/>
        <v>#VALUE!</v>
      </c>
      <c r="Y152" s="99">
        <f>IF(A152="vyplnit"," ",VLOOKUP(A152,ZU!$B$6:$H$101,2,FALSE))</f>
        <v>0</v>
      </c>
      <c r="Z152" s="95" t="s">
        <v>28</v>
      </c>
      <c r="AA152" s="95"/>
      <c r="AB152" s="95" t="s">
        <v>28</v>
      </c>
      <c r="AC152" s="95" t="s">
        <v>28</v>
      </c>
      <c r="AD152" s="95" t="s">
        <v>28</v>
      </c>
      <c r="AE152" s="95">
        <f t="shared" si="14"/>
        <v>0</v>
      </c>
      <c r="AF152" s="100">
        <f t="shared" si="15"/>
        <v>1</v>
      </c>
      <c r="AG152" s="95" t="e">
        <f t="shared" si="16"/>
        <v>#N/A</v>
      </c>
      <c r="AH152" s="95"/>
      <c r="AI152" s="101" t="s">
        <v>28</v>
      </c>
      <c r="AJ152" s="101" t="s">
        <v>28</v>
      </c>
      <c r="AK152" s="101" t="s">
        <v>28</v>
      </c>
      <c r="AL152" s="102" t="str">
        <f t="shared" si="17"/>
        <v>nezměněna</v>
      </c>
      <c r="AM152" s="103"/>
    </row>
    <row r="153" spans="1:39" ht="15">
      <c r="A153" s="105" t="str">
        <f>IF('VSTUP SCAUx'!AY153="","",'VSTUP SCAUx'!AY153)</f>
        <v/>
      </c>
      <c r="B153" s="105" t="str">
        <f>IF('VSTUP SCAUx'!A153="","",'VSTUP SCAUx'!A153)</f>
        <v/>
      </c>
      <c r="C153" s="105" t="str">
        <f>IF('VSTUP SCAUx'!B153="","",'VSTUP SCAUx'!B153)</f>
        <v/>
      </c>
      <c r="D153" s="105" t="str">
        <f>IF('VSTUP SCAUx'!C153="","",'VSTUP SCAUx'!C153)</f>
        <v/>
      </c>
      <c r="E153" s="105" t="str">
        <f>IF('VSTUP SCAUx'!I153="","",'VSTUP SCAUx'!I153)</f>
        <v/>
      </c>
      <c r="F153" s="95" t="str">
        <f>IF('VSTUP SCAUx'!F153="","",'VSTUP SCAUx'!F153)</f>
        <v/>
      </c>
      <c r="G153" s="95" t="str">
        <f>IF('VSTUP SCAUx'!G153="","",'VSTUP SCAUx'!G153)</f>
        <v/>
      </c>
      <c r="H153" s="101" t="str">
        <f>IF('VSTUP SCAUx'!AC153="","","ANO")</f>
        <v/>
      </c>
      <c r="I153" s="106" t="str">
        <f>IF('VSTUP SCAUx'!BD153="","",'VSTUP SCAUx'!BD153)</f>
        <v/>
      </c>
      <c r="J153" s="101" t="str">
        <f>IF('VSTUP SCAUx'!N153="","",'VSTUP SCAUx'!N153)</f>
        <v/>
      </c>
      <c r="K153" s="95" t="s">
        <v>28</v>
      </c>
      <c r="L153" s="95" t="s">
        <v>28</v>
      </c>
      <c r="M153" s="95" t="s">
        <v>28</v>
      </c>
      <c r="N153" s="95"/>
      <c r="O153" s="95" t="s">
        <v>28</v>
      </c>
      <c r="P153" s="96" t="e">
        <f>ROUND(IF(F153="vyplnit","-",VLOOKUP(CONCATENATE(Y153,G153," ",Z153),ZU!$A$6:$H$100,5,FALSE)*F153),2)</f>
        <v>#N/A</v>
      </c>
      <c r="Q153" s="96" t="e">
        <f t="shared" si="12"/>
        <v>#N/A</v>
      </c>
      <c r="R153" s="97" t="s">
        <v>28</v>
      </c>
      <c r="S153" s="97" t="s">
        <v>28</v>
      </c>
      <c r="T153" s="97" t="s">
        <v>28</v>
      </c>
      <c r="U153" s="96"/>
      <c r="V153" s="101" t="str">
        <f>IF('VSTUP SCAUx'!BH153="","",'VSTUP SCAUx'!BH153)</f>
        <v/>
      </c>
      <c r="W153" s="101" t="str">
        <f>IF('VSTUP SCAUx'!BI153="","",'VSTUP SCAUx'!BI153)</f>
        <v/>
      </c>
      <c r="X153" s="98" t="e">
        <f t="shared" si="13"/>
        <v>#VALUE!</v>
      </c>
      <c r="Y153" s="99">
        <f>IF(A153="vyplnit"," ",VLOOKUP(A153,ZU!$B$6:$H$101,2,FALSE))</f>
        <v>0</v>
      </c>
      <c r="Z153" s="95" t="s">
        <v>28</v>
      </c>
      <c r="AA153" s="95"/>
      <c r="AB153" s="95" t="s">
        <v>28</v>
      </c>
      <c r="AC153" s="95" t="s">
        <v>28</v>
      </c>
      <c r="AD153" s="95" t="s">
        <v>28</v>
      </c>
      <c r="AE153" s="95">
        <f t="shared" si="14"/>
        <v>0</v>
      </c>
      <c r="AF153" s="100">
        <f t="shared" si="15"/>
        <v>1</v>
      </c>
      <c r="AG153" s="95" t="e">
        <f t="shared" si="16"/>
        <v>#N/A</v>
      </c>
      <c r="AH153" s="95"/>
      <c r="AI153" s="101" t="s">
        <v>28</v>
      </c>
      <c r="AJ153" s="101" t="s">
        <v>28</v>
      </c>
      <c r="AK153" s="101" t="s">
        <v>28</v>
      </c>
      <c r="AL153" s="102" t="str">
        <f t="shared" si="17"/>
        <v>nezměněna</v>
      </c>
      <c r="AM153" s="103"/>
    </row>
    <row r="154" spans="1:39" ht="15">
      <c r="A154" s="105" t="str">
        <f>IF('VSTUP SCAUx'!AY154="","",'VSTUP SCAUx'!AY154)</f>
        <v/>
      </c>
      <c r="B154" s="105" t="str">
        <f>IF('VSTUP SCAUx'!A154="","",'VSTUP SCAUx'!A154)</f>
        <v/>
      </c>
      <c r="C154" s="105" t="str">
        <f>IF('VSTUP SCAUx'!B154="","",'VSTUP SCAUx'!B154)</f>
        <v/>
      </c>
      <c r="D154" s="105" t="str">
        <f>IF('VSTUP SCAUx'!C154="","",'VSTUP SCAUx'!C154)</f>
        <v/>
      </c>
      <c r="E154" s="105" t="str">
        <f>IF('VSTUP SCAUx'!I154="","",'VSTUP SCAUx'!I154)</f>
        <v/>
      </c>
      <c r="F154" s="95" t="str">
        <f>IF('VSTUP SCAUx'!F154="","",'VSTUP SCAUx'!F154)</f>
        <v/>
      </c>
      <c r="G154" s="95" t="str">
        <f>IF('VSTUP SCAUx'!G154="","",'VSTUP SCAUx'!G154)</f>
        <v/>
      </c>
      <c r="H154" s="101" t="str">
        <f>IF('VSTUP SCAUx'!AC154="","","ANO")</f>
        <v/>
      </c>
      <c r="I154" s="106" t="str">
        <f>IF('VSTUP SCAUx'!BD154="","",'VSTUP SCAUx'!BD154)</f>
        <v/>
      </c>
      <c r="J154" s="101" t="str">
        <f>IF('VSTUP SCAUx'!N154="","",'VSTUP SCAUx'!N154)</f>
        <v/>
      </c>
      <c r="K154" s="95" t="s">
        <v>28</v>
      </c>
      <c r="L154" s="95" t="s">
        <v>28</v>
      </c>
      <c r="M154" s="95" t="s">
        <v>28</v>
      </c>
      <c r="N154" s="95"/>
      <c r="O154" s="95" t="s">
        <v>28</v>
      </c>
      <c r="P154" s="96" t="e">
        <f>ROUND(IF(F154="vyplnit","-",VLOOKUP(CONCATENATE(Y154,G154," ",Z154),ZU!$A$6:$H$100,5,FALSE)*F154),2)</f>
        <v>#N/A</v>
      </c>
      <c r="Q154" s="96" t="e">
        <f t="shared" si="12"/>
        <v>#N/A</v>
      </c>
      <c r="R154" s="97" t="s">
        <v>28</v>
      </c>
      <c r="S154" s="97" t="s">
        <v>28</v>
      </c>
      <c r="T154" s="97" t="s">
        <v>28</v>
      </c>
      <c r="U154" s="96"/>
      <c r="V154" s="101" t="str">
        <f>IF('VSTUP SCAUx'!BH154="","",'VSTUP SCAUx'!BH154)</f>
        <v/>
      </c>
      <c r="W154" s="101" t="str">
        <f>IF('VSTUP SCAUx'!BI154="","",'VSTUP SCAUx'!BI154)</f>
        <v/>
      </c>
      <c r="X154" s="98" t="e">
        <f t="shared" si="13"/>
        <v>#VALUE!</v>
      </c>
      <c r="Y154" s="99">
        <f>IF(A154="vyplnit"," ",VLOOKUP(A154,ZU!$B$6:$H$101,2,FALSE))</f>
        <v>0</v>
      </c>
      <c r="Z154" s="95" t="s">
        <v>28</v>
      </c>
      <c r="AA154" s="95"/>
      <c r="AB154" s="95" t="s">
        <v>28</v>
      </c>
      <c r="AC154" s="95" t="s">
        <v>28</v>
      </c>
      <c r="AD154" s="95" t="s">
        <v>28</v>
      </c>
      <c r="AE154" s="95">
        <f t="shared" si="14"/>
        <v>0</v>
      </c>
      <c r="AF154" s="100">
        <f t="shared" si="15"/>
        <v>1</v>
      </c>
      <c r="AG154" s="95" t="e">
        <f t="shared" si="16"/>
        <v>#N/A</v>
      </c>
      <c r="AH154" s="95"/>
      <c r="AI154" s="101" t="s">
        <v>28</v>
      </c>
      <c r="AJ154" s="101" t="s">
        <v>28</v>
      </c>
      <c r="AK154" s="101" t="s">
        <v>28</v>
      </c>
      <c r="AL154" s="102" t="str">
        <f t="shared" si="17"/>
        <v>nezměněna</v>
      </c>
      <c r="AM154" s="103"/>
    </row>
    <row r="155" spans="1:39" ht="15">
      <c r="A155" s="105" t="str">
        <f>IF('VSTUP SCAUx'!AY155="","",'VSTUP SCAUx'!AY155)</f>
        <v/>
      </c>
      <c r="B155" s="105" t="str">
        <f>IF('VSTUP SCAUx'!A155="","",'VSTUP SCAUx'!A155)</f>
        <v/>
      </c>
      <c r="C155" s="105" t="str">
        <f>IF('VSTUP SCAUx'!B155="","",'VSTUP SCAUx'!B155)</f>
        <v/>
      </c>
      <c r="D155" s="105" t="str">
        <f>IF('VSTUP SCAUx'!C155="","",'VSTUP SCAUx'!C155)</f>
        <v/>
      </c>
      <c r="E155" s="105" t="str">
        <f>IF('VSTUP SCAUx'!I155="","",'VSTUP SCAUx'!I155)</f>
        <v/>
      </c>
      <c r="F155" s="95" t="str">
        <f>IF('VSTUP SCAUx'!F155="","",'VSTUP SCAUx'!F155)</f>
        <v/>
      </c>
      <c r="G155" s="95" t="str">
        <f>IF('VSTUP SCAUx'!G155="","",'VSTUP SCAUx'!G155)</f>
        <v/>
      </c>
      <c r="H155" s="101" t="str">
        <f>IF('VSTUP SCAUx'!AC155="","","ANO")</f>
        <v/>
      </c>
      <c r="I155" s="106" t="str">
        <f>IF('VSTUP SCAUx'!BD155="","",'VSTUP SCAUx'!BD155)</f>
        <v/>
      </c>
      <c r="J155" s="101" t="str">
        <f>IF('VSTUP SCAUx'!N155="","",'VSTUP SCAUx'!N155)</f>
        <v/>
      </c>
      <c r="K155" s="95" t="s">
        <v>28</v>
      </c>
      <c r="L155" s="95" t="s">
        <v>28</v>
      </c>
      <c r="M155" s="95" t="s">
        <v>28</v>
      </c>
      <c r="N155" s="95"/>
      <c r="O155" s="95" t="s">
        <v>28</v>
      </c>
      <c r="P155" s="96" t="e">
        <f>ROUND(IF(F155="vyplnit","-",VLOOKUP(CONCATENATE(Y155,G155," ",Z155),ZU!$A$6:$H$100,5,FALSE)*F155),2)</f>
        <v>#N/A</v>
      </c>
      <c r="Q155" s="96" t="e">
        <f t="shared" si="12"/>
        <v>#N/A</v>
      </c>
      <c r="R155" s="97" t="s">
        <v>28</v>
      </c>
      <c r="S155" s="97" t="s">
        <v>28</v>
      </c>
      <c r="T155" s="97" t="s">
        <v>28</v>
      </c>
      <c r="U155" s="96"/>
      <c r="V155" s="101" t="str">
        <f>IF('VSTUP SCAUx'!BH155="","",'VSTUP SCAUx'!BH155)</f>
        <v/>
      </c>
      <c r="W155" s="101" t="str">
        <f>IF('VSTUP SCAUx'!BI155="","",'VSTUP SCAUx'!BI155)</f>
        <v/>
      </c>
      <c r="X155" s="98" t="e">
        <f t="shared" si="13"/>
        <v>#VALUE!</v>
      </c>
      <c r="Y155" s="99">
        <f>IF(A155="vyplnit"," ",VLOOKUP(A155,ZU!$B$6:$H$101,2,FALSE))</f>
        <v>0</v>
      </c>
      <c r="Z155" s="95" t="s">
        <v>28</v>
      </c>
      <c r="AA155" s="95"/>
      <c r="AB155" s="95" t="s">
        <v>28</v>
      </c>
      <c r="AC155" s="95" t="s">
        <v>28</v>
      </c>
      <c r="AD155" s="95" t="s">
        <v>28</v>
      </c>
      <c r="AE155" s="95">
        <f t="shared" si="14"/>
        <v>0</v>
      </c>
      <c r="AF155" s="100">
        <f t="shared" si="15"/>
        <v>1</v>
      </c>
      <c r="AG155" s="95" t="e">
        <f t="shared" si="16"/>
        <v>#N/A</v>
      </c>
      <c r="AH155" s="95"/>
      <c r="AI155" s="101" t="s">
        <v>28</v>
      </c>
      <c r="AJ155" s="101" t="s">
        <v>28</v>
      </c>
      <c r="AK155" s="101" t="s">
        <v>28</v>
      </c>
      <c r="AL155" s="102" t="str">
        <f t="shared" si="17"/>
        <v>nezměněna</v>
      </c>
      <c r="AM155" s="103"/>
    </row>
    <row r="156" spans="1:39" ht="15">
      <c r="A156" s="105" t="str">
        <f>IF('VSTUP SCAUx'!AY156="","",'VSTUP SCAUx'!AY156)</f>
        <v/>
      </c>
      <c r="B156" s="105" t="str">
        <f>IF('VSTUP SCAUx'!A156="","",'VSTUP SCAUx'!A156)</f>
        <v/>
      </c>
      <c r="C156" s="105" t="str">
        <f>IF('VSTUP SCAUx'!B156="","",'VSTUP SCAUx'!B156)</f>
        <v/>
      </c>
      <c r="D156" s="105" t="str">
        <f>IF('VSTUP SCAUx'!C156="","",'VSTUP SCAUx'!C156)</f>
        <v/>
      </c>
      <c r="E156" s="105" t="str">
        <f>IF('VSTUP SCAUx'!I156="","",'VSTUP SCAUx'!I156)</f>
        <v/>
      </c>
      <c r="F156" s="95" t="str">
        <f>IF('VSTUP SCAUx'!F156="","",'VSTUP SCAUx'!F156)</f>
        <v/>
      </c>
      <c r="G156" s="95" t="str">
        <f>IF('VSTUP SCAUx'!G156="","",'VSTUP SCAUx'!G156)</f>
        <v/>
      </c>
      <c r="H156" s="101" t="str">
        <f>IF('VSTUP SCAUx'!AC156="","","ANO")</f>
        <v/>
      </c>
      <c r="I156" s="106" t="str">
        <f>IF('VSTUP SCAUx'!BD156="","",'VSTUP SCAUx'!BD156)</f>
        <v/>
      </c>
      <c r="J156" s="101" t="str">
        <f>IF('VSTUP SCAUx'!N156="","",'VSTUP SCAUx'!N156)</f>
        <v/>
      </c>
      <c r="K156" s="95" t="s">
        <v>28</v>
      </c>
      <c r="L156" s="95" t="s">
        <v>28</v>
      </c>
      <c r="M156" s="95" t="s">
        <v>28</v>
      </c>
      <c r="N156" s="95"/>
      <c r="O156" s="95" t="s">
        <v>28</v>
      </c>
      <c r="P156" s="96" t="e">
        <f>ROUND(IF(F156="vyplnit","-",VLOOKUP(CONCATENATE(Y156,G156," ",Z156),ZU!$A$6:$H$100,5,FALSE)*F156),2)</f>
        <v>#N/A</v>
      </c>
      <c r="Q156" s="96" t="e">
        <f t="shared" si="12"/>
        <v>#N/A</v>
      </c>
      <c r="R156" s="97" t="s">
        <v>28</v>
      </c>
      <c r="S156" s="97" t="s">
        <v>28</v>
      </c>
      <c r="T156" s="97" t="s">
        <v>28</v>
      </c>
      <c r="U156" s="96"/>
      <c r="V156" s="101" t="str">
        <f>IF('VSTUP SCAUx'!BH156="","",'VSTUP SCAUx'!BH156)</f>
        <v/>
      </c>
      <c r="W156" s="101" t="str">
        <f>IF('VSTUP SCAUx'!BI156="","",'VSTUP SCAUx'!BI156)</f>
        <v/>
      </c>
      <c r="X156" s="98" t="e">
        <f t="shared" si="13"/>
        <v>#VALUE!</v>
      </c>
      <c r="Y156" s="99">
        <f>IF(A156="vyplnit"," ",VLOOKUP(A156,ZU!$B$6:$H$101,2,FALSE))</f>
        <v>0</v>
      </c>
      <c r="Z156" s="95" t="s">
        <v>28</v>
      </c>
      <c r="AA156" s="95"/>
      <c r="AB156" s="95" t="s">
        <v>28</v>
      </c>
      <c r="AC156" s="95" t="s">
        <v>28</v>
      </c>
      <c r="AD156" s="95" t="s">
        <v>28</v>
      </c>
      <c r="AE156" s="95">
        <f t="shared" si="14"/>
        <v>0</v>
      </c>
      <c r="AF156" s="100">
        <f t="shared" si="15"/>
        <v>1</v>
      </c>
      <c r="AG156" s="95" t="e">
        <f t="shared" si="16"/>
        <v>#N/A</v>
      </c>
      <c r="AH156" s="95"/>
      <c r="AI156" s="101" t="s">
        <v>28</v>
      </c>
      <c r="AJ156" s="101" t="s">
        <v>28</v>
      </c>
      <c r="AK156" s="101" t="s">
        <v>28</v>
      </c>
      <c r="AL156" s="102" t="str">
        <f t="shared" si="17"/>
        <v>nezměněna</v>
      </c>
      <c r="AM156" s="103"/>
    </row>
    <row r="157" spans="1:39" ht="15">
      <c r="A157" s="105" t="str">
        <f>IF('VSTUP SCAUx'!AY157="","",'VSTUP SCAUx'!AY157)</f>
        <v/>
      </c>
      <c r="B157" s="105" t="str">
        <f>IF('VSTUP SCAUx'!A157="","",'VSTUP SCAUx'!A157)</f>
        <v/>
      </c>
      <c r="C157" s="105" t="str">
        <f>IF('VSTUP SCAUx'!B157="","",'VSTUP SCAUx'!B157)</f>
        <v/>
      </c>
      <c r="D157" s="105" t="str">
        <f>IF('VSTUP SCAUx'!C157="","",'VSTUP SCAUx'!C157)</f>
        <v/>
      </c>
      <c r="E157" s="105" t="str">
        <f>IF('VSTUP SCAUx'!I157="","",'VSTUP SCAUx'!I157)</f>
        <v/>
      </c>
      <c r="F157" s="95" t="str">
        <f>IF('VSTUP SCAUx'!F157="","",'VSTUP SCAUx'!F157)</f>
        <v/>
      </c>
      <c r="G157" s="95" t="str">
        <f>IF('VSTUP SCAUx'!G157="","",'VSTUP SCAUx'!G157)</f>
        <v/>
      </c>
      <c r="H157" s="101" t="str">
        <f>IF('VSTUP SCAUx'!AC157="","","ANO")</f>
        <v/>
      </c>
      <c r="I157" s="106" t="str">
        <f>IF('VSTUP SCAUx'!BD157="","",'VSTUP SCAUx'!BD157)</f>
        <v/>
      </c>
      <c r="J157" s="101" t="str">
        <f>IF('VSTUP SCAUx'!N157="","",'VSTUP SCAUx'!N157)</f>
        <v/>
      </c>
      <c r="K157" s="95" t="s">
        <v>28</v>
      </c>
      <c r="L157" s="95" t="s">
        <v>28</v>
      </c>
      <c r="M157" s="95" t="s">
        <v>28</v>
      </c>
      <c r="N157" s="95"/>
      <c r="O157" s="95" t="s">
        <v>28</v>
      </c>
      <c r="P157" s="96" t="e">
        <f>ROUND(IF(F157="vyplnit","-",VLOOKUP(CONCATENATE(Y157,G157," ",Z157),ZU!$A$6:$H$100,5,FALSE)*F157),2)</f>
        <v>#N/A</v>
      </c>
      <c r="Q157" s="96" t="e">
        <f t="shared" si="12"/>
        <v>#N/A</v>
      </c>
      <c r="R157" s="97" t="s">
        <v>28</v>
      </c>
      <c r="S157" s="97" t="s">
        <v>28</v>
      </c>
      <c r="T157" s="97" t="s">
        <v>28</v>
      </c>
      <c r="U157" s="96"/>
      <c r="V157" s="101" t="str">
        <f>IF('VSTUP SCAUx'!BH157="","",'VSTUP SCAUx'!BH157)</f>
        <v/>
      </c>
      <c r="W157" s="101" t="str">
        <f>IF('VSTUP SCAUx'!BI157="","",'VSTUP SCAUx'!BI157)</f>
        <v/>
      </c>
      <c r="X157" s="98" t="e">
        <f t="shared" si="13"/>
        <v>#VALUE!</v>
      </c>
      <c r="Y157" s="99">
        <f>IF(A157="vyplnit"," ",VLOOKUP(A157,ZU!$B$6:$H$101,2,FALSE))</f>
        <v>0</v>
      </c>
      <c r="Z157" s="95" t="s">
        <v>28</v>
      </c>
      <c r="AA157" s="95"/>
      <c r="AB157" s="95" t="s">
        <v>28</v>
      </c>
      <c r="AC157" s="95" t="s">
        <v>28</v>
      </c>
      <c r="AD157" s="95" t="s">
        <v>28</v>
      </c>
      <c r="AE157" s="95">
        <f t="shared" si="14"/>
        <v>0</v>
      </c>
      <c r="AF157" s="100">
        <f t="shared" si="15"/>
        <v>1</v>
      </c>
      <c r="AG157" s="95" t="e">
        <f t="shared" si="16"/>
        <v>#N/A</v>
      </c>
      <c r="AH157" s="95"/>
      <c r="AI157" s="101" t="s">
        <v>28</v>
      </c>
      <c r="AJ157" s="101" t="s">
        <v>28</v>
      </c>
      <c r="AK157" s="101" t="s">
        <v>28</v>
      </c>
      <c r="AL157" s="102" t="str">
        <f t="shared" si="17"/>
        <v>nezměněna</v>
      </c>
      <c r="AM157" s="103"/>
    </row>
    <row r="158" spans="1:39" ht="15">
      <c r="A158" s="105" t="str">
        <f>IF('VSTUP SCAUx'!AY158="","",'VSTUP SCAUx'!AY158)</f>
        <v/>
      </c>
      <c r="B158" s="105" t="str">
        <f>IF('VSTUP SCAUx'!A158="","",'VSTUP SCAUx'!A158)</f>
        <v/>
      </c>
      <c r="C158" s="105" t="str">
        <f>IF('VSTUP SCAUx'!B158="","",'VSTUP SCAUx'!B158)</f>
        <v/>
      </c>
      <c r="D158" s="105" t="str">
        <f>IF('VSTUP SCAUx'!C158="","",'VSTUP SCAUx'!C158)</f>
        <v/>
      </c>
      <c r="E158" s="105" t="str">
        <f>IF('VSTUP SCAUx'!I158="","",'VSTUP SCAUx'!I158)</f>
        <v/>
      </c>
      <c r="F158" s="95" t="str">
        <f>IF('VSTUP SCAUx'!F158="","",'VSTUP SCAUx'!F158)</f>
        <v/>
      </c>
      <c r="G158" s="95" t="str">
        <f>IF('VSTUP SCAUx'!G158="","",'VSTUP SCAUx'!G158)</f>
        <v/>
      </c>
      <c r="H158" s="101" t="str">
        <f>IF('VSTUP SCAUx'!AC158="","","ANO")</f>
        <v/>
      </c>
      <c r="I158" s="106" t="str">
        <f>IF('VSTUP SCAUx'!BD158="","",'VSTUP SCAUx'!BD158)</f>
        <v/>
      </c>
      <c r="J158" s="101" t="str">
        <f>IF('VSTUP SCAUx'!N158="","",'VSTUP SCAUx'!N158)</f>
        <v/>
      </c>
      <c r="K158" s="95" t="s">
        <v>28</v>
      </c>
      <c r="L158" s="95" t="s">
        <v>28</v>
      </c>
      <c r="M158" s="95" t="s">
        <v>28</v>
      </c>
      <c r="N158" s="95"/>
      <c r="O158" s="95" t="s">
        <v>28</v>
      </c>
      <c r="P158" s="96" t="e">
        <f>ROUND(IF(F158="vyplnit","-",VLOOKUP(CONCATENATE(Y158,G158," ",Z158),ZU!$A$6:$H$100,5,FALSE)*F158),2)</f>
        <v>#N/A</v>
      </c>
      <c r="Q158" s="96" t="e">
        <f t="shared" si="12"/>
        <v>#N/A</v>
      </c>
      <c r="R158" s="97" t="s">
        <v>28</v>
      </c>
      <c r="S158" s="97" t="s">
        <v>28</v>
      </c>
      <c r="T158" s="97" t="s">
        <v>28</v>
      </c>
      <c r="U158" s="96"/>
      <c r="V158" s="101" t="str">
        <f>IF('VSTUP SCAUx'!BH158="","",'VSTUP SCAUx'!BH158)</f>
        <v/>
      </c>
      <c r="W158" s="101" t="str">
        <f>IF('VSTUP SCAUx'!BI158="","",'VSTUP SCAUx'!BI158)</f>
        <v/>
      </c>
      <c r="X158" s="98" t="e">
        <f t="shared" si="13"/>
        <v>#VALUE!</v>
      </c>
      <c r="Y158" s="99">
        <f>IF(A158="vyplnit"," ",VLOOKUP(A158,ZU!$B$6:$H$101,2,FALSE))</f>
        <v>0</v>
      </c>
      <c r="Z158" s="95" t="s">
        <v>28</v>
      </c>
      <c r="AA158" s="95"/>
      <c r="AB158" s="95" t="s">
        <v>28</v>
      </c>
      <c r="AC158" s="95" t="s">
        <v>28</v>
      </c>
      <c r="AD158" s="95" t="s">
        <v>28</v>
      </c>
      <c r="AE158" s="95">
        <f t="shared" si="14"/>
        <v>0</v>
      </c>
      <c r="AF158" s="100">
        <f t="shared" si="15"/>
        <v>1</v>
      </c>
      <c r="AG158" s="95" t="e">
        <f t="shared" si="16"/>
        <v>#N/A</v>
      </c>
      <c r="AH158" s="95"/>
      <c r="AI158" s="101" t="s">
        <v>28</v>
      </c>
      <c r="AJ158" s="101" t="s">
        <v>28</v>
      </c>
      <c r="AK158" s="101" t="s">
        <v>28</v>
      </c>
      <c r="AL158" s="102" t="str">
        <f t="shared" si="17"/>
        <v>nezměněna</v>
      </c>
      <c r="AM158" s="103"/>
    </row>
    <row r="159" spans="1:39" ht="15">
      <c r="A159" s="105" t="str">
        <f>IF('VSTUP SCAUx'!AY159="","",'VSTUP SCAUx'!AY159)</f>
        <v/>
      </c>
      <c r="B159" s="105" t="str">
        <f>IF('VSTUP SCAUx'!A159="","",'VSTUP SCAUx'!A159)</f>
        <v/>
      </c>
      <c r="C159" s="105" t="str">
        <f>IF('VSTUP SCAUx'!B159="","",'VSTUP SCAUx'!B159)</f>
        <v/>
      </c>
      <c r="D159" s="105" t="str">
        <f>IF('VSTUP SCAUx'!C159="","",'VSTUP SCAUx'!C159)</f>
        <v/>
      </c>
      <c r="E159" s="105" t="str">
        <f>IF('VSTUP SCAUx'!I159="","",'VSTUP SCAUx'!I159)</f>
        <v/>
      </c>
      <c r="F159" s="95" t="str">
        <f>IF('VSTUP SCAUx'!F159="","",'VSTUP SCAUx'!F159)</f>
        <v/>
      </c>
      <c r="G159" s="95" t="str">
        <f>IF('VSTUP SCAUx'!G159="","",'VSTUP SCAUx'!G159)</f>
        <v/>
      </c>
      <c r="H159" s="101" t="str">
        <f>IF('VSTUP SCAUx'!AC159="","","ANO")</f>
        <v/>
      </c>
      <c r="I159" s="106" t="str">
        <f>IF('VSTUP SCAUx'!BD159="","",'VSTUP SCAUx'!BD159)</f>
        <v/>
      </c>
      <c r="J159" s="101" t="str">
        <f>IF('VSTUP SCAUx'!N159="","",'VSTUP SCAUx'!N159)</f>
        <v/>
      </c>
      <c r="K159" s="95" t="s">
        <v>28</v>
      </c>
      <c r="L159" s="95" t="s">
        <v>28</v>
      </c>
      <c r="M159" s="95" t="s">
        <v>28</v>
      </c>
      <c r="N159" s="95"/>
      <c r="O159" s="95" t="s">
        <v>28</v>
      </c>
      <c r="P159" s="96" t="e">
        <f>ROUND(IF(F159="vyplnit","-",VLOOKUP(CONCATENATE(Y159,G159," ",Z159),ZU!$A$6:$H$100,5,FALSE)*F159),2)</f>
        <v>#N/A</v>
      </c>
      <c r="Q159" s="96" t="e">
        <f t="shared" si="12"/>
        <v>#N/A</v>
      </c>
      <c r="R159" s="97" t="s">
        <v>28</v>
      </c>
      <c r="S159" s="97" t="s">
        <v>28</v>
      </c>
      <c r="T159" s="97" t="s">
        <v>28</v>
      </c>
      <c r="U159" s="96"/>
      <c r="V159" s="101" t="str">
        <f>IF('VSTUP SCAUx'!BH159="","",'VSTUP SCAUx'!BH159)</f>
        <v/>
      </c>
      <c r="W159" s="101" t="str">
        <f>IF('VSTUP SCAUx'!BI159="","",'VSTUP SCAUx'!BI159)</f>
        <v/>
      </c>
      <c r="X159" s="98" t="e">
        <f t="shared" si="13"/>
        <v>#VALUE!</v>
      </c>
      <c r="Y159" s="99">
        <f>IF(A159="vyplnit"," ",VLOOKUP(A159,ZU!$B$6:$H$101,2,FALSE))</f>
        <v>0</v>
      </c>
      <c r="Z159" s="95" t="s">
        <v>28</v>
      </c>
      <c r="AA159" s="95"/>
      <c r="AB159" s="95" t="s">
        <v>28</v>
      </c>
      <c r="AC159" s="95" t="s">
        <v>28</v>
      </c>
      <c r="AD159" s="95" t="s">
        <v>28</v>
      </c>
      <c r="AE159" s="95">
        <f t="shared" si="14"/>
        <v>0</v>
      </c>
      <c r="AF159" s="100">
        <f t="shared" si="15"/>
        <v>1</v>
      </c>
      <c r="AG159" s="95" t="e">
        <f t="shared" si="16"/>
        <v>#N/A</v>
      </c>
      <c r="AH159" s="95"/>
      <c r="AI159" s="101" t="s">
        <v>28</v>
      </c>
      <c r="AJ159" s="101" t="s">
        <v>28</v>
      </c>
      <c r="AK159" s="101" t="s">
        <v>28</v>
      </c>
      <c r="AL159" s="102" t="str">
        <f t="shared" si="17"/>
        <v>nezměněna</v>
      </c>
      <c r="AM159" s="103"/>
    </row>
    <row r="160" spans="1:39" ht="15">
      <c r="A160" s="105" t="str">
        <f>IF('VSTUP SCAUx'!AY160="","",'VSTUP SCAUx'!AY160)</f>
        <v/>
      </c>
      <c r="B160" s="105" t="str">
        <f>IF('VSTUP SCAUx'!A160="","",'VSTUP SCAUx'!A160)</f>
        <v/>
      </c>
      <c r="C160" s="105" t="str">
        <f>IF('VSTUP SCAUx'!B160="","",'VSTUP SCAUx'!B160)</f>
        <v/>
      </c>
      <c r="D160" s="105" t="str">
        <f>IF('VSTUP SCAUx'!C160="","",'VSTUP SCAUx'!C160)</f>
        <v/>
      </c>
      <c r="E160" s="105" t="str">
        <f>IF('VSTUP SCAUx'!I160="","",'VSTUP SCAUx'!I160)</f>
        <v/>
      </c>
      <c r="F160" s="95" t="str">
        <f>IF('VSTUP SCAUx'!F160="","",'VSTUP SCAUx'!F160)</f>
        <v/>
      </c>
      <c r="G160" s="95" t="str">
        <f>IF('VSTUP SCAUx'!G160="","",'VSTUP SCAUx'!G160)</f>
        <v/>
      </c>
      <c r="H160" s="101" t="str">
        <f>IF('VSTUP SCAUx'!AC160="","","ANO")</f>
        <v/>
      </c>
      <c r="I160" s="106" t="str">
        <f>IF('VSTUP SCAUx'!BD160="","",'VSTUP SCAUx'!BD160)</f>
        <v/>
      </c>
      <c r="J160" s="101" t="str">
        <f>IF('VSTUP SCAUx'!N160="","",'VSTUP SCAUx'!N160)</f>
        <v/>
      </c>
      <c r="K160" s="95" t="s">
        <v>28</v>
      </c>
      <c r="L160" s="95" t="s">
        <v>28</v>
      </c>
      <c r="M160" s="95" t="s">
        <v>28</v>
      </c>
      <c r="N160" s="95"/>
      <c r="O160" s="95" t="s">
        <v>28</v>
      </c>
      <c r="P160" s="96" t="e">
        <f>ROUND(IF(F160="vyplnit","-",VLOOKUP(CONCATENATE(Y160,G160," ",Z160),ZU!$A$6:$H$100,5,FALSE)*F160),2)</f>
        <v>#N/A</v>
      </c>
      <c r="Q160" s="96" t="e">
        <f t="shared" si="12"/>
        <v>#N/A</v>
      </c>
      <c r="R160" s="97" t="s">
        <v>28</v>
      </c>
      <c r="S160" s="97" t="s">
        <v>28</v>
      </c>
      <c r="T160" s="97" t="s">
        <v>28</v>
      </c>
      <c r="U160" s="96"/>
      <c r="V160" s="101" t="str">
        <f>IF('VSTUP SCAUx'!BH160="","",'VSTUP SCAUx'!BH160)</f>
        <v/>
      </c>
      <c r="W160" s="101" t="str">
        <f>IF('VSTUP SCAUx'!BI160="","",'VSTUP SCAUx'!BI160)</f>
        <v/>
      </c>
      <c r="X160" s="98" t="e">
        <f t="shared" si="13"/>
        <v>#VALUE!</v>
      </c>
      <c r="Y160" s="99">
        <f>IF(A160="vyplnit"," ",VLOOKUP(A160,ZU!$B$6:$H$101,2,FALSE))</f>
        <v>0</v>
      </c>
      <c r="Z160" s="95" t="s">
        <v>28</v>
      </c>
      <c r="AA160" s="95"/>
      <c r="AB160" s="95" t="s">
        <v>28</v>
      </c>
      <c r="AC160" s="95" t="s">
        <v>28</v>
      </c>
      <c r="AD160" s="95" t="s">
        <v>28</v>
      </c>
      <c r="AE160" s="95">
        <f t="shared" si="14"/>
        <v>0</v>
      </c>
      <c r="AF160" s="100">
        <f t="shared" si="15"/>
        <v>1</v>
      </c>
      <c r="AG160" s="95" t="e">
        <f t="shared" si="16"/>
        <v>#N/A</v>
      </c>
      <c r="AH160" s="95"/>
      <c r="AI160" s="101" t="s">
        <v>28</v>
      </c>
      <c r="AJ160" s="101" t="s">
        <v>28</v>
      </c>
      <c r="AK160" s="101" t="s">
        <v>28</v>
      </c>
      <c r="AL160" s="102" t="str">
        <f t="shared" si="17"/>
        <v>nezměněna</v>
      </c>
      <c r="AM160" s="103"/>
    </row>
    <row r="161" spans="1:39" ht="15">
      <c r="A161" s="105" t="str">
        <f>IF('VSTUP SCAUx'!AY161="","",'VSTUP SCAUx'!AY161)</f>
        <v/>
      </c>
      <c r="B161" s="105" t="str">
        <f>IF('VSTUP SCAUx'!A161="","",'VSTUP SCAUx'!A161)</f>
        <v/>
      </c>
      <c r="C161" s="105" t="str">
        <f>IF('VSTUP SCAUx'!B161="","",'VSTUP SCAUx'!B161)</f>
        <v/>
      </c>
      <c r="D161" s="105" t="str">
        <f>IF('VSTUP SCAUx'!C161="","",'VSTUP SCAUx'!C161)</f>
        <v/>
      </c>
      <c r="E161" s="105" t="str">
        <f>IF('VSTUP SCAUx'!I161="","",'VSTUP SCAUx'!I161)</f>
        <v/>
      </c>
      <c r="F161" s="95" t="str">
        <f>IF('VSTUP SCAUx'!F161="","",'VSTUP SCAUx'!F161)</f>
        <v/>
      </c>
      <c r="G161" s="95" t="str">
        <f>IF('VSTUP SCAUx'!G161="","",'VSTUP SCAUx'!G161)</f>
        <v/>
      </c>
      <c r="H161" s="101" t="str">
        <f>IF('VSTUP SCAUx'!AC161="","","ANO")</f>
        <v/>
      </c>
      <c r="I161" s="106" t="str">
        <f>IF('VSTUP SCAUx'!BD161="","",'VSTUP SCAUx'!BD161)</f>
        <v/>
      </c>
      <c r="J161" s="101" t="str">
        <f>IF('VSTUP SCAUx'!N161="","",'VSTUP SCAUx'!N161)</f>
        <v/>
      </c>
      <c r="K161" s="95" t="s">
        <v>28</v>
      </c>
      <c r="L161" s="95" t="s">
        <v>28</v>
      </c>
      <c r="M161" s="95" t="s">
        <v>28</v>
      </c>
      <c r="N161" s="95"/>
      <c r="O161" s="95" t="s">
        <v>28</v>
      </c>
      <c r="P161" s="96" t="e">
        <f>ROUND(IF(F161="vyplnit","-",VLOOKUP(CONCATENATE(Y161,G161," ",Z161),ZU!$A$6:$H$100,5,FALSE)*F161),2)</f>
        <v>#N/A</v>
      </c>
      <c r="Q161" s="96" t="e">
        <f t="shared" si="12"/>
        <v>#N/A</v>
      </c>
      <c r="R161" s="97" t="s">
        <v>28</v>
      </c>
      <c r="S161" s="97" t="s">
        <v>28</v>
      </c>
      <c r="T161" s="97" t="s">
        <v>28</v>
      </c>
      <c r="U161" s="96"/>
      <c r="V161" s="101" t="str">
        <f>IF('VSTUP SCAUx'!BH161="","",'VSTUP SCAUx'!BH161)</f>
        <v/>
      </c>
      <c r="W161" s="101" t="str">
        <f>IF('VSTUP SCAUx'!BI161="","",'VSTUP SCAUx'!BI161)</f>
        <v/>
      </c>
      <c r="X161" s="98" t="e">
        <f t="shared" si="13"/>
        <v>#VALUE!</v>
      </c>
      <c r="Y161" s="99">
        <f>IF(A161="vyplnit"," ",VLOOKUP(A161,ZU!$B$6:$H$101,2,FALSE))</f>
        <v>0</v>
      </c>
      <c r="Z161" s="95" t="s">
        <v>28</v>
      </c>
      <c r="AA161" s="95"/>
      <c r="AB161" s="95" t="s">
        <v>28</v>
      </c>
      <c r="AC161" s="95" t="s">
        <v>28</v>
      </c>
      <c r="AD161" s="95" t="s">
        <v>28</v>
      </c>
      <c r="AE161" s="95">
        <f t="shared" si="14"/>
        <v>0</v>
      </c>
      <c r="AF161" s="100">
        <f t="shared" si="15"/>
        <v>1</v>
      </c>
      <c r="AG161" s="95" t="e">
        <f t="shared" si="16"/>
        <v>#N/A</v>
      </c>
      <c r="AH161" s="95"/>
      <c r="AI161" s="101" t="s">
        <v>28</v>
      </c>
      <c r="AJ161" s="101" t="s">
        <v>28</v>
      </c>
      <c r="AK161" s="101" t="s">
        <v>28</v>
      </c>
      <c r="AL161" s="102" t="str">
        <f t="shared" si="17"/>
        <v>nezměněna</v>
      </c>
      <c r="AM161" s="103"/>
    </row>
    <row r="162" spans="1:39" ht="15">
      <c r="A162" s="105" t="str">
        <f>IF('VSTUP SCAUx'!AY162="","",'VSTUP SCAUx'!AY162)</f>
        <v/>
      </c>
      <c r="B162" s="105" t="str">
        <f>IF('VSTUP SCAUx'!A162="","",'VSTUP SCAUx'!A162)</f>
        <v/>
      </c>
      <c r="C162" s="105" t="str">
        <f>IF('VSTUP SCAUx'!B162="","",'VSTUP SCAUx'!B162)</f>
        <v/>
      </c>
      <c r="D162" s="105" t="str">
        <f>IF('VSTUP SCAUx'!C162="","",'VSTUP SCAUx'!C162)</f>
        <v/>
      </c>
      <c r="E162" s="105" t="str">
        <f>IF('VSTUP SCAUx'!I162="","",'VSTUP SCAUx'!I162)</f>
        <v/>
      </c>
      <c r="F162" s="95" t="str">
        <f>IF('VSTUP SCAUx'!F162="","",'VSTUP SCAUx'!F162)</f>
        <v/>
      </c>
      <c r="G162" s="95" t="str">
        <f>IF('VSTUP SCAUx'!G162="","",'VSTUP SCAUx'!G162)</f>
        <v/>
      </c>
      <c r="H162" s="101" t="str">
        <f>IF('VSTUP SCAUx'!AC162="","","ANO")</f>
        <v/>
      </c>
      <c r="I162" s="106" t="str">
        <f>IF('VSTUP SCAUx'!BD162="","",'VSTUP SCAUx'!BD162)</f>
        <v/>
      </c>
      <c r="J162" s="101" t="str">
        <f>IF('VSTUP SCAUx'!N162="","",'VSTUP SCAUx'!N162)</f>
        <v/>
      </c>
      <c r="K162" s="95" t="s">
        <v>28</v>
      </c>
      <c r="L162" s="95" t="s">
        <v>28</v>
      </c>
      <c r="M162" s="95" t="s">
        <v>28</v>
      </c>
      <c r="N162" s="95"/>
      <c r="O162" s="95" t="s">
        <v>28</v>
      </c>
      <c r="P162" s="96" t="e">
        <f>ROUND(IF(F162="vyplnit","-",VLOOKUP(CONCATENATE(Y162,G162," ",Z162),ZU!$A$6:$H$100,5,FALSE)*F162),2)</f>
        <v>#N/A</v>
      </c>
      <c r="Q162" s="96" t="e">
        <f t="shared" si="12"/>
        <v>#N/A</v>
      </c>
      <c r="R162" s="97" t="s">
        <v>28</v>
      </c>
      <c r="S162" s="97" t="s">
        <v>28</v>
      </c>
      <c r="T162" s="97" t="s">
        <v>28</v>
      </c>
      <c r="U162" s="96"/>
      <c r="V162" s="101" t="str">
        <f>IF('VSTUP SCAUx'!BH162="","",'VSTUP SCAUx'!BH162)</f>
        <v/>
      </c>
      <c r="W162" s="101" t="str">
        <f>IF('VSTUP SCAUx'!BI162="","",'VSTUP SCAUx'!BI162)</f>
        <v/>
      </c>
      <c r="X162" s="98" t="e">
        <f t="shared" si="13"/>
        <v>#VALUE!</v>
      </c>
      <c r="Y162" s="99">
        <f>IF(A162="vyplnit"," ",VLOOKUP(A162,ZU!$B$6:$H$101,2,FALSE))</f>
        <v>0</v>
      </c>
      <c r="Z162" s="95" t="s">
        <v>28</v>
      </c>
      <c r="AA162" s="95"/>
      <c r="AB162" s="95" t="s">
        <v>28</v>
      </c>
      <c r="AC162" s="95" t="s">
        <v>28</v>
      </c>
      <c r="AD162" s="95" t="s">
        <v>28</v>
      </c>
      <c r="AE162" s="95">
        <f t="shared" si="14"/>
        <v>0</v>
      </c>
      <c r="AF162" s="100">
        <f t="shared" si="15"/>
        <v>1</v>
      </c>
      <c r="AG162" s="95" t="e">
        <f t="shared" si="16"/>
        <v>#N/A</v>
      </c>
      <c r="AH162" s="95"/>
      <c r="AI162" s="101" t="s">
        <v>28</v>
      </c>
      <c r="AJ162" s="101" t="s">
        <v>28</v>
      </c>
      <c r="AK162" s="101" t="s">
        <v>28</v>
      </c>
      <c r="AL162" s="102" t="str">
        <f t="shared" si="17"/>
        <v>nezměněna</v>
      </c>
      <c r="AM162" s="103"/>
    </row>
    <row r="163" spans="1:39" ht="15">
      <c r="A163" s="105" t="str">
        <f>IF('VSTUP SCAUx'!AY163="","",'VSTUP SCAUx'!AY163)</f>
        <v/>
      </c>
      <c r="B163" s="105" t="str">
        <f>IF('VSTUP SCAUx'!A163="","",'VSTUP SCAUx'!A163)</f>
        <v/>
      </c>
      <c r="C163" s="105" t="str">
        <f>IF('VSTUP SCAUx'!B163="","",'VSTUP SCAUx'!B163)</f>
        <v/>
      </c>
      <c r="D163" s="105" t="str">
        <f>IF('VSTUP SCAUx'!C163="","",'VSTUP SCAUx'!C163)</f>
        <v/>
      </c>
      <c r="E163" s="105" t="str">
        <f>IF('VSTUP SCAUx'!I163="","",'VSTUP SCAUx'!I163)</f>
        <v/>
      </c>
      <c r="F163" s="95" t="str">
        <f>IF('VSTUP SCAUx'!F163="","",'VSTUP SCAUx'!F163)</f>
        <v/>
      </c>
      <c r="G163" s="95" t="str">
        <f>IF('VSTUP SCAUx'!G163="","",'VSTUP SCAUx'!G163)</f>
        <v/>
      </c>
      <c r="H163" s="101" t="str">
        <f>IF('VSTUP SCAUx'!AC163="","","ANO")</f>
        <v/>
      </c>
      <c r="I163" s="106" t="str">
        <f>IF('VSTUP SCAUx'!BD163="","",'VSTUP SCAUx'!BD163)</f>
        <v/>
      </c>
      <c r="J163" s="101" t="str">
        <f>IF('VSTUP SCAUx'!N163="","",'VSTUP SCAUx'!N163)</f>
        <v/>
      </c>
      <c r="K163" s="95" t="s">
        <v>28</v>
      </c>
      <c r="L163" s="95" t="s">
        <v>28</v>
      </c>
      <c r="M163" s="95" t="s">
        <v>28</v>
      </c>
      <c r="N163" s="95"/>
      <c r="O163" s="95" t="s">
        <v>28</v>
      </c>
      <c r="P163" s="96" t="e">
        <f>ROUND(IF(F163="vyplnit","-",VLOOKUP(CONCATENATE(Y163,G163," ",Z163),ZU!$A$6:$H$100,5,FALSE)*F163),2)</f>
        <v>#N/A</v>
      </c>
      <c r="Q163" s="96" t="e">
        <f t="shared" si="12"/>
        <v>#N/A</v>
      </c>
      <c r="R163" s="97" t="s">
        <v>28</v>
      </c>
      <c r="S163" s="97" t="s">
        <v>28</v>
      </c>
      <c r="T163" s="97" t="s">
        <v>28</v>
      </c>
      <c r="U163" s="96"/>
      <c r="V163" s="101" t="str">
        <f>IF('VSTUP SCAUx'!BH163="","",'VSTUP SCAUx'!BH163)</f>
        <v/>
      </c>
      <c r="W163" s="101" t="str">
        <f>IF('VSTUP SCAUx'!BI163="","",'VSTUP SCAUx'!BI163)</f>
        <v/>
      </c>
      <c r="X163" s="98" t="e">
        <f t="shared" si="13"/>
        <v>#VALUE!</v>
      </c>
      <c r="Y163" s="99">
        <f>IF(A163="vyplnit"," ",VLOOKUP(A163,ZU!$B$6:$H$101,2,FALSE))</f>
        <v>0</v>
      </c>
      <c r="Z163" s="95" t="s">
        <v>28</v>
      </c>
      <c r="AA163" s="95"/>
      <c r="AB163" s="95" t="s">
        <v>28</v>
      </c>
      <c r="AC163" s="95" t="s">
        <v>28</v>
      </c>
      <c r="AD163" s="95" t="s">
        <v>28</v>
      </c>
      <c r="AE163" s="95">
        <f t="shared" si="14"/>
        <v>0</v>
      </c>
      <c r="AF163" s="100">
        <f t="shared" si="15"/>
        <v>1</v>
      </c>
      <c r="AG163" s="95" t="e">
        <f t="shared" si="16"/>
        <v>#N/A</v>
      </c>
      <c r="AH163" s="95"/>
      <c r="AI163" s="101" t="s">
        <v>28</v>
      </c>
      <c r="AJ163" s="101" t="s">
        <v>28</v>
      </c>
      <c r="AK163" s="101" t="s">
        <v>28</v>
      </c>
      <c r="AL163" s="102" t="str">
        <f t="shared" si="17"/>
        <v>nezměněna</v>
      </c>
      <c r="AM163" s="103"/>
    </row>
    <row r="164" spans="1:39" ht="15">
      <c r="A164" s="105" t="str">
        <f>IF('VSTUP SCAUx'!AY164="","",'VSTUP SCAUx'!AY164)</f>
        <v/>
      </c>
      <c r="B164" s="105" t="str">
        <f>IF('VSTUP SCAUx'!A164="","",'VSTUP SCAUx'!A164)</f>
        <v/>
      </c>
      <c r="C164" s="105" t="str">
        <f>IF('VSTUP SCAUx'!B164="","",'VSTUP SCAUx'!B164)</f>
        <v/>
      </c>
      <c r="D164" s="105" t="str">
        <f>IF('VSTUP SCAUx'!C164="","",'VSTUP SCAUx'!C164)</f>
        <v/>
      </c>
      <c r="E164" s="105" t="str">
        <f>IF('VSTUP SCAUx'!I164="","",'VSTUP SCAUx'!I164)</f>
        <v/>
      </c>
      <c r="F164" s="95" t="str">
        <f>IF('VSTUP SCAUx'!F164="","",'VSTUP SCAUx'!F164)</f>
        <v/>
      </c>
      <c r="G164" s="95" t="str">
        <f>IF('VSTUP SCAUx'!G164="","",'VSTUP SCAUx'!G164)</f>
        <v/>
      </c>
      <c r="H164" s="101" t="str">
        <f>IF('VSTUP SCAUx'!AC164="","","ANO")</f>
        <v/>
      </c>
      <c r="I164" s="106" t="str">
        <f>IF('VSTUP SCAUx'!BD164="","",'VSTUP SCAUx'!BD164)</f>
        <v/>
      </c>
      <c r="J164" s="101" t="str">
        <f>IF('VSTUP SCAUx'!N164="","",'VSTUP SCAUx'!N164)</f>
        <v/>
      </c>
      <c r="K164" s="95" t="s">
        <v>28</v>
      </c>
      <c r="L164" s="95" t="s">
        <v>28</v>
      </c>
      <c r="M164" s="95" t="s">
        <v>28</v>
      </c>
      <c r="N164" s="95"/>
      <c r="O164" s="95" t="s">
        <v>28</v>
      </c>
      <c r="P164" s="96" t="e">
        <f>ROUND(IF(F164="vyplnit","-",VLOOKUP(CONCATENATE(Y164,G164," ",Z164),ZU!$A$6:$H$100,5,FALSE)*F164),2)</f>
        <v>#N/A</v>
      </c>
      <c r="Q164" s="96" t="e">
        <f t="shared" si="12"/>
        <v>#N/A</v>
      </c>
      <c r="R164" s="97" t="s">
        <v>28</v>
      </c>
      <c r="S164" s="97" t="s">
        <v>28</v>
      </c>
      <c r="T164" s="97" t="s">
        <v>28</v>
      </c>
      <c r="U164" s="96"/>
      <c r="V164" s="101" t="str">
        <f>IF('VSTUP SCAUx'!BH164="","",'VSTUP SCAUx'!BH164)</f>
        <v/>
      </c>
      <c r="W164" s="101" t="str">
        <f>IF('VSTUP SCAUx'!BI164="","",'VSTUP SCAUx'!BI164)</f>
        <v/>
      </c>
      <c r="X164" s="98" t="e">
        <f t="shared" si="13"/>
        <v>#VALUE!</v>
      </c>
      <c r="Y164" s="99">
        <f>IF(A164="vyplnit"," ",VLOOKUP(A164,ZU!$B$6:$H$101,2,FALSE))</f>
        <v>0</v>
      </c>
      <c r="Z164" s="95" t="s">
        <v>28</v>
      </c>
      <c r="AA164" s="95"/>
      <c r="AB164" s="95" t="s">
        <v>28</v>
      </c>
      <c r="AC164" s="95" t="s">
        <v>28</v>
      </c>
      <c r="AD164" s="95" t="s">
        <v>28</v>
      </c>
      <c r="AE164" s="95">
        <f t="shared" si="14"/>
        <v>0</v>
      </c>
      <c r="AF164" s="100">
        <f t="shared" si="15"/>
        <v>1</v>
      </c>
      <c r="AG164" s="95" t="e">
        <f t="shared" si="16"/>
        <v>#N/A</v>
      </c>
      <c r="AH164" s="95"/>
      <c r="AI164" s="101" t="s">
        <v>28</v>
      </c>
      <c r="AJ164" s="101" t="s">
        <v>28</v>
      </c>
      <c r="AK164" s="101" t="s">
        <v>28</v>
      </c>
      <c r="AL164" s="102" t="str">
        <f t="shared" si="17"/>
        <v>nezměněna</v>
      </c>
      <c r="AM164" s="103"/>
    </row>
    <row r="165" spans="1:39" ht="15">
      <c r="A165" s="105" t="str">
        <f>IF('VSTUP SCAUx'!AY165="","",'VSTUP SCAUx'!AY165)</f>
        <v/>
      </c>
      <c r="B165" s="105" t="str">
        <f>IF('VSTUP SCAUx'!A165="","",'VSTUP SCAUx'!A165)</f>
        <v/>
      </c>
      <c r="C165" s="105" t="str">
        <f>IF('VSTUP SCAUx'!B165="","",'VSTUP SCAUx'!B165)</f>
        <v/>
      </c>
      <c r="D165" s="105" t="str">
        <f>IF('VSTUP SCAUx'!C165="","",'VSTUP SCAUx'!C165)</f>
        <v/>
      </c>
      <c r="E165" s="105" t="str">
        <f>IF('VSTUP SCAUx'!I165="","",'VSTUP SCAUx'!I165)</f>
        <v/>
      </c>
      <c r="F165" s="95" t="str">
        <f>IF('VSTUP SCAUx'!F165="","",'VSTUP SCAUx'!F165)</f>
        <v/>
      </c>
      <c r="G165" s="95" t="str">
        <f>IF('VSTUP SCAUx'!G165="","",'VSTUP SCAUx'!G165)</f>
        <v/>
      </c>
      <c r="H165" s="101" t="str">
        <f>IF('VSTUP SCAUx'!AC165="","","ANO")</f>
        <v/>
      </c>
      <c r="I165" s="106" t="str">
        <f>IF('VSTUP SCAUx'!BD165="","",'VSTUP SCAUx'!BD165)</f>
        <v/>
      </c>
      <c r="J165" s="101" t="str">
        <f>IF('VSTUP SCAUx'!N165="","",'VSTUP SCAUx'!N165)</f>
        <v/>
      </c>
      <c r="K165" s="95" t="s">
        <v>28</v>
      </c>
      <c r="L165" s="95" t="s">
        <v>28</v>
      </c>
      <c r="M165" s="95" t="s">
        <v>28</v>
      </c>
      <c r="N165" s="95"/>
      <c r="O165" s="95" t="s">
        <v>28</v>
      </c>
      <c r="P165" s="96" t="e">
        <f>ROUND(IF(F165="vyplnit","-",VLOOKUP(CONCATENATE(Y165,G165," ",Z165),ZU!$A$6:$H$100,5,FALSE)*F165),2)</f>
        <v>#N/A</v>
      </c>
      <c r="Q165" s="96" t="e">
        <f t="shared" si="12"/>
        <v>#N/A</v>
      </c>
      <c r="R165" s="97" t="s">
        <v>28</v>
      </c>
      <c r="S165" s="97" t="s">
        <v>28</v>
      </c>
      <c r="T165" s="97" t="s">
        <v>28</v>
      </c>
      <c r="U165" s="96"/>
      <c r="V165" s="101" t="str">
        <f>IF('VSTUP SCAUx'!BH165="","",'VSTUP SCAUx'!BH165)</f>
        <v/>
      </c>
      <c r="W165" s="101" t="str">
        <f>IF('VSTUP SCAUx'!BI165="","",'VSTUP SCAUx'!BI165)</f>
        <v/>
      </c>
      <c r="X165" s="98" t="e">
        <f t="shared" si="13"/>
        <v>#VALUE!</v>
      </c>
      <c r="Y165" s="99">
        <f>IF(A165="vyplnit"," ",VLOOKUP(A165,ZU!$B$6:$H$101,2,FALSE))</f>
        <v>0</v>
      </c>
      <c r="Z165" s="95" t="s">
        <v>28</v>
      </c>
      <c r="AA165" s="95"/>
      <c r="AB165" s="95" t="s">
        <v>28</v>
      </c>
      <c r="AC165" s="95" t="s">
        <v>28</v>
      </c>
      <c r="AD165" s="95" t="s">
        <v>28</v>
      </c>
      <c r="AE165" s="95">
        <f t="shared" si="14"/>
        <v>0</v>
      </c>
      <c r="AF165" s="100">
        <f t="shared" si="15"/>
        <v>1</v>
      </c>
      <c r="AG165" s="95" t="e">
        <f t="shared" si="16"/>
        <v>#N/A</v>
      </c>
      <c r="AH165" s="95"/>
      <c r="AI165" s="101" t="s">
        <v>28</v>
      </c>
      <c r="AJ165" s="101" t="s">
        <v>28</v>
      </c>
      <c r="AK165" s="101" t="s">
        <v>28</v>
      </c>
      <c r="AL165" s="102" t="str">
        <f t="shared" si="17"/>
        <v>nezměněna</v>
      </c>
      <c r="AM165" s="103"/>
    </row>
    <row r="166" spans="1:39" ht="15">
      <c r="A166" s="105" t="str">
        <f>IF('VSTUP SCAUx'!AY166="","",'VSTUP SCAUx'!AY166)</f>
        <v/>
      </c>
      <c r="B166" s="105" t="str">
        <f>IF('VSTUP SCAUx'!A166="","",'VSTUP SCAUx'!A166)</f>
        <v/>
      </c>
      <c r="C166" s="105" t="str">
        <f>IF('VSTUP SCAUx'!B166="","",'VSTUP SCAUx'!B166)</f>
        <v/>
      </c>
      <c r="D166" s="105" t="str">
        <f>IF('VSTUP SCAUx'!C166="","",'VSTUP SCAUx'!C166)</f>
        <v/>
      </c>
      <c r="E166" s="105" t="str">
        <f>IF('VSTUP SCAUx'!I166="","",'VSTUP SCAUx'!I166)</f>
        <v/>
      </c>
      <c r="F166" s="95" t="str">
        <f>IF('VSTUP SCAUx'!F166="","",'VSTUP SCAUx'!F166)</f>
        <v/>
      </c>
      <c r="G166" s="95" t="str">
        <f>IF('VSTUP SCAUx'!G166="","",'VSTUP SCAUx'!G166)</f>
        <v/>
      </c>
      <c r="H166" s="101" t="str">
        <f>IF('VSTUP SCAUx'!AC166="","","ANO")</f>
        <v/>
      </c>
      <c r="I166" s="106" t="str">
        <f>IF('VSTUP SCAUx'!BD166="","",'VSTUP SCAUx'!BD166)</f>
        <v/>
      </c>
      <c r="J166" s="101" t="str">
        <f>IF('VSTUP SCAUx'!N166="","",'VSTUP SCAUx'!N166)</f>
        <v/>
      </c>
      <c r="K166" s="95" t="s">
        <v>28</v>
      </c>
      <c r="L166" s="95" t="s">
        <v>28</v>
      </c>
      <c r="M166" s="95" t="s">
        <v>28</v>
      </c>
      <c r="N166" s="95"/>
      <c r="O166" s="95" t="s">
        <v>28</v>
      </c>
      <c r="P166" s="96" t="e">
        <f>ROUND(IF(F166="vyplnit","-",VLOOKUP(CONCATENATE(Y166,G166," ",Z166),ZU!$A$6:$H$100,5,FALSE)*F166),2)</f>
        <v>#N/A</v>
      </c>
      <c r="Q166" s="96" t="e">
        <f t="shared" si="12"/>
        <v>#N/A</v>
      </c>
      <c r="R166" s="97" t="s">
        <v>28</v>
      </c>
      <c r="S166" s="97" t="s">
        <v>28</v>
      </c>
      <c r="T166" s="97" t="s">
        <v>28</v>
      </c>
      <c r="U166" s="96"/>
      <c r="V166" s="101" t="str">
        <f>IF('VSTUP SCAUx'!BH166="","",'VSTUP SCAUx'!BH166)</f>
        <v/>
      </c>
      <c r="W166" s="101" t="str">
        <f>IF('VSTUP SCAUx'!BI166="","",'VSTUP SCAUx'!BI166)</f>
        <v/>
      </c>
      <c r="X166" s="98" t="e">
        <f t="shared" si="13"/>
        <v>#VALUE!</v>
      </c>
      <c r="Y166" s="99">
        <f>IF(A166="vyplnit"," ",VLOOKUP(A166,ZU!$B$6:$H$101,2,FALSE))</f>
        <v>0</v>
      </c>
      <c r="Z166" s="95" t="s">
        <v>28</v>
      </c>
      <c r="AA166" s="95"/>
      <c r="AB166" s="95" t="s">
        <v>28</v>
      </c>
      <c r="AC166" s="95" t="s">
        <v>28</v>
      </c>
      <c r="AD166" s="95" t="s">
        <v>28</v>
      </c>
      <c r="AE166" s="95">
        <f t="shared" si="14"/>
        <v>0</v>
      </c>
      <c r="AF166" s="100">
        <f t="shared" si="15"/>
        <v>1</v>
      </c>
      <c r="AG166" s="95" t="e">
        <f t="shared" si="16"/>
        <v>#N/A</v>
      </c>
      <c r="AH166" s="95"/>
      <c r="AI166" s="101" t="s">
        <v>28</v>
      </c>
      <c r="AJ166" s="101" t="s">
        <v>28</v>
      </c>
      <c r="AK166" s="101" t="s">
        <v>28</v>
      </c>
      <c r="AL166" s="102" t="str">
        <f t="shared" si="17"/>
        <v>nezměněna</v>
      </c>
      <c r="AM166" s="103"/>
    </row>
    <row r="167" spans="1:39" ht="15">
      <c r="A167" s="105" t="str">
        <f>IF('VSTUP SCAUx'!AY167="","",'VSTUP SCAUx'!AY167)</f>
        <v/>
      </c>
      <c r="B167" s="105" t="str">
        <f>IF('VSTUP SCAUx'!A167="","",'VSTUP SCAUx'!A167)</f>
        <v/>
      </c>
      <c r="C167" s="105" t="str">
        <f>IF('VSTUP SCAUx'!B167="","",'VSTUP SCAUx'!B167)</f>
        <v/>
      </c>
      <c r="D167" s="105" t="str">
        <f>IF('VSTUP SCAUx'!C167="","",'VSTUP SCAUx'!C167)</f>
        <v/>
      </c>
      <c r="E167" s="105" t="str">
        <f>IF('VSTUP SCAUx'!I167="","",'VSTUP SCAUx'!I167)</f>
        <v/>
      </c>
      <c r="F167" s="95" t="str">
        <f>IF('VSTUP SCAUx'!F167="","",'VSTUP SCAUx'!F167)</f>
        <v/>
      </c>
      <c r="G167" s="95" t="str">
        <f>IF('VSTUP SCAUx'!G167="","",'VSTUP SCAUx'!G167)</f>
        <v/>
      </c>
      <c r="H167" s="101" t="str">
        <f>IF('VSTUP SCAUx'!AC167="","","ANO")</f>
        <v/>
      </c>
      <c r="I167" s="106" t="str">
        <f>IF('VSTUP SCAUx'!BD167="","",'VSTUP SCAUx'!BD167)</f>
        <v/>
      </c>
      <c r="J167" s="101" t="str">
        <f>IF('VSTUP SCAUx'!N167="","",'VSTUP SCAUx'!N167)</f>
        <v/>
      </c>
      <c r="K167" s="95" t="s">
        <v>28</v>
      </c>
      <c r="L167" s="95" t="s">
        <v>28</v>
      </c>
      <c r="M167" s="95" t="s">
        <v>28</v>
      </c>
      <c r="N167" s="95"/>
      <c r="O167" s="95" t="s">
        <v>28</v>
      </c>
      <c r="P167" s="96" t="e">
        <f>ROUND(IF(F167="vyplnit","-",VLOOKUP(CONCATENATE(Y167,G167," ",Z167),ZU!$A$6:$H$100,5,FALSE)*F167),2)</f>
        <v>#N/A</v>
      </c>
      <c r="Q167" s="96" t="e">
        <f t="shared" si="12"/>
        <v>#N/A</v>
      </c>
      <c r="R167" s="97" t="s">
        <v>28</v>
      </c>
      <c r="S167" s="97" t="s">
        <v>28</v>
      </c>
      <c r="T167" s="97" t="s">
        <v>28</v>
      </c>
      <c r="U167" s="96"/>
      <c r="V167" s="101" t="str">
        <f>IF('VSTUP SCAUx'!BH167="","",'VSTUP SCAUx'!BH167)</f>
        <v/>
      </c>
      <c r="W167" s="101" t="str">
        <f>IF('VSTUP SCAUx'!BI167="","",'VSTUP SCAUx'!BI167)</f>
        <v/>
      </c>
      <c r="X167" s="98" t="e">
        <f t="shared" si="13"/>
        <v>#VALUE!</v>
      </c>
      <c r="Y167" s="99">
        <f>IF(A167="vyplnit"," ",VLOOKUP(A167,ZU!$B$6:$H$101,2,FALSE))</f>
        <v>0</v>
      </c>
      <c r="Z167" s="95" t="s">
        <v>28</v>
      </c>
      <c r="AA167" s="95"/>
      <c r="AB167" s="95" t="s">
        <v>28</v>
      </c>
      <c r="AC167" s="95" t="s">
        <v>28</v>
      </c>
      <c r="AD167" s="95" t="s">
        <v>28</v>
      </c>
      <c r="AE167" s="95">
        <f t="shared" si="14"/>
        <v>0</v>
      </c>
      <c r="AF167" s="100">
        <f t="shared" si="15"/>
        <v>1</v>
      </c>
      <c r="AG167" s="95" t="e">
        <f t="shared" si="16"/>
        <v>#N/A</v>
      </c>
      <c r="AH167" s="95"/>
      <c r="AI167" s="101" t="s">
        <v>28</v>
      </c>
      <c r="AJ167" s="101" t="s">
        <v>28</v>
      </c>
      <c r="AK167" s="101" t="s">
        <v>28</v>
      </c>
      <c r="AL167" s="102" t="str">
        <f t="shared" si="17"/>
        <v>nezměněna</v>
      </c>
      <c r="AM167" s="103"/>
    </row>
    <row r="168" spans="1:39" ht="15">
      <c r="A168" s="105" t="str">
        <f>IF('VSTUP SCAUx'!AY168="","",'VSTUP SCAUx'!AY168)</f>
        <v/>
      </c>
      <c r="B168" s="105" t="str">
        <f>IF('VSTUP SCAUx'!A168="","",'VSTUP SCAUx'!A168)</f>
        <v/>
      </c>
      <c r="C168" s="105" t="str">
        <f>IF('VSTUP SCAUx'!B168="","",'VSTUP SCAUx'!B168)</f>
        <v/>
      </c>
      <c r="D168" s="105" t="str">
        <f>IF('VSTUP SCAUx'!C168="","",'VSTUP SCAUx'!C168)</f>
        <v/>
      </c>
      <c r="E168" s="105" t="str">
        <f>IF('VSTUP SCAUx'!I168="","",'VSTUP SCAUx'!I168)</f>
        <v/>
      </c>
      <c r="F168" s="95" t="str">
        <f>IF('VSTUP SCAUx'!F168="","",'VSTUP SCAUx'!F168)</f>
        <v/>
      </c>
      <c r="G168" s="95" t="str">
        <f>IF('VSTUP SCAUx'!G168="","",'VSTUP SCAUx'!G168)</f>
        <v/>
      </c>
      <c r="H168" s="101" t="str">
        <f>IF('VSTUP SCAUx'!AC168="","","ANO")</f>
        <v/>
      </c>
      <c r="I168" s="106" t="str">
        <f>IF('VSTUP SCAUx'!BD168="","",'VSTUP SCAUx'!BD168)</f>
        <v/>
      </c>
      <c r="J168" s="101" t="str">
        <f>IF('VSTUP SCAUx'!N168="","",'VSTUP SCAUx'!N168)</f>
        <v/>
      </c>
      <c r="K168" s="95" t="s">
        <v>28</v>
      </c>
      <c r="L168" s="95" t="s">
        <v>28</v>
      </c>
      <c r="M168" s="95" t="s">
        <v>28</v>
      </c>
      <c r="N168" s="95"/>
      <c r="O168" s="95" t="s">
        <v>28</v>
      </c>
      <c r="P168" s="96" t="e">
        <f>ROUND(IF(F168="vyplnit","-",VLOOKUP(CONCATENATE(Y168,G168," ",Z168),ZU!$A$6:$H$100,5,FALSE)*F168),2)</f>
        <v>#N/A</v>
      </c>
      <c r="Q168" s="96" t="e">
        <f t="shared" si="12"/>
        <v>#N/A</v>
      </c>
      <c r="R168" s="97" t="s">
        <v>28</v>
      </c>
      <c r="S168" s="97" t="s">
        <v>28</v>
      </c>
      <c r="T168" s="97" t="s">
        <v>28</v>
      </c>
      <c r="U168" s="96"/>
      <c r="V168" s="101" t="str">
        <f>IF('VSTUP SCAUx'!BH168="","",'VSTUP SCAUx'!BH168)</f>
        <v/>
      </c>
      <c r="W168" s="101" t="str">
        <f>IF('VSTUP SCAUx'!BI168="","",'VSTUP SCAUx'!BI168)</f>
        <v/>
      </c>
      <c r="X168" s="98" t="e">
        <f t="shared" si="13"/>
        <v>#VALUE!</v>
      </c>
      <c r="Y168" s="99">
        <f>IF(A168="vyplnit"," ",VLOOKUP(A168,ZU!$B$6:$H$101,2,FALSE))</f>
        <v>0</v>
      </c>
      <c r="Z168" s="95" t="s">
        <v>28</v>
      </c>
      <c r="AA168" s="95"/>
      <c r="AB168" s="95" t="s">
        <v>28</v>
      </c>
      <c r="AC168" s="95" t="s">
        <v>28</v>
      </c>
      <c r="AD168" s="95" t="s">
        <v>28</v>
      </c>
      <c r="AE168" s="95">
        <f t="shared" si="14"/>
        <v>0</v>
      </c>
      <c r="AF168" s="100">
        <f t="shared" si="15"/>
        <v>1</v>
      </c>
      <c r="AG168" s="95" t="e">
        <f t="shared" si="16"/>
        <v>#N/A</v>
      </c>
      <c r="AH168" s="95"/>
      <c r="AI168" s="101" t="s">
        <v>28</v>
      </c>
      <c r="AJ168" s="101" t="s">
        <v>28</v>
      </c>
      <c r="AK168" s="101" t="s">
        <v>28</v>
      </c>
      <c r="AL168" s="102" t="str">
        <f t="shared" si="17"/>
        <v>nezměněna</v>
      </c>
      <c r="AM168" s="103"/>
    </row>
    <row r="169" spans="1:39" ht="15">
      <c r="A169" s="105" t="str">
        <f>IF('VSTUP SCAUx'!AY169="","",'VSTUP SCAUx'!AY169)</f>
        <v/>
      </c>
      <c r="B169" s="105" t="str">
        <f>IF('VSTUP SCAUx'!A169="","",'VSTUP SCAUx'!A169)</f>
        <v/>
      </c>
      <c r="C169" s="105" t="str">
        <f>IF('VSTUP SCAUx'!B169="","",'VSTUP SCAUx'!B169)</f>
        <v/>
      </c>
      <c r="D169" s="105" t="str">
        <f>IF('VSTUP SCAUx'!C169="","",'VSTUP SCAUx'!C169)</f>
        <v/>
      </c>
      <c r="E169" s="105" t="str">
        <f>IF('VSTUP SCAUx'!I169="","",'VSTUP SCAUx'!I169)</f>
        <v/>
      </c>
      <c r="F169" s="95" t="str">
        <f>IF('VSTUP SCAUx'!F169="","",'VSTUP SCAUx'!F169)</f>
        <v/>
      </c>
      <c r="G169" s="95" t="str">
        <f>IF('VSTUP SCAUx'!G169="","",'VSTUP SCAUx'!G169)</f>
        <v/>
      </c>
      <c r="H169" s="101" t="str">
        <f>IF('VSTUP SCAUx'!AC169="","","ANO")</f>
        <v/>
      </c>
      <c r="I169" s="106" t="str">
        <f>IF('VSTUP SCAUx'!BD169="","",'VSTUP SCAUx'!BD169)</f>
        <v/>
      </c>
      <c r="J169" s="101" t="str">
        <f>IF('VSTUP SCAUx'!N169="","",'VSTUP SCAUx'!N169)</f>
        <v/>
      </c>
      <c r="K169" s="95" t="s">
        <v>28</v>
      </c>
      <c r="L169" s="95" t="s">
        <v>28</v>
      </c>
      <c r="M169" s="95" t="s">
        <v>28</v>
      </c>
      <c r="N169" s="95"/>
      <c r="O169" s="95" t="s">
        <v>28</v>
      </c>
      <c r="P169" s="96" t="e">
        <f>ROUND(IF(F169="vyplnit","-",VLOOKUP(CONCATENATE(Y169,G169," ",Z169),ZU!$A$6:$H$100,5,FALSE)*F169),2)</f>
        <v>#N/A</v>
      </c>
      <c r="Q169" s="96" t="e">
        <f t="shared" si="12"/>
        <v>#N/A</v>
      </c>
      <c r="R169" s="97" t="s">
        <v>28</v>
      </c>
      <c r="S169" s="97" t="s">
        <v>28</v>
      </c>
      <c r="T169" s="97" t="s">
        <v>28</v>
      </c>
      <c r="U169" s="96"/>
      <c r="V169" s="101" t="str">
        <f>IF('VSTUP SCAUx'!BH169="","",'VSTUP SCAUx'!BH169)</f>
        <v/>
      </c>
      <c r="W169" s="101" t="str">
        <f>IF('VSTUP SCAUx'!BI169="","",'VSTUP SCAUx'!BI169)</f>
        <v/>
      </c>
      <c r="X169" s="98" t="e">
        <f t="shared" si="13"/>
        <v>#VALUE!</v>
      </c>
      <c r="Y169" s="99">
        <f>IF(A169="vyplnit"," ",VLOOKUP(A169,ZU!$B$6:$H$101,2,FALSE))</f>
        <v>0</v>
      </c>
      <c r="Z169" s="95" t="s">
        <v>28</v>
      </c>
      <c r="AA169" s="95"/>
      <c r="AB169" s="95" t="s">
        <v>28</v>
      </c>
      <c r="AC169" s="95" t="s">
        <v>28</v>
      </c>
      <c r="AD169" s="95" t="s">
        <v>28</v>
      </c>
      <c r="AE169" s="95">
        <f t="shared" si="14"/>
        <v>0</v>
      </c>
      <c r="AF169" s="100">
        <f t="shared" si="15"/>
        <v>1</v>
      </c>
      <c r="AG169" s="95" t="e">
        <f t="shared" si="16"/>
        <v>#N/A</v>
      </c>
      <c r="AH169" s="95"/>
      <c r="AI169" s="101" t="s">
        <v>28</v>
      </c>
      <c r="AJ169" s="101" t="s">
        <v>28</v>
      </c>
      <c r="AK169" s="101" t="s">
        <v>28</v>
      </c>
      <c r="AL169" s="102" t="str">
        <f t="shared" si="17"/>
        <v>nezměněna</v>
      </c>
      <c r="AM169" s="103"/>
    </row>
    <row r="170" spans="1:39" ht="15">
      <c r="A170" s="105" t="str">
        <f>IF('VSTUP SCAUx'!AY170="","",'VSTUP SCAUx'!AY170)</f>
        <v/>
      </c>
      <c r="B170" s="105" t="str">
        <f>IF('VSTUP SCAUx'!A170="","",'VSTUP SCAUx'!A170)</f>
        <v/>
      </c>
      <c r="C170" s="105" t="str">
        <f>IF('VSTUP SCAUx'!B170="","",'VSTUP SCAUx'!B170)</f>
        <v/>
      </c>
      <c r="D170" s="105" t="str">
        <f>IF('VSTUP SCAUx'!C170="","",'VSTUP SCAUx'!C170)</f>
        <v/>
      </c>
      <c r="E170" s="105" t="str">
        <f>IF('VSTUP SCAUx'!I170="","",'VSTUP SCAUx'!I170)</f>
        <v/>
      </c>
      <c r="F170" s="95" t="str">
        <f>IF('VSTUP SCAUx'!F170="","",'VSTUP SCAUx'!F170)</f>
        <v/>
      </c>
      <c r="G170" s="95" t="str">
        <f>IF('VSTUP SCAUx'!G170="","",'VSTUP SCAUx'!G170)</f>
        <v/>
      </c>
      <c r="H170" s="101" t="str">
        <f>IF('VSTUP SCAUx'!AC170="","","ANO")</f>
        <v/>
      </c>
      <c r="I170" s="106" t="str">
        <f>IF('VSTUP SCAUx'!BD170="","",'VSTUP SCAUx'!BD170)</f>
        <v/>
      </c>
      <c r="J170" s="101" t="str">
        <f>IF('VSTUP SCAUx'!N170="","",'VSTUP SCAUx'!N170)</f>
        <v/>
      </c>
      <c r="K170" s="95" t="s">
        <v>28</v>
      </c>
      <c r="L170" s="95" t="s">
        <v>28</v>
      </c>
      <c r="M170" s="95" t="s">
        <v>28</v>
      </c>
      <c r="N170" s="95"/>
      <c r="O170" s="95" t="s">
        <v>28</v>
      </c>
      <c r="P170" s="96" t="e">
        <f>ROUND(IF(F170="vyplnit","-",VLOOKUP(CONCATENATE(Y170,G170," ",Z170),ZU!$A$6:$H$100,5,FALSE)*F170),2)</f>
        <v>#N/A</v>
      </c>
      <c r="Q170" s="96" t="e">
        <f t="shared" si="12"/>
        <v>#N/A</v>
      </c>
      <c r="R170" s="97" t="s">
        <v>28</v>
      </c>
      <c r="S170" s="97" t="s">
        <v>28</v>
      </c>
      <c r="T170" s="97" t="s">
        <v>28</v>
      </c>
      <c r="U170" s="96"/>
      <c r="V170" s="101" t="str">
        <f>IF('VSTUP SCAUx'!BH170="","",'VSTUP SCAUx'!BH170)</f>
        <v/>
      </c>
      <c r="W170" s="101" t="str">
        <f>IF('VSTUP SCAUx'!BI170="","",'VSTUP SCAUx'!BI170)</f>
        <v/>
      </c>
      <c r="X170" s="98" t="e">
        <f t="shared" si="13"/>
        <v>#VALUE!</v>
      </c>
      <c r="Y170" s="99">
        <f>IF(A170="vyplnit"," ",VLOOKUP(A170,ZU!$B$6:$H$101,2,FALSE))</f>
        <v>0</v>
      </c>
      <c r="Z170" s="95" t="s">
        <v>28</v>
      </c>
      <c r="AA170" s="95"/>
      <c r="AB170" s="95" t="s">
        <v>28</v>
      </c>
      <c r="AC170" s="95" t="s">
        <v>28</v>
      </c>
      <c r="AD170" s="95" t="s">
        <v>28</v>
      </c>
      <c r="AE170" s="95">
        <f t="shared" si="14"/>
        <v>0</v>
      </c>
      <c r="AF170" s="100">
        <f t="shared" si="15"/>
        <v>1</v>
      </c>
      <c r="AG170" s="95" t="e">
        <f t="shared" si="16"/>
        <v>#N/A</v>
      </c>
      <c r="AH170" s="95"/>
      <c r="AI170" s="101" t="s">
        <v>28</v>
      </c>
      <c r="AJ170" s="101" t="s">
        <v>28</v>
      </c>
      <c r="AK170" s="101" t="s">
        <v>28</v>
      </c>
      <c r="AL170" s="102" t="str">
        <f t="shared" si="17"/>
        <v>nezměněna</v>
      </c>
      <c r="AM170" s="103"/>
    </row>
    <row r="171" spans="1:39" ht="15">
      <c r="A171" s="105" t="str">
        <f>IF('VSTUP SCAUx'!AY171="","",'VSTUP SCAUx'!AY171)</f>
        <v/>
      </c>
      <c r="B171" s="105" t="str">
        <f>IF('VSTUP SCAUx'!A171="","",'VSTUP SCAUx'!A171)</f>
        <v/>
      </c>
      <c r="C171" s="105" t="str">
        <f>IF('VSTUP SCAUx'!B171="","",'VSTUP SCAUx'!B171)</f>
        <v/>
      </c>
      <c r="D171" s="105" t="str">
        <f>IF('VSTUP SCAUx'!C171="","",'VSTUP SCAUx'!C171)</f>
        <v/>
      </c>
      <c r="E171" s="105" t="str">
        <f>IF('VSTUP SCAUx'!I171="","",'VSTUP SCAUx'!I171)</f>
        <v/>
      </c>
      <c r="F171" s="95" t="str">
        <f>IF('VSTUP SCAUx'!F171="","",'VSTUP SCAUx'!F171)</f>
        <v/>
      </c>
      <c r="G171" s="95" t="str">
        <f>IF('VSTUP SCAUx'!G171="","",'VSTUP SCAUx'!G171)</f>
        <v/>
      </c>
      <c r="H171" s="101" t="str">
        <f>IF('VSTUP SCAUx'!AC171="","","ANO")</f>
        <v/>
      </c>
      <c r="I171" s="106" t="str">
        <f>IF('VSTUP SCAUx'!BD171="","",'VSTUP SCAUx'!BD171)</f>
        <v/>
      </c>
      <c r="J171" s="101" t="str">
        <f>IF('VSTUP SCAUx'!N171="","",'VSTUP SCAUx'!N171)</f>
        <v/>
      </c>
      <c r="K171" s="95" t="s">
        <v>28</v>
      </c>
      <c r="L171" s="95" t="s">
        <v>28</v>
      </c>
      <c r="M171" s="95" t="s">
        <v>28</v>
      </c>
      <c r="N171" s="95"/>
      <c r="O171" s="95" t="s">
        <v>28</v>
      </c>
      <c r="P171" s="96" t="e">
        <f>ROUND(IF(F171="vyplnit","-",VLOOKUP(CONCATENATE(Y171,G171," ",Z171),ZU!$A$6:$H$100,5,FALSE)*F171),2)</f>
        <v>#N/A</v>
      </c>
      <c r="Q171" s="96" t="e">
        <f t="shared" si="12"/>
        <v>#N/A</v>
      </c>
      <c r="R171" s="97" t="s">
        <v>28</v>
      </c>
      <c r="S171" s="97" t="s">
        <v>28</v>
      </c>
      <c r="T171" s="97" t="s">
        <v>28</v>
      </c>
      <c r="U171" s="96"/>
      <c r="V171" s="101" t="str">
        <f>IF('VSTUP SCAUx'!BH171="","",'VSTUP SCAUx'!BH171)</f>
        <v/>
      </c>
      <c r="W171" s="101" t="str">
        <f>IF('VSTUP SCAUx'!BI171="","",'VSTUP SCAUx'!BI171)</f>
        <v/>
      </c>
      <c r="X171" s="98" t="e">
        <f t="shared" si="13"/>
        <v>#VALUE!</v>
      </c>
      <c r="Y171" s="99">
        <f>IF(A171="vyplnit"," ",VLOOKUP(A171,ZU!$B$6:$H$101,2,FALSE))</f>
        <v>0</v>
      </c>
      <c r="Z171" s="95" t="s">
        <v>28</v>
      </c>
      <c r="AA171" s="95"/>
      <c r="AB171" s="95" t="s">
        <v>28</v>
      </c>
      <c r="AC171" s="95" t="s">
        <v>28</v>
      </c>
      <c r="AD171" s="95" t="s">
        <v>28</v>
      </c>
      <c r="AE171" s="95">
        <f t="shared" si="14"/>
        <v>0</v>
      </c>
      <c r="AF171" s="100">
        <f t="shared" si="15"/>
        <v>1</v>
      </c>
      <c r="AG171" s="95" t="e">
        <f t="shared" si="16"/>
        <v>#N/A</v>
      </c>
      <c r="AH171" s="95"/>
      <c r="AI171" s="101" t="s">
        <v>28</v>
      </c>
      <c r="AJ171" s="101" t="s">
        <v>28</v>
      </c>
      <c r="AK171" s="101" t="s">
        <v>28</v>
      </c>
      <c r="AL171" s="102" t="str">
        <f t="shared" si="17"/>
        <v>nezměněna</v>
      </c>
      <c r="AM171" s="103"/>
    </row>
    <row r="172" spans="1:39" ht="15">
      <c r="A172" s="105" t="str">
        <f>IF('VSTUP SCAUx'!AY172="","",'VSTUP SCAUx'!AY172)</f>
        <v/>
      </c>
      <c r="B172" s="105" t="str">
        <f>IF('VSTUP SCAUx'!A172="","",'VSTUP SCAUx'!A172)</f>
        <v/>
      </c>
      <c r="C172" s="105" t="str">
        <f>IF('VSTUP SCAUx'!B172="","",'VSTUP SCAUx'!B172)</f>
        <v/>
      </c>
      <c r="D172" s="105" t="str">
        <f>IF('VSTUP SCAUx'!C172="","",'VSTUP SCAUx'!C172)</f>
        <v/>
      </c>
      <c r="E172" s="105" t="str">
        <f>IF('VSTUP SCAUx'!I172="","",'VSTUP SCAUx'!I172)</f>
        <v/>
      </c>
      <c r="F172" s="95" t="str">
        <f>IF('VSTUP SCAUx'!F172="","",'VSTUP SCAUx'!F172)</f>
        <v/>
      </c>
      <c r="G172" s="95" t="str">
        <f>IF('VSTUP SCAUx'!G172="","",'VSTUP SCAUx'!G172)</f>
        <v/>
      </c>
      <c r="H172" s="101" t="str">
        <f>IF('VSTUP SCAUx'!AC172="","","ANO")</f>
        <v/>
      </c>
      <c r="I172" s="106" t="str">
        <f>IF('VSTUP SCAUx'!BD172="","",'VSTUP SCAUx'!BD172)</f>
        <v/>
      </c>
      <c r="J172" s="101" t="str">
        <f>IF('VSTUP SCAUx'!N172="","",'VSTUP SCAUx'!N172)</f>
        <v/>
      </c>
      <c r="K172" s="95" t="s">
        <v>28</v>
      </c>
      <c r="L172" s="95" t="s">
        <v>28</v>
      </c>
      <c r="M172" s="95" t="s">
        <v>28</v>
      </c>
      <c r="N172" s="95"/>
      <c r="O172" s="95" t="s">
        <v>28</v>
      </c>
      <c r="P172" s="96" t="e">
        <f>ROUND(IF(F172="vyplnit","-",VLOOKUP(CONCATENATE(Y172,G172," ",Z172),ZU!$A$6:$H$100,5,FALSE)*F172),2)</f>
        <v>#N/A</v>
      </c>
      <c r="Q172" s="96" t="e">
        <f t="shared" si="12"/>
        <v>#N/A</v>
      </c>
      <c r="R172" s="97" t="s">
        <v>28</v>
      </c>
      <c r="S172" s="97" t="s">
        <v>28</v>
      </c>
      <c r="T172" s="97" t="s">
        <v>28</v>
      </c>
      <c r="U172" s="96"/>
      <c r="V172" s="101" t="str">
        <f>IF('VSTUP SCAUx'!BH172="","",'VSTUP SCAUx'!BH172)</f>
        <v/>
      </c>
      <c r="W172" s="101" t="str">
        <f>IF('VSTUP SCAUx'!BI172="","",'VSTUP SCAUx'!BI172)</f>
        <v/>
      </c>
      <c r="X172" s="98" t="e">
        <f t="shared" si="13"/>
        <v>#VALUE!</v>
      </c>
      <c r="Y172" s="99">
        <f>IF(A172="vyplnit"," ",VLOOKUP(A172,ZU!$B$6:$H$101,2,FALSE))</f>
        <v>0</v>
      </c>
      <c r="Z172" s="95" t="s">
        <v>28</v>
      </c>
      <c r="AA172" s="95"/>
      <c r="AB172" s="95" t="s">
        <v>28</v>
      </c>
      <c r="AC172" s="95" t="s">
        <v>28</v>
      </c>
      <c r="AD172" s="95" t="s">
        <v>28</v>
      </c>
      <c r="AE172" s="95">
        <f t="shared" si="14"/>
        <v>0</v>
      </c>
      <c r="AF172" s="100">
        <f t="shared" si="15"/>
        <v>1</v>
      </c>
      <c r="AG172" s="95" t="e">
        <f t="shared" si="16"/>
        <v>#N/A</v>
      </c>
      <c r="AH172" s="95"/>
      <c r="AI172" s="101" t="s">
        <v>28</v>
      </c>
      <c r="AJ172" s="101" t="s">
        <v>28</v>
      </c>
      <c r="AK172" s="101" t="s">
        <v>28</v>
      </c>
      <c r="AL172" s="102" t="str">
        <f t="shared" si="17"/>
        <v>nezměněna</v>
      </c>
      <c r="AM172" s="103"/>
    </row>
    <row r="173" spans="1:39" ht="15">
      <c r="A173" s="105" t="str">
        <f>IF('VSTUP SCAUx'!AY173="","",'VSTUP SCAUx'!AY173)</f>
        <v/>
      </c>
      <c r="B173" s="105" t="str">
        <f>IF('VSTUP SCAUx'!A173="","",'VSTUP SCAUx'!A173)</f>
        <v/>
      </c>
      <c r="C173" s="105" t="str">
        <f>IF('VSTUP SCAUx'!B173="","",'VSTUP SCAUx'!B173)</f>
        <v/>
      </c>
      <c r="D173" s="105" t="str">
        <f>IF('VSTUP SCAUx'!C173="","",'VSTUP SCAUx'!C173)</f>
        <v/>
      </c>
      <c r="E173" s="105" t="str">
        <f>IF('VSTUP SCAUx'!I173="","",'VSTUP SCAUx'!I173)</f>
        <v/>
      </c>
      <c r="F173" s="95" t="str">
        <f>IF('VSTUP SCAUx'!F173="","",'VSTUP SCAUx'!F173)</f>
        <v/>
      </c>
      <c r="G173" s="95" t="str">
        <f>IF('VSTUP SCAUx'!G173="","",'VSTUP SCAUx'!G173)</f>
        <v/>
      </c>
      <c r="H173" s="101" t="str">
        <f>IF('VSTUP SCAUx'!AC173="","","ANO")</f>
        <v/>
      </c>
      <c r="I173" s="106" t="str">
        <f>IF('VSTUP SCAUx'!BD173="","",'VSTUP SCAUx'!BD173)</f>
        <v/>
      </c>
      <c r="J173" s="101" t="str">
        <f>IF('VSTUP SCAUx'!N173="","",'VSTUP SCAUx'!N173)</f>
        <v/>
      </c>
      <c r="K173" s="95" t="s">
        <v>28</v>
      </c>
      <c r="L173" s="95" t="s">
        <v>28</v>
      </c>
      <c r="M173" s="95" t="s">
        <v>28</v>
      </c>
      <c r="N173" s="95"/>
      <c r="O173" s="95" t="s">
        <v>28</v>
      </c>
      <c r="P173" s="96" t="e">
        <f>ROUND(IF(F173="vyplnit","-",VLOOKUP(CONCATENATE(Y173,G173," ",Z173),ZU!$A$6:$H$100,5,FALSE)*F173),2)</f>
        <v>#N/A</v>
      </c>
      <c r="Q173" s="96" t="e">
        <f t="shared" si="12"/>
        <v>#N/A</v>
      </c>
      <c r="R173" s="97" t="s">
        <v>28</v>
      </c>
      <c r="S173" s="97" t="s">
        <v>28</v>
      </c>
      <c r="T173" s="97" t="s">
        <v>28</v>
      </c>
      <c r="U173" s="96"/>
      <c r="V173" s="101" t="str">
        <f>IF('VSTUP SCAUx'!BH173="","",'VSTUP SCAUx'!BH173)</f>
        <v/>
      </c>
      <c r="W173" s="101" t="str">
        <f>IF('VSTUP SCAUx'!BI173="","",'VSTUP SCAUx'!BI173)</f>
        <v/>
      </c>
      <c r="X173" s="98" t="e">
        <f t="shared" si="13"/>
        <v>#VALUE!</v>
      </c>
      <c r="Y173" s="99">
        <f>IF(A173="vyplnit"," ",VLOOKUP(A173,ZU!$B$6:$H$101,2,FALSE))</f>
        <v>0</v>
      </c>
      <c r="Z173" s="95" t="s">
        <v>28</v>
      </c>
      <c r="AA173" s="95"/>
      <c r="AB173" s="95" t="s">
        <v>28</v>
      </c>
      <c r="AC173" s="95" t="s">
        <v>28</v>
      </c>
      <c r="AD173" s="95" t="s">
        <v>28</v>
      </c>
      <c r="AE173" s="95">
        <f t="shared" si="14"/>
        <v>0</v>
      </c>
      <c r="AF173" s="100">
        <f t="shared" si="15"/>
        <v>1</v>
      </c>
      <c r="AG173" s="95" t="e">
        <f t="shared" si="16"/>
        <v>#N/A</v>
      </c>
      <c r="AH173" s="95"/>
      <c r="AI173" s="101" t="s">
        <v>28</v>
      </c>
      <c r="AJ173" s="101" t="s">
        <v>28</v>
      </c>
      <c r="AK173" s="101" t="s">
        <v>28</v>
      </c>
      <c r="AL173" s="102" t="str">
        <f t="shared" si="17"/>
        <v>nezměněna</v>
      </c>
      <c r="AM173" s="103"/>
    </row>
    <row r="174" spans="1:39" ht="15">
      <c r="A174" s="105" t="str">
        <f>IF('VSTUP SCAUx'!AY174="","",'VSTUP SCAUx'!AY174)</f>
        <v/>
      </c>
      <c r="B174" s="105" t="str">
        <f>IF('VSTUP SCAUx'!A174="","",'VSTUP SCAUx'!A174)</f>
        <v/>
      </c>
      <c r="C174" s="105" t="str">
        <f>IF('VSTUP SCAUx'!B174="","",'VSTUP SCAUx'!B174)</f>
        <v/>
      </c>
      <c r="D174" s="105" t="str">
        <f>IF('VSTUP SCAUx'!C174="","",'VSTUP SCAUx'!C174)</f>
        <v/>
      </c>
      <c r="E174" s="105" t="str">
        <f>IF('VSTUP SCAUx'!I174="","",'VSTUP SCAUx'!I174)</f>
        <v/>
      </c>
      <c r="F174" s="95" t="str">
        <f>IF('VSTUP SCAUx'!F174="","",'VSTUP SCAUx'!F174)</f>
        <v/>
      </c>
      <c r="G174" s="95" t="str">
        <f>IF('VSTUP SCAUx'!G174="","",'VSTUP SCAUx'!G174)</f>
        <v/>
      </c>
      <c r="H174" s="101" t="str">
        <f>IF('VSTUP SCAUx'!AC174="","","ANO")</f>
        <v/>
      </c>
      <c r="I174" s="106" t="str">
        <f>IF('VSTUP SCAUx'!BD174="","",'VSTUP SCAUx'!BD174)</f>
        <v/>
      </c>
      <c r="J174" s="101" t="str">
        <f>IF('VSTUP SCAUx'!N174="","",'VSTUP SCAUx'!N174)</f>
        <v/>
      </c>
      <c r="K174" s="95" t="s">
        <v>28</v>
      </c>
      <c r="L174" s="95" t="s">
        <v>28</v>
      </c>
      <c r="M174" s="95" t="s">
        <v>28</v>
      </c>
      <c r="N174" s="95"/>
      <c r="O174" s="95" t="s">
        <v>28</v>
      </c>
      <c r="P174" s="96" t="e">
        <f>ROUND(IF(F174="vyplnit","-",VLOOKUP(CONCATENATE(Y174,G174," ",Z174),ZU!$A$6:$H$100,5,FALSE)*F174),2)</f>
        <v>#N/A</v>
      </c>
      <c r="Q174" s="96" t="e">
        <f t="shared" si="12"/>
        <v>#N/A</v>
      </c>
      <c r="R174" s="97" t="s">
        <v>28</v>
      </c>
      <c r="S174" s="97" t="s">
        <v>28</v>
      </c>
      <c r="T174" s="97" t="s">
        <v>28</v>
      </c>
      <c r="U174" s="96"/>
      <c r="V174" s="101" t="str">
        <f>IF('VSTUP SCAUx'!BH174="","",'VSTUP SCAUx'!BH174)</f>
        <v/>
      </c>
      <c r="W174" s="101" t="str">
        <f>IF('VSTUP SCAUx'!BI174="","",'VSTUP SCAUx'!BI174)</f>
        <v/>
      </c>
      <c r="X174" s="98" t="e">
        <f t="shared" si="13"/>
        <v>#VALUE!</v>
      </c>
      <c r="Y174" s="99">
        <f>IF(A174="vyplnit"," ",VLOOKUP(A174,ZU!$B$6:$H$101,2,FALSE))</f>
        <v>0</v>
      </c>
      <c r="Z174" s="95" t="s">
        <v>28</v>
      </c>
      <c r="AA174" s="95"/>
      <c r="AB174" s="95" t="s">
        <v>28</v>
      </c>
      <c r="AC174" s="95" t="s">
        <v>28</v>
      </c>
      <c r="AD174" s="95" t="s">
        <v>28</v>
      </c>
      <c r="AE174" s="95">
        <f t="shared" si="14"/>
        <v>0</v>
      </c>
      <c r="AF174" s="100">
        <f t="shared" si="15"/>
        <v>1</v>
      </c>
      <c r="AG174" s="95" t="e">
        <f t="shared" si="16"/>
        <v>#N/A</v>
      </c>
      <c r="AH174" s="95"/>
      <c r="AI174" s="101" t="s">
        <v>28</v>
      </c>
      <c r="AJ174" s="101" t="s">
        <v>28</v>
      </c>
      <c r="AK174" s="101" t="s">
        <v>28</v>
      </c>
      <c r="AL174" s="102" t="str">
        <f t="shared" si="17"/>
        <v>nezměněna</v>
      </c>
      <c r="AM174" s="103"/>
    </row>
    <row r="175" spans="1:39" ht="15">
      <c r="A175" s="105" t="str">
        <f>IF('VSTUP SCAUx'!AY175="","",'VSTUP SCAUx'!AY175)</f>
        <v/>
      </c>
      <c r="B175" s="105" t="str">
        <f>IF('VSTUP SCAUx'!A175="","",'VSTUP SCAUx'!A175)</f>
        <v/>
      </c>
      <c r="C175" s="105" t="str">
        <f>IF('VSTUP SCAUx'!B175="","",'VSTUP SCAUx'!B175)</f>
        <v/>
      </c>
      <c r="D175" s="105" t="str">
        <f>IF('VSTUP SCAUx'!C175="","",'VSTUP SCAUx'!C175)</f>
        <v/>
      </c>
      <c r="E175" s="105" t="str">
        <f>IF('VSTUP SCAUx'!I175="","",'VSTUP SCAUx'!I175)</f>
        <v/>
      </c>
      <c r="F175" s="95" t="str">
        <f>IF('VSTUP SCAUx'!F175="","",'VSTUP SCAUx'!F175)</f>
        <v/>
      </c>
      <c r="G175" s="95" t="str">
        <f>IF('VSTUP SCAUx'!G175="","",'VSTUP SCAUx'!G175)</f>
        <v/>
      </c>
      <c r="H175" s="101" t="str">
        <f>IF('VSTUP SCAUx'!AC175="","","ANO")</f>
        <v/>
      </c>
      <c r="I175" s="106" t="str">
        <f>IF('VSTUP SCAUx'!BD175="","",'VSTUP SCAUx'!BD175)</f>
        <v/>
      </c>
      <c r="J175" s="101" t="str">
        <f>IF('VSTUP SCAUx'!N175="","",'VSTUP SCAUx'!N175)</f>
        <v/>
      </c>
      <c r="K175" s="95" t="s">
        <v>28</v>
      </c>
      <c r="L175" s="95" t="s">
        <v>28</v>
      </c>
      <c r="M175" s="95" t="s">
        <v>28</v>
      </c>
      <c r="N175" s="95"/>
      <c r="O175" s="95" t="s">
        <v>28</v>
      </c>
      <c r="P175" s="96" t="e">
        <f>ROUND(IF(F175="vyplnit","-",VLOOKUP(CONCATENATE(Y175,G175," ",Z175),ZU!$A$6:$H$100,5,FALSE)*F175),2)</f>
        <v>#N/A</v>
      </c>
      <c r="Q175" s="96" t="e">
        <f t="shared" si="12"/>
        <v>#N/A</v>
      </c>
      <c r="R175" s="97" t="s">
        <v>28</v>
      </c>
      <c r="S175" s="97" t="s">
        <v>28</v>
      </c>
      <c r="T175" s="97" t="s">
        <v>28</v>
      </c>
      <c r="U175" s="96"/>
      <c r="V175" s="101" t="str">
        <f>IF('VSTUP SCAUx'!BH175="","",'VSTUP SCAUx'!BH175)</f>
        <v/>
      </c>
      <c r="W175" s="101" t="str">
        <f>IF('VSTUP SCAUx'!BI175="","",'VSTUP SCAUx'!BI175)</f>
        <v/>
      </c>
      <c r="X175" s="98" t="e">
        <f t="shared" si="13"/>
        <v>#VALUE!</v>
      </c>
      <c r="Y175" s="99">
        <f>IF(A175="vyplnit"," ",VLOOKUP(A175,ZU!$B$6:$H$101,2,FALSE))</f>
        <v>0</v>
      </c>
      <c r="Z175" s="95" t="s">
        <v>28</v>
      </c>
      <c r="AA175" s="95"/>
      <c r="AB175" s="95" t="s">
        <v>28</v>
      </c>
      <c r="AC175" s="95" t="s">
        <v>28</v>
      </c>
      <c r="AD175" s="95" t="s">
        <v>28</v>
      </c>
      <c r="AE175" s="95">
        <f t="shared" si="14"/>
        <v>0</v>
      </c>
      <c r="AF175" s="100">
        <f t="shared" si="15"/>
        <v>1</v>
      </c>
      <c r="AG175" s="95" t="e">
        <f t="shared" si="16"/>
        <v>#N/A</v>
      </c>
      <c r="AH175" s="95"/>
      <c r="AI175" s="101" t="s">
        <v>28</v>
      </c>
      <c r="AJ175" s="101" t="s">
        <v>28</v>
      </c>
      <c r="AK175" s="101" t="s">
        <v>28</v>
      </c>
      <c r="AL175" s="102" t="str">
        <f t="shared" si="17"/>
        <v>nezměněna</v>
      </c>
      <c r="AM175" s="103"/>
    </row>
    <row r="176" spans="1:39" ht="15">
      <c r="A176" s="105" t="str">
        <f>IF('VSTUP SCAUx'!AY176="","",'VSTUP SCAUx'!AY176)</f>
        <v/>
      </c>
      <c r="B176" s="105" t="str">
        <f>IF('VSTUP SCAUx'!A176="","",'VSTUP SCAUx'!A176)</f>
        <v/>
      </c>
      <c r="C176" s="105" t="str">
        <f>IF('VSTUP SCAUx'!B176="","",'VSTUP SCAUx'!B176)</f>
        <v/>
      </c>
      <c r="D176" s="105" t="str">
        <f>IF('VSTUP SCAUx'!C176="","",'VSTUP SCAUx'!C176)</f>
        <v/>
      </c>
      <c r="E176" s="105" t="str">
        <f>IF('VSTUP SCAUx'!I176="","",'VSTUP SCAUx'!I176)</f>
        <v/>
      </c>
      <c r="F176" s="95" t="str">
        <f>IF('VSTUP SCAUx'!F176="","",'VSTUP SCAUx'!F176)</f>
        <v/>
      </c>
      <c r="G176" s="95" t="str">
        <f>IF('VSTUP SCAUx'!G176="","",'VSTUP SCAUx'!G176)</f>
        <v/>
      </c>
      <c r="H176" s="101" t="str">
        <f>IF('VSTUP SCAUx'!AC176="","","ANO")</f>
        <v/>
      </c>
      <c r="I176" s="106" t="str">
        <f>IF('VSTUP SCAUx'!BD176="","",'VSTUP SCAUx'!BD176)</f>
        <v/>
      </c>
      <c r="J176" s="101" t="str">
        <f>IF('VSTUP SCAUx'!N176="","",'VSTUP SCAUx'!N176)</f>
        <v/>
      </c>
      <c r="K176" s="95" t="s">
        <v>28</v>
      </c>
      <c r="L176" s="95" t="s">
        <v>28</v>
      </c>
      <c r="M176" s="95" t="s">
        <v>28</v>
      </c>
      <c r="N176" s="95"/>
      <c r="O176" s="95" t="s">
        <v>28</v>
      </c>
      <c r="P176" s="96" t="e">
        <f>ROUND(IF(F176="vyplnit","-",VLOOKUP(CONCATENATE(Y176,G176," ",Z176),ZU!$A$6:$H$100,5,FALSE)*F176),2)</f>
        <v>#N/A</v>
      </c>
      <c r="Q176" s="96" t="e">
        <f t="shared" si="12"/>
        <v>#N/A</v>
      </c>
      <c r="R176" s="97" t="s">
        <v>28</v>
      </c>
      <c r="S176" s="97" t="s">
        <v>28</v>
      </c>
      <c r="T176" s="97" t="s">
        <v>28</v>
      </c>
      <c r="U176" s="96"/>
      <c r="V176" s="101" t="str">
        <f>IF('VSTUP SCAUx'!BH176="","",'VSTUP SCAUx'!BH176)</f>
        <v/>
      </c>
      <c r="W176" s="101" t="str">
        <f>IF('VSTUP SCAUx'!BI176="","",'VSTUP SCAUx'!BI176)</f>
        <v/>
      </c>
      <c r="X176" s="98" t="e">
        <f t="shared" si="13"/>
        <v>#VALUE!</v>
      </c>
      <c r="Y176" s="99">
        <f>IF(A176="vyplnit"," ",VLOOKUP(A176,ZU!$B$6:$H$101,2,FALSE))</f>
        <v>0</v>
      </c>
      <c r="Z176" s="95" t="s">
        <v>28</v>
      </c>
      <c r="AA176" s="95"/>
      <c r="AB176" s="95" t="s">
        <v>28</v>
      </c>
      <c r="AC176" s="95" t="s">
        <v>28</v>
      </c>
      <c r="AD176" s="95" t="s">
        <v>28</v>
      </c>
      <c r="AE176" s="95">
        <f t="shared" si="14"/>
        <v>0</v>
      </c>
      <c r="AF176" s="100">
        <f t="shared" si="15"/>
        <v>1</v>
      </c>
      <c r="AG176" s="95" t="e">
        <f t="shared" si="16"/>
        <v>#N/A</v>
      </c>
      <c r="AH176" s="95"/>
      <c r="AI176" s="101" t="s">
        <v>28</v>
      </c>
      <c r="AJ176" s="101" t="s">
        <v>28</v>
      </c>
      <c r="AK176" s="101" t="s">
        <v>28</v>
      </c>
      <c r="AL176" s="102" t="str">
        <f t="shared" si="17"/>
        <v>nezměněna</v>
      </c>
      <c r="AM176" s="103"/>
    </row>
    <row r="177" spans="1:39" ht="15">
      <c r="A177" s="105" t="str">
        <f>IF('VSTUP SCAUx'!AY177="","",'VSTUP SCAUx'!AY177)</f>
        <v/>
      </c>
      <c r="B177" s="105" t="str">
        <f>IF('VSTUP SCAUx'!A177="","",'VSTUP SCAUx'!A177)</f>
        <v/>
      </c>
      <c r="C177" s="105" t="str">
        <f>IF('VSTUP SCAUx'!B177="","",'VSTUP SCAUx'!B177)</f>
        <v/>
      </c>
      <c r="D177" s="105" t="str">
        <f>IF('VSTUP SCAUx'!C177="","",'VSTUP SCAUx'!C177)</f>
        <v/>
      </c>
      <c r="E177" s="105" t="str">
        <f>IF('VSTUP SCAUx'!I177="","",'VSTUP SCAUx'!I177)</f>
        <v/>
      </c>
      <c r="F177" s="95" t="str">
        <f>IF('VSTUP SCAUx'!F177="","",'VSTUP SCAUx'!F177)</f>
        <v/>
      </c>
      <c r="G177" s="95" t="str">
        <f>IF('VSTUP SCAUx'!G177="","",'VSTUP SCAUx'!G177)</f>
        <v/>
      </c>
      <c r="H177" s="101" t="str">
        <f>IF('VSTUP SCAUx'!AC177="","","ANO")</f>
        <v/>
      </c>
      <c r="I177" s="106" t="str">
        <f>IF('VSTUP SCAUx'!BD177="","",'VSTUP SCAUx'!BD177)</f>
        <v/>
      </c>
      <c r="J177" s="101" t="str">
        <f>IF('VSTUP SCAUx'!N177="","",'VSTUP SCAUx'!N177)</f>
        <v/>
      </c>
      <c r="K177" s="95" t="s">
        <v>28</v>
      </c>
      <c r="L177" s="95" t="s">
        <v>28</v>
      </c>
      <c r="M177" s="95" t="s">
        <v>28</v>
      </c>
      <c r="N177" s="95"/>
      <c r="O177" s="95" t="s">
        <v>28</v>
      </c>
      <c r="P177" s="96" t="e">
        <f>ROUND(IF(F177="vyplnit","-",VLOOKUP(CONCATENATE(Y177,G177," ",Z177),ZU!$A$6:$H$100,5,FALSE)*F177),2)</f>
        <v>#N/A</v>
      </c>
      <c r="Q177" s="96" t="e">
        <f t="shared" si="12"/>
        <v>#N/A</v>
      </c>
      <c r="R177" s="97" t="s">
        <v>28</v>
      </c>
      <c r="S177" s="97" t="s">
        <v>28</v>
      </c>
      <c r="T177" s="97" t="s">
        <v>28</v>
      </c>
      <c r="U177" s="96"/>
      <c r="V177" s="101" t="str">
        <f>IF('VSTUP SCAUx'!BH177="","",'VSTUP SCAUx'!BH177)</f>
        <v/>
      </c>
      <c r="W177" s="101" t="str">
        <f>IF('VSTUP SCAUx'!BI177="","",'VSTUP SCAUx'!BI177)</f>
        <v/>
      </c>
      <c r="X177" s="98" t="e">
        <f t="shared" si="13"/>
        <v>#VALUE!</v>
      </c>
      <c r="Y177" s="99">
        <f>IF(A177="vyplnit"," ",VLOOKUP(A177,ZU!$B$6:$H$101,2,FALSE))</f>
        <v>0</v>
      </c>
      <c r="Z177" s="95" t="s">
        <v>28</v>
      </c>
      <c r="AA177" s="95"/>
      <c r="AB177" s="95" t="s">
        <v>28</v>
      </c>
      <c r="AC177" s="95" t="s">
        <v>28</v>
      </c>
      <c r="AD177" s="95" t="s">
        <v>28</v>
      </c>
      <c r="AE177" s="95">
        <f t="shared" si="14"/>
        <v>0</v>
      </c>
      <c r="AF177" s="100">
        <f t="shared" si="15"/>
        <v>1</v>
      </c>
      <c r="AG177" s="95" t="e">
        <f t="shared" si="16"/>
        <v>#N/A</v>
      </c>
      <c r="AH177" s="95"/>
      <c r="AI177" s="101" t="s">
        <v>28</v>
      </c>
      <c r="AJ177" s="101" t="s">
        <v>28</v>
      </c>
      <c r="AK177" s="101" t="s">
        <v>28</v>
      </c>
      <c r="AL177" s="102" t="str">
        <f t="shared" si="17"/>
        <v>nezměněna</v>
      </c>
      <c r="AM177" s="103"/>
    </row>
    <row r="178" spans="1:39" ht="15">
      <c r="A178" s="105" t="str">
        <f>IF('VSTUP SCAUx'!AY178="","",'VSTUP SCAUx'!AY178)</f>
        <v/>
      </c>
      <c r="B178" s="105" t="str">
        <f>IF('VSTUP SCAUx'!A178="","",'VSTUP SCAUx'!A178)</f>
        <v/>
      </c>
      <c r="C178" s="105" t="str">
        <f>IF('VSTUP SCAUx'!B178="","",'VSTUP SCAUx'!B178)</f>
        <v/>
      </c>
      <c r="D178" s="105" t="str">
        <f>IF('VSTUP SCAUx'!C178="","",'VSTUP SCAUx'!C178)</f>
        <v/>
      </c>
      <c r="E178" s="105" t="str">
        <f>IF('VSTUP SCAUx'!I178="","",'VSTUP SCAUx'!I178)</f>
        <v/>
      </c>
      <c r="F178" s="95" t="str">
        <f>IF('VSTUP SCAUx'!F178="","",'VSTUP SCAUx'!F178)</f>
        <v/>
      </c>
      <c r="G178" s="95" t="str">
        <f>IF('VSTUP SCAUx'!G178="","",'VSTUP SCAUx'!G178)</f>
        <v/>
      </c>
      <c r="H178" s="101" t="str">
        <f>IF('VSTUP SCAUx'!AC178="","","ANO")</f>
        <v/>
      </c>
      <c r="I178" s="106" t="str">
        <f>IF('VSTUP SCAUx'!BD178="","",'VSTUP SCAUx'!BD178)</f>
        <v/>
      </c>
      <c r="J178" s="101" t="str">
        <f>IF('VSTUP SCAUx'!N178="","",'VSTUP SCAUx'!N178)</f>
        <v/>
      </c>
      <c r="K178" s="95" t="s">
        <v>28</v>
      </c>
      <c r="L178" s="95" t="s">
        <v>28</v>
      </c>
      <c r="M178" s="95" t="s">
        <v>28</v>
      </c>
      <c r="N178" s="95"/>
      <c r="O178" s="95" t="s">
        <v>28</v>
      </c>
      <c r="P178" s="96" t="e">
        <f>ROUND(IF(F178="vyplnit","-",VLOOKUP(CONCATENATE(Y178,G178," ",Z178),ZU!$A$6:$H$100,5,FALSE)*F178),2)</f>
        <v>#N/A</v>
      </c>
      <c r="Q178" s="96" t="e">
        <f t="shared" si="12"/>
        <v>#N/A</v>
      </c>
      <c r="R178" s="97" t="s">
        <v>28</v>
      </c>
      <c r="S178" s="97" t="s">
        <v>28</v>
      </c>
      <c r="T178" s="97" t="s">
        <v>28</v>
      </c>
      <c r="U178" s="96"/>
      <c r="V178" s="101" t="str">
        <f>IF('VSTUP SCAUx'!BH178="","",'VSTUP SCAUx'!BH178)</f>
        <v/>
      </c>
      <c r="W178" s="101" t="str">
        <f>IF('VSTUP SCAUx'!BI178="","",'VSTUP SCAUx'!BI178)</f>
        <v/>
      </c>
      <c r="X178" s="98" t="e">
        <f t="shared" si="13"/>
        <v>#VALUE!</v>
      </c>
      <c r="Y178" s="99">
        <f>IF(A178="vyplnit"," ",VLOOKUP(A178,ZU!$B$6:$H$101,2,FALSE))</f>
        <v>0</v>
      </c>
      <c r="Z178" s="95" t="s">
        <v>28</v>
      </c>
      <c r="AA178" s="95"/>
      <c r="AB178" s="95" t="s">
        <v>28</v>
      </c>
      <c r="AC178" s="95" t="s">
        <v>28</v>
      </c>
      <c r="AD178" s="95" t="s">
        <v>28</v>
      </c>
      <c r="AE178" s="95">
        <f t="shared" si="14"/>
        <v>0</v>
      </c>
      <c r="AF178" s="100">
        <f t="shared" si="15"/>
        <v>1</v>
      </c>
      <c r="AG178" s="95" t="e">
        <f t="shared" si="16"/>
        <v>#N/A</v>
      </c>
      <c r="AH178" s="95"/>
      <c r="AI178" s="101" t="s">
        <v>28</v>
      </c>
      <c r="AJ178" s="101" t="s">
        <v>28</v>
      </c>
      <c r="AK178" s="101" t="s">
        <v>28</v>
      </c>
      <c r="AL178" s="102" t="str">
        <f t="shared" si="17"/>
        <v>nezměněna</v>
      </c>
      <c r="AM178" s="103"/>
    </row>
    <row r="179" spans="1:39" ht="15">
      <c r="A179" s="105" t="str">
        <f>IF('VSTUP SCAUx'!AY179="","",'VSTUP SCAUx'!AY179)</f>
        <v/>
      </c>
      <c r="B179" s="105" t="str">
        <f>IF('VSTUP SCAUx'!A179="","",'VSTUP SCAUx'!A179)</f>
        <v/>
      </c>
      <c r="C179" s="105" t="str">
        <f>IF('VSTUP SCAUx'!B179="","",'VSTUP SCAUx'!B179)</f>
        <v/>
      </c>
      <c r="D179" s="105" t="str">
        <f>IF('VSTUP SCAUx'!C179="","",'VSTUP SCAUx'!C179)</f>
        <v/>
      </c>
      <c r="E179" s="105" t="str">
        <f>IF('VSTUP SCAUx'!I179="","",'VSTUP SCAUx'!I179)</f>
        <v/>
      </c>
      <c r="F179" s="95" t="str">
        <f>IF('VSTUP SCAUx'!F179="","",'VSTUP SCAUx'!F179)</f>
        <v/>
      </c>
      <c r="G179" s="95" t="str">
        <f>IF('VSTUP SCAUx'!G179="","",'VSTUP SCAUx'!G179)</f>
        <v/>
      </c>
      <c r="H179" s="101" t="str">
        <f>IF('VSTUP SCAUx'!AC179="","","ANO")</f>
        <v/>
      </c>
      <c r="I179" s="106" t="str">
        <f>IF('VSTUP SCAUx'!BD179="","",'VSTUP SCAUx'!BD179)</f>
        <v/>
      </c>
      <c r="J179" s="101" t="str">
        <f>IF('VSTUP SCAUx'!N179="","",'VSTUP SCAUx'!N179)</f>
        <v/>
      </c>
      <c r="K179" s="95" t="s">
        <v>28</v>
      </c>
      <c r="L179" s="95" t="s">
        <v>28</v>
      </c>
      <c r="M179" s="95" t="s">
        <v>28</v>
      </c>
      <c r="N179" s="95"/>
      <c r="O179" s="95" t="s">
        <v>28</v>
      </c>
      <c r="P179" s="96" t="e">
        <f>ROUND(IF(F179="vyplnit","-",VLOOKUP(CONCATENATE(Y179,G179," ",Z179),ZU!$A$6:$H$100,5,FALSE)*F179),2)</f>
        <v>#N/A</v>
      </c>
      <c r="Q179" s="96" t="e">
        <f t="shared" si="12"/>
        <v>#N/A</v>
      </c>
      <c r="R179" s="97" t="s">
        <v>28</v>
      </c>
      <c r="S179" s="97" t="s">
        <v>28</v>
      </c>
      <c r="T179" s="97" t="s">
        <v>28</v>
      </c>
      <c r="U179" s="96"/>
      <c r="V179" s="101" t="str">
        <f>IF('VSTUP SCAUx'!BH179="","",'VSTUP SCAUx'!BH179)</f>
        <v/>
      </c>
      <c r="W179" s="101" t="str">
        <f>IF('VSTUP SCAUx'!BI179="","",'VSTUP SCAUx'!BI179)</f>
        <v/>
      </c>
      <c r="X179" s="98" t="e">
        <f t="shared" si="13"/>
        <v>#VALUE!</v>
      </c>
      <c r="Y179" s="99">
        <f>IF(A179="vyplnit"," ",VLOOKUP(A179,ZU!$B$6:$H$101,2,FALSE))</f>
        <v>0</v>
      </c>
      <c r="Z179" s="95" t="s">
        <v>28</v>
      </c>
      <c r="AA179" s="95"/>
      <c r="AB179" s="95" t="s">
        <v>28</v>
      </c>
      <c r="AC179" s="95" t="s">
        <v>28</v>
      </c>
      <c r="AD179" s="95" t="s">
        <v>28</v>
      </c>
      <c r="AE179" s="95">
        <f t="shared" si="14"/>
        <v>0</v>
      </c>
      <c r="AF179" s="100">
        <f t="shared" si="15"/>
        <v>1</v>
      </c>
      <c r="AG179" s="95" t="e">
        <f t="shared" si="16"/>
        <v>#N/A</v>
      </c>
      <c r="AH179" s="95"/>
      <c r="AI179" s="101" t="s">
        <v>28</v>
      </c>
      <c r="AJ179" s="101" t="s">
        <v>28</v>
      </c>
      <c r="AK179" s="101" t="s">
        <v>28</v>
      </c>
      <c r="AL179" s="102" t="str">
        <f t="shared" si="17"/>
        <v>nezměněna</v>
      </c>
      <c r="AM179" s="103"/>
    </row>
    <row r="180" spans="1:39" ht="15">
      <c r="A180" s="105" t="str">
        <f>IF('VSTUP SCAUx'!AY180="","",'VSTUP SCAUx'!AY180)</f>
        <v/>
      </c>
      <c r="B180" s="105" t="str">
        <f>IF('VSTUP SCAUx'!A180="","",'VSTUP SCAUx'!A180)</f>
        <v/>
      </c>
      <c r="C180" s="105" t="str">
        <f>IF('VSTUP SCAUx'!B180="","",'VSTUP SCAUx'!B180)</f>
        <v/>
      </c>
      <c r="D180" s="105" t="str">
        <f>IF('VSTUP SCAUx'!C180="","",'VSTUP SCAUx'!C180)</f>
        <v/>
      </c>
      <c r="E180" s="105" t="str">
        <f>IF('VSTUP SCAUx'!I180="","",'VSTUP SCAUx'!I180)</f>
        <v/>
      </c>
      <c r="F180" s="95" t="str">
        <f>IF('VSTUP SCAUx'!F180="","",'VSTUP SCAUx'!F180)</f>
        <v/>
      </c>
      <c r="G180" s="95" t="str">
        <f>IF('VSTUP SCAUx'!G180="","",'VSTUP SCAUx'!G180)</f>
        <v/>
      </c>
      <c r="H180" s="101" t="str">
        <f>IF('VSTUP SCAUx'!AC180="","","ANO")</f>
        <v/>
      </c>
      <c r="I180" s="106" t="str">
        <f>IF('VSTUP SCAUx'!BD180="","",'VSTUP SCAUx'!BD180)</f>
        <v/>
      </c>
      <c r="J180" s="101" t="str">
        <f>IF('VSTUP SCAUx'!N180="","",'VSTUP SCAUx'!N180)</f>
        <v/>
      </c>
      <c r="K180" s="95" t="s">
        <v>28</v>
      </c>
      <c r="L180" s="95" t="s">
        <v>28</v>
      </c>
      <c r="M180" s="95" t="s">
        <v>28</v>
      </c>
      <c r="N180" s="95"/>
      <c r="O180" s="95" t="s">
        <v>28</v>
      </c>
      <c r="P180" s="96" t="e">
        <f>ROUND(IF(F180="vyplnit","-",VLOOKUP(CONCATENATE(Y180,G180," ",Z180),ZU!$A$6:$H$100,5,FALSE)*F180),2)</f>
        <v>#N/A</v>
      </c>
      <c r="Q180" s="96" t="e">
        <f t="shared" si="12"/>
        <v>#N/A</v>
      </c>
      <c r="R180" s="97" t="s">
        <v>28</v>
      </c>
      <c r="S180" s="97" t="s">
        <v>28</v>
      </c>
      <c r="T180" s="97" t="s">
        <v>28</v>
      </c>
      <c r="U180" s="96"/>
      <c r="V180" s="101" t="str">
        <f>IF('VSTUP SCAUx'!BH180="","",'VSTUP SCAUx'!BH180)</f>
        <v/>
      </c>
      <c r="W180" s="101" t="str">
        <f>IF('VSTUP SCAUx'!BI180="","",'VSTUP SCAUx'!BI180)</f>
        <v/>
      </c>
      <c r="X180" s="98" t="e">
        <f t="shared" si="13"/>
        <v>#VALUE!</v>
      </c>
      <c r="Y180" s="99">
        <f>IF(A180="vyplnit"," ",VLOOKUP(A180,ZU!$B$6:$H$101,2,FALSE))</f>
        <v>0</v>
      </c>
      <c r="Z180" s="95" t="s">
        <v>28</v>
      </c>
      <c r="AA180" s="95"/>
      <c r="AB180" s="95" t="s">
        <v>28</v>
      </c>
      <c r="AC180" s="95" t="s">
        <v>28</v>
      </c>
      <c r="AD180" s="95" t="s">
        <v>28</v>
      </c>
      <c r="AE180" s="95">
        <f t="shared" si="14"/>
        <v>0</v>
      </c>
      <c r="AF180" s="100">
        <f t="shared" si="15"/>
        <v>1</v>
      </c>
      <c r="AG180" s="95" t="e">
        <f t="shared" si="16"/>
        <v>#N/A</v>
      </c>
      <c r="AH180" s="95"/>
      <c r="AI180" s="101" t="s">
        <v>28</v>
      </c>
      <c r="AJ180" s="101" t="s">
        <v>28</v>
      </c>
      <c r="AK180" s="101" t="s">
        <v>28</v>
      </c>
      <c r="AL180" s="102" t="str">
        <f t="shared" si="17"/>
        <v>nezměněna</v>
      </c>
      <c r="AM180" s="103"/>
    </row>
    <row r="181" spans="1:39" ht="15">
      <c r="A181" s="105" t="str">
        <f>IF('VSTUP SCAUx'!AY181="","",'VSTUP SCAUx'!AY181)</f>
        <v/>
      </c>
      <c r="B181" s="105" t="str">
        <f>IF('VSTUP SCAUx'!A181="","",'VSTUP SCAUx'!A181)</f>
        <v/>
      </c>
      <c r="C181" s="105" t="str">
        <f>IF('VSTUP SCAUx'!B181="","",'VSTUP SCAUx'!B181)</f>
        <v/>
      </c>
      <c r="D181" s="105" t="str">
        <f>IF('VSTUP SCAUx'!C181="","",'VSTUP SCAUx'!C181)</f>
        <v/>
      </c>
      <c r="E181" s="105" t="str">
        <f>IF('VSTUP SCAUx'!I181="","",'VSTUP SCAUx'!I181)</f>
        <v/>
      </c>
      <c r="F181" s="95" t="str">
        <f>IF('VSTUP SCAUx'!F181="","",'VSTUP SCAUx'!F181)</f>
        <v/>
      </c>
      <c r="G181" s="95" t="str">
        <f>IF('VSTUP SCAUx'!G181="","",'VSTUP SCAUx'!G181)</f>
        <v/>
      </c>
      <c r="H181" s="101" t="str">
        <f>IF('VSTUP SCAUx'!AC181="","","ANO")</f>
        <v/>
      </c>
      <c r="I181" s="106" t="str">
        <f>IF('VSTUP SCAUx'!BD181="","",'VSTUP SCAUx'!BD181)</f>
        <v/>
      </c>
      <c r="J181" s="101" t="str">
        <f>IF('VSTUP SCAUx'!N181="","",'VSTUP SCAUx'!N181)</f>
        <v/>
      </c>
      <c r="K181" s="95" t="s">
        <v>28</v>
      </c>
      <c r="L181" s="95" t="s">
        <v>28</v>
      </c>
      <c r="M181" s="95" t="s">
        <v>28</v>
      </c>
      <c r="N181" s="95"/>
      <c r="O181" s="95" t="s">
        <v>28</v>
      </c>
      <c r="P181" s="96" t="e">
        <f>ROUND(IF(F181="vyplnit","-",VLOOKUP(CONCATENATE(Y181,G181," ",Z181),ZU!$A$6:$H$100,5,FALSE)*F181),2)</f>
        <v>#N/A</v>
      </c>
      <c r="Q181" s="96" t="e">
        <f t="shared" si="12"/>
        <v>#N/A</v>
      </c>
      <c r="R181" s="97" t="s">
        <v>28</v>
      </c>
      <c r="S181" s="97" t="s">
        <v>28</v>
      </c>
      <c r="T181" s="97" t="s">
        <v>28</v>
      </c>
      <c r="U181" s="96"/>
      <c r="V181" s="101" t="str">
        <f>IF('VSTUP SCAUx'!BH181="","",'VSTUP SCAUx'!BH181)</f>
        <v/>
      </c>
      <c r="W181" s="101" t="str">
        <f>IF('VSTUP SCAUx'!BI181="","",'VSTUP SCAUx'!BI181)</f>
        <v/>
      </c>
      <c r="X181" s="98" t="e">
        <f t="shared" si="13"/>
        <v>#VALUE!</v>
      </c>
      <c r="Y181" s="99">
        <f>IF(A181="vyplnit"," ",VLOOKUP(A181,ZU!$B$6:$H$101,2,FALSE))</f>
        <v>0</v>
      </c>
      <c r="Z181" s="95" t="s">
        <v>28</v>
      </c>
      <c r="AA181" s="95"/>
      <c r="AB181" s="95" t="s">
        <v>28</v>
      </c>
      <c r="AC181" s="95" t="s">
        <v>28</v>
      </c>
      <c r="AD181" s="95" t="s">
        <v>28</v>
      </c>
      <c r="AE181" s="95">
        <f t="shared" si="14"/>
        <v>0</v>
      </c>
      <c r="AF181" s="100">
        <f t="shared" si="15"/>
        <v>1</v>
      </c>
      <c r="AG181" s="95" t="e">
        <f t="shared" si="16"/>
        <v>#N/A</v>
      </c>
      <c r="AH181" s="95"/>
      <c r="AI181" s="101" t="s">
        <v>28</v>
      </c>
      <c r="AJ181" s="101" t="s">
        <v>28</v>
      </c>
      <c r="AK181" s="101" t="s">
        <v>28</v>
      </c>
      <c r="AL181" s="102" t="str">
        <f t="shared" si="17"/>
        <v>nezměněna</v>
      </c>
      <c r="AM181" s="103"/>
    </row>
    <row r="182" spans="1:39" ht="15">
      <c r="A182" s="105" t="str">
        <f>IF('VSTUP SCAUx'!AY182="","",'VSTUP SCAUx'!AY182)</f>
        <v/>
      </c>
      <c r="B182" s="105" t="str">
        <f>IF('VSTUP SCAUx'!A182="","",'VSTUP SCAUx'!A182)</f>
        <v/>
      </c>
      <c r="C182" s="105" t="str">
        <f>IF('VSTUP SCAUx'!B182="","",'VSTUP SCAUx'!B182)</f>
        <v/>
      </c>
      <c r="D182" s="105" t="str">
        <f>IF('VSTUP SCAUx'!C182="","",'VSTUP SCAUx'!C182)</f>
        <v/>
      </c>
      <c r="E182" s="105" t="str">
        <f>IF('VSTUP SCAUx'!I182="","",'VSTUP SCAUx'!I182)</f>
        <v/>
      </c>
      <c r="F182" s="95" t="str">
        <f>IF('VSTUP SCAUx'!F182="","",'VSTUP SCAUx'!F182)</f>
        <v/>
      </c>
      <c r="G182" s="95" t="str">
        <f>IF('VSTUP SCAUx'!G182="","",'VSTUP SCAUx'!G182)</f>
        <v/>
      </c>
      <c r="H182" s="101" t="str">
        <f>IF('VSTUP SCAUx'!AC182="","","ANO")</f>
        <v/>
      </c>
      <c r="I182" s="106" t="str">
        <f>IF('VSTUP SCAUx'!BD182="","",'VSTUP SCAUx'!BD182)</f>
        <v/>
      </c>
      <c r="J182" s="101" t="str">
        <f>IF('VSTUP SCAUx'!N182="","",'VSTUP SCAUx'!N182)</f>
        <v/>
      </c>
      <c r="K182" s="95" t="s">
        <v>28</v>
      </c>
      <c r="L182" s="95" t="s">
        <v>28</v>
      </c>
      <c r="M182" s="95" t="s">
        <v>28</v>
      </c>
      <c r="N182" s="95"/>
      <c r="O182" s="95" t="s">
        <v>28</v>
      </c>
      <c r="P182" s="96" t="e">
        <f>ROUND(IF(F182="vyplnit","-",VLOOKUP(CONCATENATE(Y182,G182," ",Z182),ZU!$A$6:$H$100,5,FALSE)*F182),2)</f>
        <v>#N/A</v>
      </c>
      <c r="Q182" s="96" t="e">
        <f t="shared" si="12"/>
        <v>#N/A</v>
      </c>
      <c r="R182" s="97" t="s">
        <v>28</v>
      </c>
      <c r="S182" s="97" t="s">
        <v>28</v>
      </c>
      <c r="T182" s="97" t="s">
        <v>28</v>
      </c>
      <c r="U182" s="96"/>
      <c r="V182" s="101" t="str">
        <f>IF('VSTUP SCAUx'!BH182="","",'VSTUP SCAUx'!BH182)</f>
        <v/>
      </c>
      <c r="W182" s="101" t="str">
        <f>IF('VSTUP SCAUx'!BI182="","",'VSTUP SCAUx'!BI182)</f>
        <v/>
      </c>
      <c r="X182" s="98" t="e">
        <f t="shared" si="13"/>
        <v>#VALUE!</v>
      </c>
      <c r="Y182" s="99">
        <f>IF(A182="vyplnit"," ",VLOOKUP(A182,ZU!$B$6:$H$101,2,FALSE))</f>
        <v>0</v>
      </c>
      <c r="Z182" s="95" t="s">
        <v>28</v>
      </c>
      <c r="AA182" s="95"/>
      <c r="AB182" s="95" t="s">
        <v>28</v>
      </c>
      <c r="AC182" s="95" t="s">
        <v>28</v>
      </c>
      <c r="AD182" s="95" t="s">
        <v>28</v>
      </c>
      <c r="AE182" s="95">
        <f t="shared" si="14"/>
        <v>0</v>
      </c>
      <c r="AF182" s="100">
        <f t="shared" si="15"/>
        <v>1</v>
      </c>
      <c r="AG182" s="95" t="e">
        <f t="shared" si="16"/>
        <v>#N/A</v>
      </c>
      <c r="AH182" s="95"/>
      <c r="AI182" s="101" t="s">
        <v>28</v>
      </c>
      <c r="AJ182" s="101" t="s">
        <v>28</v>
      </c>
      <c r="AK182" s="101" t="s">
        <v>28</v>
      </c>
      <c r="AL182" s="102" t="str">
        <f t="shared" si="17"/>
        <v>nezměněna</v>
      </c>
      <c r="AM182" s="103"/>
    </row>
    <row r="183" spans="1:39" ht="15">
      <c r="A183" s="105" t="str">
        <f>IF('VSTUP SCAUx'!AY183="","",'VSTUP SCAUx'!AY183)</f>
        <v/>
      </c>
      <c r="B183" s="105" t="str">
        <f>IF('VSTUP SCAUx'!A183="","",'VSTUP SCAUx'!A183)</f>
        <v/>
      </c>
      <c r="C183" s="105" t="str">
        <f>IF('VSTUP SCAUx'!B183="","",'VSTUP SCAUx'!B183)</f>
        <v/>
      </c>
      <c r="D183" s="105" t="str">
        <f>IF('VSTUP SCAUx'!C183="","",'VSTUP SCAUx'!C183)</f>
        <v/>
      </c>
      <c r="E183" s="105" t="str">
        <f>IF('VSTUP SCAUx'!I183="","",'VSTUP SCAUx'!I183)</f>
        <v/>
      </c>
      <c r="F183" s="95" t="str">
        <f>IF('VSTUP SCAUx'!F183="","",'VSTUP SCAUx'!F183)</f>
        <v/>
      </c>
      <c r="G183" s="95" t="str">
        <f>IF('VSTUP SCAUx'!G183="","",'VSTUP SCAUx'!G183)</f>
        <v/>
      </c>
      <c r="H183" s="101" t="str">
        <f>IF('VSTUP SCAUx'!AC183="","","ANO")</f>
        <v/>
      </c>
      <c r="I183" s="106" t="str">
        <f>IF('VSTUP SCAUx'!BD183="","",'VSTUP SCAUx'!BD183)</f>
        <v/>
      </c>
      <c r="J183" s="101" t="str">
        <f>IF('VSTUP SCAUx'!N183="","",'VSTUP SCAUx'!N183)</f>
        <v/>
      </c>
      <c r="K183" s="95" t="s">
        <v>28</v>
      </c>
      <c r="L183" s="95" t="s">
        <v>28</v>
      </c>
      <c r="M183" s="95" t="s">
        <v>28</v>
      </c>
      <c r="N183" s="95"/>
      <c r="O183" s="95" t="s">
        <v>28</v>
      </c>
      <c r="P183" s="96" t="e">
        <f>ROUND(IF(F183="vyplnit","-",VLOOKUP(CONCATENATE(Y183,G183," ",Z183),ZU!$A$6:$H$100,5,FALSE)*F183),2)</f>
        <v>#N/A</v>
      </c>
      <c r="Q183" s="96" t="e">
        <f t="shared" si="12"/>
        <v>#N/A</v>
      </c>
      <c r="R183" s="97" t="s">
        <v>28</v>
      </c>
      <c r="S183" s="97" t="s">
        <v>28</v>
      </c>
      <c r="T183" s="97" t="s">
        <v>28</v>
      </c>
      <c r="U183" s="96"/>
      <c r="V183" s="101" t="str">
        <f>IF('VSTUP SCAUx'!BH183="","",'VSTUP SCAUx'!BH183)</f>
        <v/>
      </c>
      <c r="W183" s="101" t="str">
        <f>IF('VSTUP SCAUx'!BI183="","",'VSTUP SCAUx'!BI183)</f>
        <v/>
      </c>
      <c r="X183" s="98" t="e">
        <f t="shared" si="13"/>
        <v>#VALUE!</v>
      </c>
      <c r="Y183" s="99">
        <f>IF(A183="vyplnit"," ",VLOOKUP(A183,ZU!$B$6:$H$101,2,FALSE))</f>
        <v>0</v>
      </c>
      <c r="Z183" s="95" t="s">
        <v>28</v>
      </c>
      <c r="AA183" s="95"/>
      <c r="AB183" s="95" t="s">
        <v>28</v>
      </c>
      <c r="AC183" s="95" t="s">
        <v>28</v>
      </c>
      <c r="AD183" s="95" t="s">
        <v>28</v>
      </c>
      <c r="AE183" s="95">
        <f t="shared" si="14"/>
        <v>0</v>
      </c>
      <c r="AF183" s="100">
        <f t="shared" si="15"/>
        <v>1</v>
      </c>
      <c r="AG183" s="95" t="e">
        <f t="shared" si="16"/>
        <v>#N/A</v>
      </c>
      <c r="AH183" s="95"/>
      <c r="AI183" s="101" t="s">
        <v>28</v>
      </c>
      <c r="AJ183" s="101" t="s">
        <v>28</v>
      </c>
      <c r="AK183" s="101" t="s">
        <v>28</v>
      </c>
      <c r="AL183" s="102" t="str">
        <f t="shared" si="17"/>
        <v>nezměněna</v>
      </c>
      <c r="AM183" s="103"/>
    </row>
    <row r="184" spans="1:39" ht="15">
      <c r="A184" s="105" t="str">
        <f>IF('VSTUP SCAUx'!AY184="","",'VSTUP SCAUx'!AY184)</f>
        <v/>
      </c>
      <c r="B184" s="105" t="str">
        <f>IF('VSTUP SCAUx'!A184="","",'VSTUP SCAUx'!A184)</f>
        <v/>
      </c>
      <c r="C184" s="105" t="str">
        <f>IF('VSTUP SCAUx'!B184="","",'VSTUP SCAUx'!B184)</f>
        <v/>
      </c>
      <c r="D184" s="105" t="str">
        <f>IF('VSTUP SCAUx'!C184="","",'VSTUP SCAUx'!C184)</f>
        <v/>
      </c>
      <c r="E184" s="105" t="str">
        <f>IF('VSTUP SCAUx'!I184="","",'VSTUP SCAUx'!I184)</f>
        <v/>
      </c>
      <c r="F184" s="95" t="str">
        <f>IF('VSTUP SCAUx'!F184="","",'VSTUP SCAUx'!F184)</f>
        <v/>
      </c>
      <c r="G184" s="95" t="str">
        <f>IF('VSTUP SCAUx'!G184="","",'VSTUP SCAUx'!G184)</f>
        <v/>
      </c>
      <c r="H184" s="101" t="str">
        <f>IF('VSTUP SCAUx'!AC184="","","ANO")</f>
        <v/>
      </c>
      <c r="I184" s="106" t="str">
        <f>IF('VSTUP SCAUx'!BD184="","",'VSTUP SCAUx'!BD184)</f>
        <v/>
      </c>
      <c r="J184" s="101" t="str">
        <f>IF('VSTUP SCAUx'!N184="","",'VSTUP SCAUx'!N184)</f>
        <v/>
      </c>
      <c r="K184" s="95" t="s">
        <v>28</v>
      </c>
      <c r="L184" s="95" t="s">
        <v>28</v>
      </c>
      <c r="M184" s="95" t="s">
        <v>28</v>
      </c>
      <c r="N184" s="95"/>
      <c r="O184" s="95" t="s">
        <v>28</v>
      </c>
      <c r="P184" s="96" t="e">
        <f>ROUND(IF(F184="vyplnit","-",VLOOKUP(CONCATENATE(Y184,G184," ",Z184),ZU!$A$6:$H$100,5,FALSE)*F184),2)</f>
        <v>#N/A</v>
      </c>
      <c r="Q184" s="96" t="e">
        <f t="shared" si="12"/>
        <v>#N/A</v>
      </c>
      <c r="R184" s="97" t="s">
        <v>28</v>
      </c>
      <c r="S184" s="97" t="s">
        <v>28</v>
      </c>
      <c r="T184" s="97" t="s">
        <v>28</v>
      </c>
      <c r="U184" s="96"/>
      <c r="V184" s="101" t="str">
        <f>IF('VSTUP SCAUx'!BH184="","",'VSTUP SCAUx'!BH184)</f>
        <v/>
      </c>
      <c r="W184" s="101" t="str">
        <f>IF('VSTUP SCAUx'!BI184="","",'VSTUP SCAUx'!BI184)</f>
        <v/>
      </c>
      <c r="X184" s="98" t="e">
        <f t="shared" si="13"/>
        <v>#VALUE!</v>
      </c>
      <c r="Y184" s="99">
        <f>IF(A184="vyplnit"," ",VLOOKUP(A184,ZU!$B$6:$H$101,2,FALSE))</f>
        <v>0</v>
      </c>
      <c r="Z184" s="95" t="s">
        <v>28</v>
      </c>
      <c r="AA184" s="95"/>
      <c r="AB184" s="95" t="s">
        <v>28</v>
      </c>
      <c r="AC184" s="95" t="s">
        <v>28</v>
      </c>
      <c r="AD184" s="95" t="s">
        <v>28</v>
      </c>
      <c r="AE184" s="95">
        <f t="shared" si="14"/>
        <v>0</v>
      </c>
      <c r="AF184" s="100">
        <f t="shared" si="15"/>
        <v>1</v>
      </c>
      <c r="AG184" s="95" t="e">
        <f t="shared" si="16"/>
        <v>#N/A</v>
      </c>
      <c r="AH184" s="95"/>
      <c r="AI184" s="101" t="s">
        <v>28</v>
      </c>
      <c r="AJ184" s="101" t="s">
        <v>28</v>
      </c>
      <c r="AK184" s="101" t="s">
        <v>28</v>
      </c>
      <c r="AL184" s="102" t="str">
        <f t="shared" si="17"/>
        <v>nezměněna</v>
      </c>
      <c r="AM184" s="103"/>
    </row>
    <row r="185" spans="1:39" ht="15">
      <c r="A185" s="105" t="str">
        <f>IF('VSTUP SCAUx'!AY185="","",'VSTUP SCAUx'!AY185)</f>
        <v/>
      </c>
      <c r="B185" s="105" t="str">
        <f>IF('VSTUP SCAUx'!A185="","",'VSTUP SCAUx'!A185)</f>
        <v/>
      </c>
      <c r="C185" s="105" t="str">
        <f>IF('VSTUP SCAUx'!B185="","",'VSTUP SCAUx'!B185)</f>
        <v/>
      </c>
      <c r="D185" s="105" t="str">
        <f>IF('VSTUP SCAUx'!C185="","",'VSTUP SCAUx'!C185)</f>
        <v/>
      </c>
      <c r="E185" s="105" t="str">
        <f>IF('VSTUP SCAUx'!I185="","",'VSTUP SCAUx'!I185)</f>
        <v/>
      </c>
      <c r="F185" s="95" t="str">
        <f>IF('VSTUP SCAUx'!F185="","",'VSTUP SCAUx'!F185)</f>
        <v/>
      </c>
      <c r="G185" s="95" t="str">
        <f>IF('VSTUP SCAUx'!G185="","",'VSTUP SCAUx'!G185)</f>
        <v/>
      </c>
      <c r="H185" s="101" t="str">
        <f>IF('VSTUP SCAUx'!AC185="","","ANO")</f>
        <v/>
      </c>
      <c r="I185" s="106" t="str">
        <f>IF('VSTUP SCAUx'!BD185="","",'VSTUP SCAUx'!BD185)</f>
        <v/>
      </c>
      <c r="J185" s="101" t="str">
        <f>IF('VSTUP SCAUx'!N185="","",'VSTUP SCAUx'!N185)</f>
        <v/>
      </c>
      <c r="K185" s="95" t="s">
        <v>28</v>
      </c>
      <c r="L185" s="95" t="s">
        <v>28</v>
      </c>
      <c r="M185" s="95" t="s">
        <v>28</v>
      </c>
      <c r="N185" s="95"/>
      <c r="O185" s="95" t="s">
        <v>28</v>
      </c>
      <c r="P185" s="96" t="e">
        <f>ROUND(IF(F185="vyplnit","-",VLOOKUP(CONCATENATE(Y185,G185," ",Z185),ZU!$A$6:$H$100,5,FALSE)*F185),2)</f>
        <v>#N/A</v>
      </c>
      <c r="Q185" s="96" t="e">
        <f t="shared" si="12"/>
        <v>#N/A</v>
      </c>
      <c r="R185" s="97" t="s">
        <v>28</v>
      </c>
      <c r="S185" s="97" t="s">
        <v>28</v>
      </c>
      <c r="T185" s="97" t="s">
        <v>28</v>
      </c>
      <c r="U185" s="96"/>
      <c r="V185" s="101" t="str">
        <f>IF('VSTUP SCAUx'!BH185="","",'VSTUP SCAUx'!BH185)</f>
        <v/>
      </c>
      <c r="W185" s="101" t="str">
        <f>IF('VSTUP SCAUx'!BI185="","",'VSTUP SCAUx'!BI185)</f>
        <v/>
      </c>
      <c r="X185" s="98" t="e">
        <f t="shared" si="13"/>
        <v>#VALUE!</v>
      </c>
      <c r="Y185" s="99">
        <f>IF(A185="vyplnit"," ",VLOOKUP(A185,ZU!$B$6:$H$101,2,FALSE))</f>
        <v>0</v>
      </c>
      <c r="Z185" s="95" t="s">
        <v>28</v>
      </c>
      <c r="AA185" s="95"/>
      <c r="AB185" s="95" t="s">
        <v>28</v>
      </c>
      <c r="AC185" s="95" t="s">
        <v>28</v>
      </c>
      <c r="AD185" s="95" t="s">
        <v>28</v>
      </c>
      <c r="AE185" s="95">
        <f t="shared" si="14"/>
        <v>0</v>
      </c>
      <c r="AF185" s="100">
        <f t="shared" si="15"/>
        <v>1</v>
      </c>
      <c r="AG185" s="95" t="e">
        <f t="shared" si="16"/>
        <v>#N/A</v>
      </c>
      <c r="AH185" s="95"/>
      <c r="AI185" s="101" t="s">
        <v>28</v>
      </c>
      <c r="AJ185" s="101" t="s">
        <v>28</v>
      </c>
      <c r="AK185" s="101" t="s">
        <v>28</v>
      </c>
      <c r="AL185" s="102" t="str">
        <f t="shared" si="17"/>
        <v>nezměněna</v>
      </c>
      <c r="AM185" s="103"/>
    </row>
    <row r="186" spans="1:39" ht="15">
      <c r="A186" s="105" t="str">
        <f>IF('VSTUP SCAUx'!AY186="","",'VSTUP SCAUx'!AY186)</f>
        <v/>
      </c>
      <c r="B186" s="105" t="str">
        <f>IF('VSTUP SCAUx'!A186="","",'VSTUP SCAUx'!A186)</f>
        <v/>
      </c>
      <c r="C186" s="105" t="str">
        <f>IF('VSTUP SCAUx'!B186="","",'VSTUP SCAUx'!B186)</f>
        <v/>
      </c>
      <c r="D186" s="105" t="str">
        <f>IF('VSTUP SCAUx'!C186="","",'VSTUP SCAUx'!C186)</f>
        <v/>
      </c>
      <c r="E186" s="105" t="str">
        <f>IF('VSTUP SCAUx'!I186="","",'VSTUP SCAUx'!I186)</f>
        <v/>
      </c>
      <c r="F186" s="95" t="str">
        <f>IF('VSTUP SCAUx'!F186="","",'VSTUP SCAUx'!F186)</f>
        <v/>
      </c>
      <c r="G186" s="95" t="str">
        <f>IF('VSTUP SCAUx'!G186="","",'VSTUP SCAUx'!G186)</f>
        <v/>
      </c>
      <c r="H186" s="101" t="str">
        <f>IF('VSTUP SCAUx'!AC186="","","ANO")</f>
        <v/>
      </c>
      <c r="I186" s="106" t="str">
        <f>IF('VSTUP SCAUx'!BD186="","",'VSTUP SCAUx'!BD186)</f>
        <v/>
      </c>
      <c r="J186" s="101" t="str">
        <f>IF('VSTUP SCAUx'!N186="","",'VSTUP SCAUx'!N186)</f>
        <v/>
      </c>
      <c r="K186" s="95" t="s">
        <v>28</v>
      </c>
      <c r="L186" s="95" t="s">
        <v>28</v>
      </c>
      <c r="M186" s="95" t="s">
        <v>28</v>
      </c>
      <c r="N186" s="95"/>
      <c r="O186" s="95" t="s">
        <v>28</v>
      </c>
      <c r="P186" s="96" t="e">
        <f>ROUND(IF(F186="vyplnit","-",VLOOKUP(CONCATENATE(Y186,G186," ",Z186),ZU!$A$6:$H$100,5,FALSE)*F186),2)</f>
        <v>#N/A</v>
      </c>
      <c r="Q186" s="96" t="e">
        <f t="shared" si="12"/>
        <v>#N/A</v>
      </c>
      <c r="R186" s="97" t="s">
        <v>28</v>
      </c>
      <c r="S186" s="97" t="s">
        <v>28</v>
      </c>
      <c r="T186" s="97" t="s">
        <v>28</v>
      </c>
      <c r="U186" s="96"/>
      <c r="V186" s="101" t="str">
        <f>IF('VSTUP SCAUx'!BH186="","",'VSTUP SCAUx'!BH186)</f>
        <v/>
      </c>
      <c r="W186" s="101" t="str">
        <f>IF('VSTUP SCAUx'!BI186="","",'VSTUP SCAUx'!BI186)</f>
        <v/>
      </c>
      <c r="X186" s="98" t="e">
        <f t="shared" si="13"/>
        <v>#VALUE!</v>
      </c>
      <c r="Y186" s="99">
        <f>IF(A186="vyplnit"," ",VLOOKUP(A186,ZU!$B$6:$H$101,2,FALSE))</f>
        <v>0</v>
      </c>
      <c r="Z186" s="95" t="s">
        <v>28</v>
      </c>
      <c r="AA186" s="95"/>
      <c r="AB186" s="95" t="s">
        <v>28</v>
      </c>
      <c r="AC186" s="95" t="s">
        <v>28</v>
      </c>
      <c r="AD186" s="95" t="s">
        <v>28</v>
      </c>
      <c r="AE186" s="95">
        <f t="shared" si="14"/>
        <v>0</v>
      </c>
      <c r="AF186" s="100">
        <f t="shared" si="15"/>
        <v>1</v>
      </c>
      <c r="AG186" s="95" t="e">
        <f t="shared" si="16"/>
        <v>#N/A</v>
      </c>
      <c r="AH186" s="95"/>
      <c r="AI186" s="101" t="s">
        <v>28</v>
      </c>
      <c r="AJ186" s="101" t="s">
        <v>28</v>
      </c>
      <c r="AK186" s="101" t="s">
        <v>28</v>
      </c>
      <c r="AL186" s="102" t="str">
        <f t="shared" si="17"/>
        <v>nezměněna</v>
      </c>
      <c r="AM186" s="103"/>
    </row>
    <row r="187" spans="1:39" ht="15">
      <c r="A187" s="105" t="str">
        <f>IF('VSTUP SCAUx'!AY187="","",'VSTUP SCAUx'!AY187)</f>
        <v/>
      </c>
      <c r="B187" s="105" t="str">
        <f>IF('VSTUP SCAUx'!A187="","",'VSTUP SCAUx'!A187)</f>
        <v/>
      </c>
      <c r="C187" s="105" t="str">
        <f>IF('VSTUP SCAUx'!B187="","",'VSTUP SCAUx'!B187)</f>
        <v/>
      </c>
      <c r="D187" s="105" t="str">
        <f>IF('VSTUP SCAUx'!C187="","",'VSTUP SCAUx'!C187)</f>
        <v/>
      </c>
      <c r="E187" s="105" t="str">
        <f>IF('VSTUP SCAUx'!I187="","",'VSTUP SCAUx'!I187)</f>
        <v/>
      </c>
      <c r="F187" s="95" t="str">
        <f>IF('VSTUP SCAUx'!F187="","",'VSTUP SCAUx'!F187)</f>
        <v/>
      </c>
      <c r="G187" s="95" t="str">
        <f>IF('VSTUP SCAUx'!G187="","",'VSTUP SCAUx'!G187)</f>
        <v/>
      </c>
      <c r="H187" s="101" t="str">
        <f>IF('VSTUP SCAUx'!AC187="","","ANO")</f>
        <v/>
      </c>
      <c r="I187" s="106" t="str">
        <f>IF('VSTUP SCAUx'!BD187="","",'VSTUP SCAUx'!BD187)</f>
        <v/>
      </c>
      <c r="J187" s="101" t="str">
        <f>IF('VSTUP SCAUx'!N187="","",'VSTUP SCAUx'!N187)</f>
        <v/>
      </c>
      <c r="K187" s="95" t="s">
        <v>28</v>
      </c>
      <c r="L187" s="95" t="s">
        <v>28</v>
      </c>
      <c r="M187" s="95" t="s">
        <v>28</v>
      </c>
      <c r="N187" s="95"/>
      <c r="O187" s="95" t="s">
        <v>28</v>
      </c>
      <c r="P187" s="96" t="e">
        <f>ROUND(IF(F187="vyplnit","-",VLOOKUP(CONCATENATE(Y187,G187," ",Z187),ZU!$A$6:$H$100,5,FALSE)*F187),2)</f>
        <v>#N/A</v>
      </c>
      <c r="Q187" s="96" t="e">
        <f t="shared" si="12"/>
        <v>#N/A</v>
      </c>
      <c r="R187" s="97" t="s">
        <v>28</v>
      </c>
      <c r="S187" s="97" t="s">
        <v>28</v>
      </c>
      <c r="T187" s="97" t="s">
        <v>28</v>
      </c>
      <c r="U187" s="96"/>
      <c r="V187" s="101" t="str">
        <f>IF('VSTUP SCAUx'!BH187="","",'VSTUP SCAUx'!BH187)</f>
        <v/>
      </c>
      <c r="W187" s="101" t="str">
        <f>IF('VSTUP SCAUx'!BI187="","",'VSTUP SCAUx'!BI187)</f>
        <v/>
      </c>
      <c r="X187" s="98" t="e">
        <f t="shared" si="13"/>
        <v>#VALUE!</v>
      </c>
      <c r="Y187" s="99">
        <f>IF(A187="vyplnit"," ",VLOOKUP(A187,ZU!$B$6:$H$101,2,FALSE))</f>
        <v>0</v>
      </c>
      <c r="Z187" s="95" t="s">
        <v>28</v>
      </c>
      <c r="AA187" s="95"/>
      <c r="AB187" s="95" t="s">
        <v>28</v>
      </c>
      <c r="AC187" s="95" t="s">
        <v>28</v>
      </c>
      <c r="AD187" s="95" t="s">
        <v>28</v>
      </c>
      <c r="AE187" s="95">
        <f t="shared" si="14"/>
        <v>0</v>
      </c>
      <c r="AF187" s="100">
        <f t="shared" si="15"/>
        <v>1</v>
      </c>
      <c r="AG187" s="95" t="e">
        <f t="shared" si="16"/>
        <v>#N/A</v>
      </c>
      <c r="AH187" s="95"/>
      <c r="AI187" s="101" t="s">
        <v>28</v>
      </c>
      <c r="AJ187" s="101" t="s">
        <v>28</v>
      </c>
      <c r="AK187" s="101" t="s">
        <v>28</v>
      </c>
      <c r="AL187" s="102" t="str">
        <f t="shared" si="17"/>
        <v>nezměněna</v>
      </c>
      <c r="AM187" s="103"/>
    </row>
    <row r="188" spans="1:39" ht="15">
      <c r="A188" s="105" t="str">
        <f>IF('VSTUP SCAUx'!AY188="","",'VSTUP SCAUx'!AY188)</f>
        <v/>
      </c>
      <c r="B188" s="105" t="str">
        <f>IF('VSTUP SCAUx'!A188="","",'VSTUP SCAUx'!A188)</f>
        <v/>
      </c>
      <c r="C188" s="105" t="str">
        <f>IF('VSTUP SCAUx'!B188="","",'VSTUP SCAUx'!B188)</f>
        <v/>
      </c>
      <c r="D188" s="105" t="str">
        <f>IF('VSTUP SCAUx'!C188="","",'VSTUP SCAUx'!C188)</f>
        <v/>
      </c>
      <c r="E188" s="105" t="str">
        <f>IF('VSTUP SCAUx'!I188="","",'VSTUP SCAUx'!I188)</f>
        <v/>
      </c>
      <c r="F188" s="95" t="str">
        <f>IF('VSTUP SCAUx'!F188="","",'VSTUP SCAUx'!F188)</f>
        <v/>
      </c>
      <c r="G188" s="95" t="str">
        <f>IF('VSTUP SCAUx'!G188="","",'VSTUP SCAUx'!G188)</f>
        <v/>
      </c>
      <c r="H188" s="101" t="str">
        <f>IF('VSTUP SCAUx'!AC188="","","ANO")</f>
        <v/>
      </c>
      <c r="I188" s="106" t="str">
        <f>IF('VSTUP SCAUx'!BD188="","",'VSTUP SCAUx'!BD188)</f>
        <v/>
      </c>
      <c r="J188" s="101" t="str">
        <f>IF('VSTUP SCAUx'!N188="","",'VSTUP SCAUx'!N188)</f>
        <v/>
      </c>
      <c r="K188" s="95" t="s">
        <v>28</v>
      </c>
      <c r="L188" s="95" t="s">
        <v>28</v>
      </c>
      <c r="M188" s="95" t="s">
        <v>28</v>
      </c>
      <c r="N188" s="95"/>
      <c r="O188" s="95" t="s">
        <v>28</v>
      </c>
      <c r="P188" s="96" t="e">
        <f>ROUND(IF(F188="vyplnit","-",VLOOKUP(CONCATENATE(Y188,G188," ",Z188),ZU!$A$6:$H$100,5,FALSE)*F188),2)</f>
        <v>#N/A</v>
      </c>
      <c r="Q188" s="96" t="e">
        <f t="shared" si="12"/>
        <v>#N/A</v>
      </c>
      <c r="R188" s="97" t="s">
        <v>28</v>
      </c>
      <c r="S188" s="97" t="s">
        <v>28</v>
      </c>
      <c r="T188" s="97" t="s">
        <v>28</v>
      </c>
      <c r="U188" s="96"/>
      <c r="V188" s="101" t="str">
        <f>IF('VSTUP SCAUx'!BH188="","",'VSTUP SCAUx'!BH188)</f>
        <v/>
      </c>
      <c r="W188" s="101" t="str">
        <f>IF('VSTUP SCAUx'!BI188="","",'VSTUP SCAUx'!BI188)</f>
        <v/>
      </c>
      <c r="X188" s="98" t="e">
        <f t="shared" si="13"/>
        <v>#VALUE!</v>
      </c>
      <c r="Y188" s="99">
        <f>IF(A188="vyplnit"," ",VLOOKUP(A188,ZU!$B$6:$H$101,2,FALSE))</f>
        <v>0</v>
      </c>
      <c r="Z188" s="95" t="s">
        <v>28</v>
      </c>
      <c r="AA188" s="95"/>
      <c r="AB188" s="95" t="s">
        <v>28</v>
      </c>
      <c r="AC188" s="95" t="s">
        <v>28</v>
      </c>
      <c r="AD188" s="95" t="s">
        <v>28</v>
      </c>
      <c r="AE188" s="95">
        <f t="shared" si="14"/>
        <v>0</v>
      </c>
      <c r="AF188" s="100">
        <f t="shared" si="15"/>
        <v>1</v>
      </c>
      <c r="AG188" s="95" t="e">
        <f t="shared" si="16"/>
        <v>#N/A</v>
      </c>
      <c r="AH188" s="95"/>
      <c r="AI188" s="101" t="s">
        <v>28</v>
      </c>
      <c r="AJ188" s="101" t="s">
        <v>28</v>
      </c>
      <c r="AK188" s="101" t="s">
        <v>28</v>
      </c>
      <c r="AL188" s="102" t="str">
        <f t="shared" si="17"/>
        <v>nezměněna</v>
      </c>
      <c r="AM188" s="103"/>
    </row>
    <row r="189" spans="1:39" ht="15">
      <c r="A189" s="105" t="str">
        <f>IF('VSTUP SCAUx'!AY189="","",'VSTUP SCAUx'!AY189)</f>
        <v/>
      </c>
      <c r="B189" s="105" t="str">
        <f>IF('VSTUP SCAUx'!A189="","",'VSTUP SCAUx'!A189)</f>
        <v/>
      </c>
      <c r="C189" s="105" t="str">
        <f>IF('VSTUP SCAUx'!B189="","",'VSTUP SCAUx'!B189)</f>
        <v/>
      </c>
      <c r="D189" s="105" t="str">
        <f>IF('VSTUP SCAUx'!C189="","",'VSTUP SCAUx'!C189)</f>
        <v/>
      </c>
      <c r="E189" s="105" t="str">
        <f>IF('VSTUP SCAUx'!I189="","",'VSTUP SCAUx'!I189)</f>
        <v/>
      </c>
      <c r="F189" s="95" t="str">
        <f>IF('VSTUP SCAUx'!F189="","",'VSTUP SCAUx'!F189)</f>
        <v/>
      </c>
      <c r="G189" s="95" t="str">
        <f>IF('VSTUP SCAUx'!G189="","",'VSTUP SCAUx'!G189)</f>
        <v/>
      </c>
      <c r="H189" s="101" t="str">
        <f>IF('VSTUP SCAUx'!AC189="","","ANO")</f>
        <v/>
      </c>
      <c r="I189" s="106" t="str">
        <f>IF('VSTUP SCAUx'!BD189="","",'VSTUP SCAUx'!BD189)</f>
        <v/>
      </c>
      <c r="J189" s="101" t="str">
        <f>IF('VSTUP SCAUx'!N189="","",'VSTUP SCAUx'!N189)</f>
        <v/>
      </c>
      <c r="K189" s="95" t="s">
        <v>28</v>
      </c>
      <c r="L189" s="95" t="s">
        <v>28</v>
      </c>
      <c r="M189" s="95" t="s">
        <v>28</v>
      </c>
      <c r="N189" s="95"/>
      <c r="O189" s="95" t="s">
        <v>28</v>
      </c>
      <c r="P189" s="96" t="e">
        <f>ROUND(IF(F189="vyplnit","-",VLOOKUP(CONCATENATE(Y189,G189," ",Z189),ZU!$A$6:$H$100,5,FALSE)*F189),2)</f>
        <v>#N/A</v>
      </c>
      <c r="Q189" s="96" t="e">
        <f t="shared" si="12"/>
        <v>#N/A</v>
      </c>
      <c r="R189" s="97" t="s">
        <v>28</v>
      </c>
      <c r="S189" s="97" t="s">
        <v>28</v>
      </c>
      <c r="T189" s="97" t="s">
        <v>28</v>
      </c>
      <c r="U189" s="96"/>
      <c r="V189" s="101" t="str">
        <f>IF('VSTUP SCAUx'!BH189="","",'VSTUP SCAUx'!BH189)</f>
        <v/>
      </c>
      <c r="W189" s="101" t="str">
        <f>IF('VSTUP SCAUx'!BI189="","",'VSTUP SCAUx'!BI189)</f>
        <v/>
      </c>
      <c r="X189" s="98" t="e">
        <f t="shared" si="13"/>
        <v>#VALUE!</v>
      </c>
      <c r="Y189" s="99">
        <f>IF(A189="vyplnit"," ",VLOOKUP(A189,ZU!$B$6:$H$101,2,FALSE))</f>
        <v>0</v>
      </c>
      <c r="Z189" s="95" t="s">
        <v>28</v>
      </c>
      <c r="AA189" s="95"/>
      <c r="AB189" s="95" t="s">
        <v>28</v>
      </c>
      <c r="AC189" s="95" t="s">
        <v>28</v>
      </c>
      <c r="AD189" s="95" t="s">
        <v>28</v>
      </c>
      <c r="AE189" s="95">
        <f t="shared" si="14"/>
        <v>0</v>
      </c>
      <c r="AF189" s="100">
        <f t="shared" si="15"/>
        <v>1</v>
      </c>
      <c r="AG189" s="95" t="e">
        <f t="shared" si="16"/>
        <v>#N/A</v>
      </c>
      <c r="AH189" s="95"/>
      <c r="AI189" s="101" t="s">
        <v>28</v>
      </c>
      <c r="AJ189" s="101" t="s">
        <v>28</v>
      </c>
      <c r="AK189" s="101" t="s">
        <v>28</v>
      </c>
      <c r="AL189" s="102" t="str">
        <f t="shared" si="17"/>
        <v>nezměněna</v>
      </c>
      <c r="AM189" s="103"/>
    </row>
    <row r="190" spans="1:39" ht="15">
      <c r="A190" s="105" t="str">
        <f>IF('VSTUP SCAUx'!AY190="","",'VSTUP SCAUx'!AY190)</f>
        <v/>
      </c>
      <c r="B190" s="105" t="str">
        <f>IF('VSTUP SCAUx'!A190="","",'VSTUP SCAUx'!A190)</f>
        <v/>
      </c>
      <c r="C190" s="105" t="str">
        <f>IF('VSTUP SCAUx'!B190="","",'VSTUP SCAUx'!B190)</f>
        <v/>
      </c>
      <c r="D190" s="105" t="str">
        <f>IF('VSTUP SCAUx'!C190="","",'VSTUP SCAUx'!C190)</f>
        <v/>
      </c>
      <c r="E190" s="105" t="str">
        <f>IF('VSTUP SCAUx'!I190="","",'VSTUP SCAUx'!I190)</f>
        <v/>
      </c>
      <c r="F190" s="95" t="str">
        <f>IF('VSTUP SCAUx'!F190="","",'VSTUP SCAUx'!F190)</f>
        <v/>
      </c>
      <c r="G190" s="95" t="str">
        <f>IF('VSTUP SCAUx'!G190="","",'VSTUP SCAUx'!G190)</f>
        <v/>
      </c>
      <c r="H190" s="101" t="str">
        <f>IF('VSTUP SCAUx'!AC190="","","ANO")</f>
        <v/>
      </c>
      <c r="I190" s="106" t="str">
        <f>IF('VSTUP SCAUx'!BD190="","",'VSTUP SCAUx'!BD190)</f>
        <v/>
      </c>
      <c r="J190" s="101" t="str">
        <f>IF('VSTUP SCAUx'!N190="","",'VSTUP SCAUx'!N190)</f>
        <v/>
      </c>
      <c r="K190" s="95" t="s">
        <v>28</v>
      </c>
      <c r="L190" s="95" t="s">
        <v>28</v>
      </c>
      <c r="M190" s="95" t="s">
        <v>28</v>
      </c>
      <c r="N190" s="95"/>
      <c r="O190" s="95" t="s">
        <v>28</v>
      </c>
      <c r="P190" s="96" t="e">
        <f>ROUND(IF(F190="vyplnit","-",VLOOKUP(CONCATENATE(Y190,G190," ",Z190),ZU!$A$6:$H$100,5,FALSE)*F190),2)</f>
        <v>#N/A</v>
      </c>
      <c r="Q190" s="96" t="e">
        <f t="shared" si="12"/>
        <v>#N/A</v>
      </c>
      <c r="R190" s="97" t="s">
        <v>28</v>
      </c>
      <c r="S190" s="97" t="s">
        <v>28</v>
      </c>
      <c r="T190" s="97" t="s">
        <v>28</v>
      </c>
      <c r="U190" s="96"/>
      <c r="V190" s="101" t="str">
        <f>IF('VSTUP SCAUx'!BH190="","",'VSTUP SCAUx'!BH190)</f>
        <v/>
      </c>
      <c r="W190" s="101" t="str">
        <f>IF('VSTUP SCAUx'!BI190="","",'VSTUP SCAUx'!BI190)</f>
        <v/>
      </c>
      <c r="X190" s="98" t="e">
        <f t="shared" si="13"/>
        <v>#VALUE!</v>
      </c>
      <c r="Y190" s="99">
        <f>IF(A190="vyplnit"," ",VLOOKUP(A190,ZU!$B$6:$H$101,2,FALSE))</f>
        <v>0</v>
      </c>
      <c r="Z190" s="95" t="s">
        <v>28</v>
      </c>
      <c r="AA190" s="95"/>
      <c r="AB190" s="95" t="s">
        <v>28</v>
      </c>
      <c r="AC190" s="95" t="s">
        <v>28</v>
      </c>
      <c r="AD190" s="95" t="s">
        <v>28</v>
      </c>
      <c r="AE190" s="95">
        <f t="shared" si="14"/>
        <v>0</v>
      </c>
      <c r="AF190" s="100">
        <f t="shared" si="15"/>
        <v>1</v>
      </c>
      <c r="AG190" s="95" t="e">
        <f t="shared" si="16"/>
        <v>#N/A</v>
      </c>
      <c r="AH190" s="95"/>
      <c r="AI190" s="101" t="s">
        <v>28</v>
      </c>
      <c r="AJ190" s="101" t="s">
        <v>28</v>
      </c>
      <c r="AK190" s="101" t="s">
        <v>28</v>
      </c>
      <c r="AL190" s="102" t="str">
        <f t="shared" si="17"/>
        <v>nezměněna</v>
      </c>
      <c r="AM190" s="103"/>
    </row>
    <row r="191" spans="1:39" ht="15">
      <c r="A191" s="105" t="str">
        <f>IF('VSTUP SCAUx'!AY191="","",'VSTUP SCAUx'!AY191)</f>
        <v/>
      </c>
      <c r="B191" s="105" t="str">
        <f>IF('VSTUP SCAUx'!A191="","",'VSTUP SCAUx'!A191)</f>
        <v/>
      </c>
      <c r="C191" s="105" t="str">
        <f>IF('VSTUP SCAUx'!B191="","",'VSTUP SCAUx'!B191)</f>
        <v/>
      </c>
      <c r="D191" s="105" t="str">
        <f>IF('VSTUP SCAUx'!C191="","",'VSTUP SCAUx'!C191)</f>
        <v/>
      </c>
      <c r="E191" s="105" t="str">
        <f>IF('VSTUP SCAUx'!I191="","",'VSTUP SCAUx'!I191)</f>
        <v/>
      </c>
      <c r="F191" s="95" t="str">
        <f>IF('VSTUP SCAUx'!F191="","",'VSTUP SCAUx'!F191)</f>
        <v/>
      </c>
      <c r="G191" s="95" t="str">
        <f>IF('VSTUP SCAUx'!G191="","",'VSTUP SCAUx'!G191)</f>
        <v/>
      </c>
      <c r="H191" s="101" t="str">
        <f>IF('VSTUP SCAUx'!AC191="","","ANO")</f>
        <v/>
      </c>
      <c r="I191" s="106" t="str">
        <f>IF('VSTUP SCAUx'!BD191="","",'VSTUP SCAUx'!BD191)</f>
        <v/>
      </c>
      <c r="J191" s="101" t="str">
        <f>IF('VSTUP SCAUx'!N191="","",'VSTUP SCAUx'!N191)</f>
        <v/>
      </c>
      <c r="K191" s="95" t="s">
        <v>28</v>
      </c>
      <c r="L191" s="95" t="s">
        <v>28</v>
      </c>
      <c r="M191" s="95" t="s">
        <v>28</v>
      </c>
      <c r="N191" s="95"/>
      <c r="O191" s="95" t="s">
        <v>28</v>
      </c>
      <c r="P191" s="96" t="e">
        <f>ROUND(IF(F191="vyplnit","-",VLOOKUP(CONCATENATE(Y191,G191," ",Z191),ZU!$A$6:$H$100,5,FALSE)*F191),2)</f>
        <v>#N/A</v>
      </c>
      <c r="Q191" s="96" t="e">
        <f t="shared" si="12"/>
        <v>#N/A</v>
      </c>
      <c r="R191" s="97" t="s">
        <v>28</v>
      </c>
      <c r="S191" s="97" t="s">
        <v>28</v>
      </c>
      <c r="T191" s="97" t="s">
        <v>28</v>
      </c>
      <c r="U191" s="96"/>
      <c r="V191" s="101" t="str">
        <f>IF('VSTUP SCAUx'!BH191="","",'VSTUP SCAUx'!BH191)</f>
        <v/>
      </c>
      <c r="W191" s="101" t="str">
        <f>IF('VSTUP SCAUx'!BI191="","",'VSTUP SCAUx'!BI191)</f>
        <v/>
      </c>
      <c r="X191" s="98" t="e">
        <f t="shared" si="13"/>
        <v>#VALUE!</v>
      </c>
      <c r="Y191" s="99">
        <f>IF(A191="vyplnit"," ",VLOOKUP(A191,ZU!$B$6:$H$101,2,FALSE))</f>
        <v>0</v>
      </c>
      <c r="Z191" s="95" t="s">
        <v>28</v>
      </c>
      <c r="AA191" s="95"/>
      <c r="AB191" s="95" t="s">
        <v>28</v>
      </c>
      <c r="AC191" s="95" t="s">
        <v>28</v>
      </c>
      <c r="AD191" s="95" t="s">
        <v>28</v>
      </c>
      <c r="AE191" s="95">
        <f t="shared" si="14"/>
        <v>0</v>
      </c>
      <c r="AF191" s="100">
        <f t="shared" si="15"/>
        <v>1</v>
      </c>
      <c r="AG191" s="95" t="e">
        <f t="shared" si="16"/>
        <v>#N/A</v>
      </c>
      <c r="AH191" s="95"/>
      <c r="AI191" s="101" t="s">
        <v>28</v>
      </c>
      <c r="AJ191" s="101" t="s">
        <v>28</v>
      </c>
      <c r="AK191" s="101" t="s">
        <v>28</v>
      </c>
      <c r="AL191" s="102" t="str">
        <f t="shared" si="17"/>
        <v>nezměněna</v>
      </c>
      <c r="AM191" s="103"/>
    </row>
    <row r="192" spans="1:39" ht="15">
      <c r="A192" s="105" t="str">
        <f>IF('VSTUP SCAUx'!AY192="","",'VSTUP SCAUx'!AY192)</f>
        <v/>
      </c>
      <c r="B192" s="105" t="str">
        <f>IF('VSTUP SCAUx'!A192="","",'VSTUP SCAUx'!A192)</f>
        <v/>
      </c>
      <c r="C192" s="105" t="str">
        <f>IF('VSTUP SCAUx'!B192="","",'VSTUP SCAUx'!B192)</f>
        <v/>
      </c>
      <c r="D192" s="105" t="str">
        <f>IF('VSTUP SCAUx'!C192="","",'VSTUP SCAUx'!C192)</f>
        <v/>
      </c>
      <c r="E192" s="105" t="str">
        <f>IF('VSTUP SCAUx'!I192="","",'VSTUP SCAUx'!I192)</f>
        <v/>
      </c>
      <c r="F192" s="95" t="str">
        <f>IF('VSTUP SCAUx'!F192="","",'VSTUP SCAUx'!F192)</f>
        <v/>
      </c>
      <c r="G192" s="95" t="str">
        <f>IF('VSTUP SCAUx'!G192="","",'VSTUP SCAUx'!G192)</f>
        <v/>
      </c>
      <c r="H192" s="101" t="str">
        <f>IF('VSTUP SCAUx'!AC192="","","ANO")</f>
        <v/>
      </c>
      <c r="I192" s="106" t="str">
        <f>IF('VSTUP SCAUx'!BD192="","",'VSTUP SCAUx'!BD192)</f>
        <v/>
      </c>
      <c r="J192" s="101" t="str">
        <f>IF('VSTUP SCAUx'!N192="","",'VSTUP SCAUx'!N192)</f>
        <v/>
      </c>
      <c r="K192" s="95" t="s">
        <v>28</v>
      </c>
      <c r="L192" s="95" t="s">
        <v>28</v>
      </c>
      <c r="M192" s="95" t="s">
        <v>28</v>
      </c>
      <c r="N192" s="95"/>
      <c r="O192" s="95" t="s">
        <v>28</v>
      </c>
      <c r="P192" s="96" t="e">
        <f>ROUND(IF(F192="vyplnit","-",VLOOKUP(CONCATENATE(Y192,G192," ",Z192),ZU!$A$6:$H$100,5,FALSE)*F192),2)</f>
        <v>#N/A</v>
      </c>
      <c r="Q192" s="96" t="e">
        <f t="shared" si="12"/>
        <v>#N/A</v>
      </c>
      <c r="R192" s="97" t="s">
        <v>28</v>
      </c>
      <c r="S192" s="97" t="s">
        <v>28</v>
      </c>
      <c r="T192" s="97" t="s">
        <v>28</v>
      </c>
      <c r="U192" s="96"/>
      <c r="V192" s="101" t="str">
        <f>IF('VSTUP SCAUx'!BH192="","",'VSTUP SCAUx'!BH192)</f>
        <v/>
      </c>
      <c r="W192" s="101" t="str">
        <f>IF('VSTUP SCAUx'!BI192="","",'VSTUP SCAUx'!BI192)</f>
        <v/>
      </c>
      <c r="X192" s="98" t="e">
        <f t="shared" si="13"/>
        <v>#VALUE!</v>
      </c>
      <c r="Y192" s="99">
        <f>IF(A192="vyplnit"," ",VLOOKUP(A192,ZU!$B$6:$H$101,2,FALSE))</f>
        <v>0</v>
      </c>
      <c r="Z192" s="95" t="s">
        <v>28</v>
      </c>
      <c r="AA192" s="95"/>
      <c r="AB192" s="95" t="s">
        <v>28</v>
      </c>
      <c r="AC192" s="95" t="s">
        <v>28</v>
      </c>
      <c r="AD192" s="95" t="s">
        <v>28</v>
      </c>
      <c r="AE192" s="95">
        <f t="shared" si="14"/>
        <v>0</v>
      </c>
      <c r="AF192" s="100">
        <f t="shared" si="15"/>
        <v>1</v>
      </c>
      <c r="AG192" s="95" t="e">
        <f t="shared" si="16"/>
        <v>#N/A</v>
      </c>
      <c r="AH192" s="95"/>
      <c r="AI192" s="101" t="s">
        <v>28</v>
      </c>
      <c r="AJ192" s="101" t="s">
        <v>28</v>
      </c>
      <c r="AK192" s="101" t="s">
        <v>28</v>
      </c>
      <c r="AL192" s="102" t="str">
        <f t="shared" si="17"/>
        <v>nezměněna</v>
      </c>
      <c r="AM192" s="103"/>
    </row>
    <row r="193" spans="1:39" ht="15">
      <c r="A193" s="105" t="str">
        <f>IF('VSTUP SCAUx'!AY193="","",'VSTUP SCAUx'!AY193)</f>
        <v/>
      </c>
      <c r="B193" s="105" t="str">
        <f>IF('VSTUP SCAUx'!A193="","",'VSTUP SCAUx'!A193)</f>
        <v/>
      </c>
      <c r="C193" s="105" t="str">
        <f>IF('VSTUP SCAUx'!B193="","",'VSTUP SCAUx'!B193)</f>
        <v/>
      </c>
      <c r="D193" s="105" t="str">
        <f>IF('VSTUP SCAUx'!C193="","",'VSTUP SCAUx'!C193)</f>
        <v/>
      </c>
      <c r="E193" s="105" t="str">
        <f>IF('VSTUP SCAUx'!I193="","",'VSTUP SCAUx'!I193)</f>
        <v/>
      </c>
      <c r="F193" s="95" t="str">
        <f>IF('VSTUP SCAUx'!F193="","",'VSTUP SCAUx'!F193)</f>
        <v/>
      </c>
      <c r="G193" s="95" t="str">
        <f>IF('VSTUP SCAUx'!G193="","",'VSTUP SCAUx'!G193)</f>
        <v/>
      </c>
      <c r="H193" s="101" t="str">
        <f>IF('VSTUP SCAUx'!AC193="","","ANO")</f>
        <v/>
      </c>
      <c r="I193" s="106" t="str">
        <f>IF('VSTUP SCAUx'!BD193="","",'VSTUP SCAUx'!BD193)</f>
        <v/>
      </c>
      <c r="J193" s="101" t="str">
        <f>IF('VSTUP SCAUx'!N193="","",'VSTUP SCAUx'!N193)</f>
        <v/>
      </c>
      <c r="K193" s="95" t="s">
        <v>28</v>
      </c>
      <c r="L193" s="95" t="s">
        <v>28</v>
      </c>
      <c r="M193" s="95" t="s">
        <v>28</v>
      </c>
      <c r="N193" s="95"/>
      <c r="O193" s="95" t="s">
        <v>28</v>
      </c>
      <c r="P193" s="96" t="e">
        <f>ROUND(IF(F193="vyplnit","-",VLOOKUP(CONCATENATE(Y193,G193," ",Z193),ZU!$A$6:$H$100,5,FALSE)*F193),2)</f>
        <v>#N/A</v>
      </c>
      <c r="Q193" s="96" t="e">
        <f t="shared" si="12"/>
        <v>#N/A</v>
      </c>
      <c r="R193" s="97" t="s">
        <v>28</v>
      </c>
      <c r="S193" s="97" t="s">
        <v>28</v>
      </c>
      <c r="T193" s="97" t="s">
        <v>28</v>
      </c>
      <c r="U193" s="96"/>
      <c r="V193" s="101" t="str">
        <f>IF('VSTUP SCAUx'!BH193="","",'VSTUP SCAUx'!BH193)</f>
        <v/>
      </c>
      <c r="W193" s="101" t="str">
        <f>IF('VSTUP SCAUx'!BI193="","",'VSTUP SCAUx'!BI193)</f>
        <v/>
      </c>
      <c r="X193" s="98" t="e">
        <f t="shared" si="13"/>
        <v>#VALUE!</v>
      </c>
      <c r="Y193" s="99">
        <f>IF(A193="vyplnit"," ",VLOOKUP(A193,ZU!$B$6:$H$101,2,FALSE))</f>
        <v>0</v>
      </c>
      <c r="Z193" s="95" t="s">
        <v>28</v>
      </c>
      <c r="AA193" s="95"/>
      <c r="AB193" s="95" t="s">
        <v>28</v>
      </c>
      <c r="AC193" s="95" t="s">
        <v>28</v>
      </c>
      <c r="AD193" s="95" t="s">
        <v>28</v>
      </c>
      <c r="AE193" s="95">
        <f t="shared" si="14"/>
        <v>0</v>
      </c>
      <c r="AF193" s="100">
        <f t="shared" si="15"/>
        <v>1</v>
      </c>
      <c r="AG193" s="95" t="e">
        <f t="shared" si="16"/>
        <v>#N/A</v>
      </c>
      <c r="AH193" s="95"/>
      <c r="AI193" s="101" t="s">
        <v>28</v>
      </c>
      <c r="AJ193" s="101" t="s">
        <v>28</v>
      </c>
      <c r="AK193" s="101" t="s">
        <v>28</v>
      </c>
      <c r="AL193" s="102" t="str">
        <f t="shared" si="17"/>
        <v>nezměněna</v>
      </c>
      <c r="AM193" s="103"/>
    </row>
    <row r="194" spans="1:39" ht="15">
      <c r="A194" s="105" t="str">
        <f>IF('VSTUP SCAUx'!AY194="","",'VSTUP SCAUx'!AY194)</f>
        <v/>
      </c>
      <c r="B194" s="105" t="str">
        <f>IF('VSTUP SCAUx'!A194="","",'VSTUP SCAUx'!A194)</f>
        <v/>
      </c>
      <c r="C194" s="105" t="str">
        <f>IF('VSTUP SCAUx'!B194="","",'VSTUP SCAUx'!B194)</f>
        <v/>
      </c>
      <c r="D194" s="105" t="str">
        <f>IF('VSTUP SCAUx'!C194="","",'VSTUP SCAUx'!C194)</f>
        <v/>
      </c>
      <c r="E194" s="105" t="str">
        <f>IF('VSTUP SCAUx'!I194="","",'VSTUP SCAUx'!I194)</f>
        <v/>
      </c>
      <c r="F194" s="95" t="str">
        <f>IF('VSTUP SCAUx'!F194="","",'VSTUP SCAUx'!F194)</f>
        <v/>
      </c>
      <c r="G194" s="95" t="str">
        <f>IF('VSTUP SCAUx'!G194="","",'VSTUP SCAUx'!G194)</f>
        <v/>
      </c>
      <c r="H194" s="101" t="str">
        <f>IF('VSTUP SCAUx'!AC194="","","ANO")</f>
        <v/>
      </c>
      <c r="I194" s="106" t="str">
        <f>IF('VSTUP SCAUx'!BD194="","",'VSTUP SCAUx'!BD194)</f>
        <v/>
      </c>
      <c r="J194" s="101" t="str">
        <f>IF('VSTUP SCAUx'!N194="","",'VSTUP SCAUx'!N194)</f>
        <v/>
      </c>
      <c r="K194" s="95" t="s">
        <v>28</v>
      </c>
      <c r="L194" s="95" t="s">
        <v>28</v>
      </c>
      <c r="M194" s="95" t="s">
        <v>28</v>
      </c>
      <c r="N194" s="95"/>
      <c r="O194" s="95" t="s">
        <v>28</v>
      </c>
      <c r="P194" s="96" t="e">
        <f>ROUND(IF(F194="vyplnit","-",VLOOKUP(CONCATENATE(Y194,G194," ",Z194),ZU!$A$6:$H$100,5,FALSE)*F194),2)</f>
        <v>#N/A</v>
      </c>
      <c r="Q194" s="96" t="e">
        <f t="shared" si="12"/>
        <v>#N/A</v>
      </c>
      <c r="R194" s="97" t="s">
        <v>28</v>
      </c>
      <c r="S194" s="97" t="s">
        <v>28</v>
      </c>
      <c r="T194" s="97" t="s">
        <v>28</v>
      </c>
      <c r="U194" s="96"/>
      <c r="V194" s="101" t="str">
        <f>IF('VSTUP SCAUx'!BH194="","",'VSTUP SCAUx'!BH194)</f>
        <v/>
      </c>
      <c r="W194" s="101" t="str">
        <f>IF('VSTUP SCAUx'!BI194="","",'VSTUP SCAUx'!BI194)</f>
        <v/>
      </c>
      <c r="X194" s="98" t="e">
        <f t="shared" si="13"/>
        <v>#VALUE!</v>
      </c>
      <c r="Y194" s="99">
        <f>IF(A194="vyplnit"," ",VLOOKUP(A194,ZU!$B$6:$H$101,2,FALSE))</f>
        <v>0</v>
      </c>
      <c r="Z194" s="95" t="s">
        <v>28</v>
      </c>
      <c r="AA194" s="95"/>
      <c r="AB194" s="95" t="s">
        <v>28</v>
      </c>
      <c r="AC194" s="95" t="s">
        <v>28</v>
      </c>
      <c r="AD194" s="95" t="s">
        <v>28</v>
      </c>
      <c r="AE194" s="95">
        <f t="shared" si="14"/>
        <v>0</v>
      </c>
      <c r="AF194" s="100">
        <f t="shared" si="15"/>
        <v>1</v>
      </c>
      <c r="AG194" s="95" t="e">
        <f t="shared" si="16"/>
        <v>#N/A</v>
      </c>
      <c r="AH194" s="95"/>
      <c r="AI194" s="101" t="s">
        <v>28</v>
      </c>
      <c r="AJ194" s="101" t="s">
        <v>28</v>
      </c>
      <c r="AK194" s="101" t="s">
        <v>28</v>
      </c>
      <c r="AL194" s="102" t="str">
        <f t="shared" si="17"/>
        <v>nezměněna</v>
      </c>
      <c r="AM194" s="103"/>
    </row>
    <row r="195" spans="1:39" ht="15">
      <c r="A195" s="105" t="str">
        <f>IF('VSTUP SCAUx'!AY195="","",'VSTUP SCAUx'!AY195)</f>
        <v/>
      </c>
      <c r="B195" s="105" t="str">
        <f>IF('VSTUP SCAUx'!A195="","",'VSTUP SCAUx'!A195)</f>
        <v/>
      </c>
      <c r="C195" s="105" t="str">
        <f>IF('VSTUP SCAUx'!B195="","",'VSTUP SCAUx'!B195)</f>
        <v/>
      </c>
      <c r="D195" s="105" t="str">
        <f>IF('VSTUP SCAUx'!C195="","",'VSTUP SCAUx'!C195)</f>
        <v/>
      </c>
      <c r="E195" s="105" t="str">
        <f>IF('VSTUP SCAUx'!I195="","",'VSTUP SCAUx'!I195)</f>
        <v/>
      </c>
      <c r="F195" s="95" t="str">
        <f>IF('VSTUP SCAUx'!F195="","",'VSTUP SCAUx'!F195)</f>
        <v/>
      </c>
      <c r="G195" s="95" t="str">
        <f>IF('VSTUP SCAUx'!G195="","",'VSTUP SCAUx'!G195)</f>
        <v/>
      </c>
      <c r="H195" s="101" t="str">
        <f>IF('VSTUP SCAUx'!AC195="","","ANO")</f>
        <v/>
      </c>
      <c r="I195" s="106" t="str">
        <f>IF('VSTUP SCAUx'!BD195="","",'VSTUP SCAUx'!BD195)</f>
        <v/>
      </c>
      <c r="J195" s="101" t="str">
        <f>IF('VSTUP SCAUx'!N195="","",'VSTUP SCAUx'!N195)</f>
        <v/>
      </c>
      <c r="K195" s="95" t="s">
        <v>28</v>
      </c>
      <c r="L195" s="95" t="s">
        <v>28</v>
      </c>
      <c r="M195" s="95" t="s">
        <v>28</v>
      </c>
      <c r="N195" s="95"/>
      <c r="O195" s="95" t="s">
        <v>28</v>
      </c>
      <c r="P195" s="96" t="e">
        <f>ROUND(IF(F195="vyplnit","-",VLOOKUP(CONCATENATE(Y195,G195," ",Z195),ZU!$A$6:$H$100,5,FALSE)*F195),2)</f>
        <v>#N/A</v>
      </c>
      <c r="Q195" s="96" t="e">
        <f t="shared" si="12"/>
        <v>#N/A</v>
      </c>
      <c r="R195" s="97" t="s">
        <v>28</v>
      </c>
      <c r="S195" s="97" t="s">
        <v>28</v>
      </c>
      <c r="T195" s="97" t="s">
        <v>28</v>
      </c>
      <c r="U195" s="96"/>
      <c r="V195" s="101" t="str">
        <f>IF('VSTUP SCAUx'!BH195="","",'VSTUP SCAUx'!BH195)</f>
        <v/>
      </c>
      <c r="W195" s="101" t="str">
        <f>IF('VSTUP SCAUx'!BI195="","",'VSTUP SCAUx'!BI195)</f>
        <v/>
      </c>
      <c r="X195" s="98" t="e">
        <f t="shared" si="13"/>
        <v>#VALUE!</v>
      </c>
      <c r="Y195" s="99">
        <f>IF(A195="vyplnit"," ",VLOOKUP(A195,ZU!$B$6:$H$101,2,FALSE))</f>
        <v>0</v>
      </c>
      <c r="Z195" s="95" t="s">
        <v>28</v>
      </c>
      <c r="AA195" s="95"/>
      <c r="AB195" s="95" t="s">
        <v>28</v>
      </c>
      <c r="AC195" s="95" t="s">
        <v>28</v>
      </c>
      <c r="AD195" s="95" t="s">
        <v>28</v>
      </c>
      <c r="AE195" s="95">
        <f t="shared" si="14"/>
        <v>0</v>
      </c>
      <c r="AF195" s="100">
        <f t="shared" si="15"/>
        <v>1</v>
      </c>
      <c r="AG195" s="95" t="e">
        <f t="shared" si="16"/>
        <v>#N/A</v>
      </c>
      <c r="AH195" s="95"/>
      <c r="AI195" s="101" t="s">
        <v>28</v>
      </c>
      <c r="AJ195" s="101" t="s">
        <v>28</v>
      </c>
      <c r="AK195" s="101" t="s">
        <v>28</v>
      </c>
      <c r="AL195" s="102" t="str">
        <f t="shared" si="17"/>
        <v>nezměněna</v>
      </c>
      <c r="AM195" s="103"/>
    </row>
    <row r="196" spans="1:39" ht="15">
      <c r="A196" s="105" t="str">
        <f>IF('VSTUP SCAUx'!AY196="","",'VSTUP SCAUx'!AY196)</f>
        <v/>
      </c>
      <c r="B196" s="105" t="str">
        <f>IF('VSTUP SCAUx'!A196="","",'VSTUP SCAUx'!A196)</f>
        <v/>
      </c>
      <c r="C196" s="105" t="str">
        <f>IF('VSTUP SCAUx'!B196="","",'VSTUP SCAUx'!B196)</f>
        <v/>
      </c>
      <c r="D196" s="105" t="str">
        <f>IF('VSTUP SCAUx'!C196="","",'VSTUP SCAUx'!C196)</f>
        <v/>
      </c>
      <c r="E196" s="105" t="str">
        <f>IF('VSTUP SCAUx'!I196="","",'VSTUP SCAUx'!I196)</f>
        <v/>
      </c>
      <c r="F196" s="95" t="str">
        <f>IF('VSTUP SCAUx'!F196="","",'VSTUP SCAUx'!F196)</f>
        <v/>
      </c>
      <c r="G196" s="95" t="str">
        <f>IF('VSTUP SCAUx'!G196="","",'VSTUP SCAUx'!G196)</f>
        <v/>
      </c>
      <c r="H196" s="101" t="str">
        <f>IF('VSTUP SCAUx'!AC196="","","ANO")</f>
        <v/>
      </c>
      <c r="I196" s="106" t="str">
        <f>IF('VSTUP SCAUx'!BD196="","",'VSTUP SCAUx'!BD196)</f>
        <v/>
      </c>
      <c r="J196" s="101" t="str">
        <f>IF('VSTUP SCAUx'!N196="","",'VSTUP SCAUx'!N196)</f>
        <v/>
      </c>
      <c r="K196" s="95" t="s">
        <v>28</v>
      </c>
      <c r="L196" s="95" t="s">
        <v>28</v>
      </c>
      <c r="M196" s="95" t="s">
        <v>28</v>
      </c>
      <c r="N196" s="95"/>
      <c r="O196" s="95" t="s">
        <v>28</v>
      </c>
      <c r="P196" s="96" t="e">
        <f>ROUND(IF(F196="vyplnit","-",VLOOKUP(CONCATENATE(Y196,G196," ",Z196),ZU!$A$6:$H$100,5,FALSE)*F196),2)</f>
        <v>#N/A</v>
      </c>
      <c r="Q196" s="96" t="e">
        <f t="shared" si="12"/>
        <v>#N/A</v>
      </c>
      <c r="R196" s="97" t="s">
        <v>28</v>
      </c>
      <c r="S196" s="97" t="s">
        <v>28</v>
      </c>
      <c r="T196" s="97" t="s">
        <v>28</v>
      </c>
      <c r="U196" s="96"/>
      <c r="V196" s="101" t="str">
        <f>IF('VSTUP SCAUx'!BH196="","",'VSTUP SCAUx'!BH196)</f>
        <v/>
      </c>
      <c r="W196" s="101" t="str">
        <f>IF('VSTUP SCAUx'!BI196="","",'VSTUP SCAUx'!BI196)</f>
        <v/>
      </c>
      <c r="X196" s="98" t="e">
        <f t="shared" si="13"/>
        <v>#VALUE!</v>
      </c>
      <c r="Y196" s="99">
        <f>IF(A196="vyplnit"," ",VLOOKUP(A196,ZU!$B$6:$H$101,2,FALSE))</f>
        <v>0</v>
      </c>
      <c r="Z196" s="95" t="s">
        <v>28</v>
      </c>
      <c r="AA196" s="95"/>
      <c r="AB196" s="95" t="s">
        <v>28</v>
      </c>
      <c r="AC196" s="95" t="s">
        <v>28</v>
      </c>
      <c r="AD196" s="95" t="s">
        <v>28</v>
      </c>
      <c r="AE196" s="95">
        <f t="shared" si="14"/>
        <v>0</v>
      </c>
      <c r="AF196" s="100">
        <f t="shared" si="15"/>
        <v>1</v>
      </c>
      <c r="AG196" s="95" t="e">
        <f t="shared" si="16"/>
        <v>#N/A</v>
      </c>
      <c r="AH196" s="95"/>
      <c r="AI196" s="101" t="s">
        <v>28</v>
      </c>
      <c r="AJ196" s="101" t="s">
        <v>28</v>
      </c>
      <c r="AK196" s="101" t="s">
        <v>28</v>
      </c>
      <c r="AL196" s="102" t="str">
        <f t="shared" si="17"/>
        <v>nezměněna</v>
      </c>
      <c r="AM196" s="103"/>
    </row>
    <row r="197" spans="1:39" ht="15">
      <c r="A197" s="105" t="str">
        <f>IF('VSTUP SCAUx'!AY197="","",'VSTUP SCAUx'!AY197)</f>
        <v/>
      </c>
      <c r="B197" s="105" t="str">
        <f>IF('VSTUP SCAUx'!A197="","",'VSTUP SCAUx'!A197)</f>
        <v/>
      </c>
      <c r="C197" s="105" t="str">
        <f>IF('VSTUP SCAUx'!B197="","",'VSTUP SCAUx'!B197)</f>
        <v/>
      </c>
      <c r="D197" s="105" t="str">
        <f>IF('VSTUP SCAUx'!C197="","",'VSTUP SCAUx'!C197)</f>
        <v/>
      </c>
      <c r="E197" s="105" t="str">
        <f>IF('VSTUP SCAUx'!I197="","",'VSTUP SCAUx'!I197)</f>
        <v/>
      </c>
      <c r="F197" s="95" t="str">
        <f>IF('VSTUP SCAUx'!F197="","",'VSTUP SCAUx'!F197)</f>
        <v/>
      </c>
      <c r="G197" s="95" t="str">
        <f>IF('VSTUP SCAUx'!G197="","",'VSTUP SCAUx'!G197)</f>
        <v/>
      </c>
      <c r="H197" s="101" t="str">
        <f>IF('VSTUP SCAUx'!AC197="","","ANO")</f>
        <v/>
      </c>
      <c r="I197" s="106" t="str">
        <f>IF('VSTUP SCAUx'!BD197="","",'VSTUP SCAUx'!BD197)</f>
        <v/>
      </c>
      <c r="J197" s="101" t="str">
        <f>IF('VSTUP SCAUx'!N197="","",'VSTUP SCAUx'!N197)</f>
        <v/>
      </c>
      <c r="K197" s="95" t="s">
        <v>28</v>
      </c>
      <c r="L197" s="95" t="s">
        <v>28</v>
      </c>
      <c r="M197" s="95" t="s">
        <v>28</v>
      </c>
      <c r="N197" s="95"/>
      <c r="O197" s="95" t="s">
        <v>28</v>
      </c>
      <c r="P197" s="96" t="e">
        <f>ROUND(IF(F197="vyplnit","-",VLOOKUP(CONCATENATE(Y197,G197," ",Z197),ZU!$A$6:$H$100,5,FALSE)*F197),2)</f>
        <v>#N/A</v>
      </c>
      <c r="Q197" s="96" t="e">
        <f t="shared" si="12"/>
        <v>#N/A</v>
      </c>
      <c r="R197" s="97" t="s">
        <v>28</v>
      </c>
      <c r="S197" s="97" t="s">
        <v>28</v>
      </c>
      <c r="T197" s="97" t="s">
        <v>28</v>
      </c>
      <c r="U197" s="96"/>
      <c r="V197" s="101" t="str">
        <f>IF('VSTUP SCAUx'!BH197="","",'VSTUP SCAUx'!BH197)</f>
        <v/>
      </c>
      <c r="W197" s="101" t="str">
        <f>IF('VSTUP SCAUx'!BI197="","",'VSTUP SCAUx'!BI197)</f>
        <v/>
      </c>
      <c r="X197" s="98" t="e">
        <f t="shared" si="13"/>
        <v>#VALUE!</v>
      </c>
      <c r="Y197" s="99">
        <f>IF(A197="vyplnit"," ",VLOOKUP(A197,ZU!$B$6:$H$101,2,FALSE))</f>
        <v>0</v>
      </c>
      <c r="Z197" s="95" t="s">
        <v>28</v>
      </c>
      <c r="AA197" s="95"/>
      <c r="AB197" s="95" t="s">
        <v>28</v>
      </c>
      <c r="AC197" s="95" t="s">
        <v>28</v>
      </c>
      <c r="AD197" s="95" t="s">
        <v>28</v>
      </c>
      <c r="AE197" s="95">
        <f t="shared" si="14"/>
        <v>0</v>
      </c>
      <c r="AF197" s="100">
        <f t="shared" si="15"/>
        <v>1</v>
      </c>
      <c r="AG197" s="95" t="e">
        <f t="shared" si="16"/>
        <v>#N/A</v>
      </c>
      <c r="AH197" s="95"/>
      <c r="AI197" s="101" t="s">
        <v>28</v>
      </c>
      <c r="AJ197" s="101" t="s">
        <v>28</v>
      </c>
      <c r="AK197" s="101" t="s">
        <v>28</v>
      </c>
      <c r="AL197" s="102" t="str">
        <f t="shared" si="17"/>
        <v>nezměněna</v>
      </c>
      <c r="AM197" s="103"/>
    </row>
    <row r="198" spans="1:39" ht="15">
      <c r="A198" s="105" t="str">
        <f>IF('VSTUP SCAUx'!AY198="","",'VSTUP SCAUx'!AY198)</f>
        <v/>
      </c>
      <c r="B198" s="105" t="str">
        <f>IF('VSTUP SCAUx'!A198="","",'VSTUP SCAUx'!A198)</f>
        <v/>
      </c>
      <c r="C198" s="105" t="str">
        <f>IF('VSTUP SCAUx'!B198="","",'VSTUP SCAUx'!B198)</f>
        <v/>
      </c>
      <c r="D198" s="105" t="str">
        <f>IF('VSTUP SCAUx'!C198="","",'VSTUP SCAUx'!C198)</f>
        <v/>
      </c>
      <c r="E198" s="105" t="str">
        <f>IF('VSTUP SCAUx'!I198="","",'VSTUP SCAUx'!I198)</f>
        <v/>
      </c>
      <c r="F198" s="95" t="str">
        <f>IF('VSTUP SCAUx'!F198="","",'VSTUP SCAUx'!F198)</f>
        <v/>
      </c>
      <c r="G198" s="95" t="str">
        <f>IF('VSTUP SCAUx'!G198="","",'VSTUP SCAUx'!G198)</f>
        <v/>
      </c>
      <c r="H198" s="101" t="str">
        <f>IF('VSTUP SCAUx'!AC198="","","ANO")</f>
        <v/>
      </c>
      <c r="I198" s="106" t="str">
        <f>IF('VSTUP SCAUx'!BD198="","",'VSTUP SCAUx'!BD198)</f>
        <v/>
      </c>
      <c r="J198" s="101" t="str">
        <f>IF('VSTUP SCAUx'!N198="","",'VSTUP SCAUx'!N198)</f>
        <v/>
      </c>
      <c r="K198" s="95" t="s">
        <v>28</v>
      </c>
      <c r="L198" s="95" t="s">
        <v>28</v>
      </c>
      <c r="M198" s="95" t="s">
        <v>28</v>
      </c>
      <c r="N198" s="95"/>
      <c r="O198" s="95" t="s">
        <v>28</v>
      </c>
      <c r="P198" s="96" t="e">
        <f>ROUND(IF(F198="vyplnit","-",VLOOKUP(CONCATENATE(Y198,G198," ",Z198),ZU!$A$6:$H$100,5,FALSE)*F198),2)</f>
        <v>#N/A</v>
      </c>
      <c r="Q198" s="96" t="e">
        <f aca="true" t="shared" si="18" ref="Q198:Q261">MIN(IF(AG198&lt;&gt;"",AG198,P198),O198)</f>
        <v>#N/A</v>
      </c>
      <c r="R198" s="97" t="s">
        <v>28</v>
      </c>
      <c r="S198" s="97" t="s">
        <v>28</v>
      </c>
      <c r="T198" s="97" t="s">
        <v>28</v>
      </c>
      <c r="U198" s="96"/>
      <c r="V198" s="101" t="str">
        <f>IF('VSTUP SCAUx'!BH198="","",'VSTUP SCAUx'!BH198)</f>
        <v/>
      </c>
      <c r="W198" s="101" t="str">
        <f>IF('VSTUP SCAUx'!BI198="","",'VSTUP SCAUx'!BI198)</f>
        <v/>
      </c>
      <c r="X198" s="98" t="e">
        <f aca="true" t="shared" si="19" ref="X198:X261">IF(F198&lt;&gt;"vyplnit",(G198*F198)/V198," ")</f>
        <v>#VALUE!</v>
      </c>
      <c r="Y198" s="99">
        <f>IF(A198="vyplnit"," ",VLOOKUP(A198,ZU!$B$6:$H$101,2,FALSE))</f>
        <v>0</v>
      </c>
      <c r="Z198" s="95" t="s">
        <v>28</v>
      </c>
      <c r="AA198" s="95"/>
      <c r="AB198" s="95" t="s">
        <v>28</v>
      </c>
      <c r="AC198" s="95" t="s">
        <v>28</v>
      </c>
      <c r="AD198" s="95" t="s">
        <v>28</v>
      </c>
      <c r="AE198" s="95">
        <f aca="true" t="shared" si="20" ref="AE198:AE261">SUM(AB198:AD198)</f>
        <v>0</v>
      </c>
      <c r="AF198" s="100">
        <f aca="true" t="shared" si="21" ref="AF198:AF261">1+(AE198/100)</f>
        <v>1</v>
      </c>
      <c r="AG198" s="95" t="e">
        <f aca="true" t="shared" si="22" ref="AG198:AG261">IF(AB198&lt;&gt;"",ROUND(P198*AF198,2),"")</f>
        <v>#N/A</v>
      </c>
      <c r="AH198" s="95"/>
      <c r="AI198" s="101" t="s">
        <v>28</v>
      </c>
      <c r="AJ198" s="101" t="s">
        <v>28</v>
      </c>
      <c r="AK198" s="101" t="s">
        <v>28</v>
      </c>
      <c r="AL198" s="102" t="str">
        <f aca="true" t="shared" si="23" ref="AL198:AL261">IF(AND(AJ198="vyplnit",AK198="vyplnit"),"nezměněna",MIN(AJ198:AK198))</f>
        <v>nezměněna</v>
      </c>
      <c r="AM198" s="103"/>
    </row>
    <row r="199" spans="1:39" ht="15">
      <c r="A199" s="105" t="str">
        <f>IF('VSTUP SCAUx'!AY199="","",'VSTUP SCAUx'!AY199)</f>
        <v/>
      </c>
      <c r="B199" s="105" t="str">
        <f>IF('VSTUP SCAUx'!A199="","",'VSTUP SCAUx'!A199)</f>
        <v/>
      </c>
      <c r="C199" s="105" t="str">
        <f>IF('VSTUP SCAUx'!B199="","",'VSTUP SCAUx'!B199)</f>
        <v/>
      </c>
      <c r="D199" s="105" t="str">
        <f>IF('VSTUP SCAUx'!C199="","",'VSTUP SCAUx'!C199)</f>
        <v/>
      </c>
      <c r="E199" s="105" t="str">
        <f>IF('VSTUP SCAUx'!I199="","",'VSTUP SCAUx'!I199)</f>
        <v/>
      </c>
      <c r="F199" s="95" t="str">
        <f>IF('VSTUP SCAUx'!F199="","",'VSTUP SCAUx'!F199)</f>
        <v/>
      </c>
      <c r="G199" s="95" t="str">
        <f>IF('VSTUP SCAUx'!G199="","",'VSTUP SCAUx'!G199)</f>
        <v/>
      </c>
      <c r="H199" s="101" t="str">
        <f>IF('VSTUP SCAUx'!AC199="","","ANO")</f>
        <v/>
      </c>
      <c r="I199" s="106" t="str">
        <f>IF('VSTUP SCAUx'!BD199="","",'VSTUP SCAUx'!BD199)</f>
        <v/>
      </c>
      <c r="J199" s="101" t="str">
        <f>IF('VSTUP SCAUx'!N199="","",'VSTUP SCAUx'!N199)</f>
        <v/>
      </c>
      <c r="K199" s="95" t="s">
        <v>28</v>
      </c>
      <c r="L199" s="95" t="s">
        <v>28</v>
      </c>
      <c r="M199" s="95" t="s">
        <v>28</v>
      </c>
      <c r="N199" s="95"/>
      <c r="O199" s="95" t="s">
        <v>28</v>
      </c>
      <c r="P199" s="96" t="e">
        <f>ROUND(IF(F199="vyplnit","-",VLOOKUP(CONCATENATE(Y199,G199," ",Z199),ZU!$A$6:$H$100,5,FALSE)*F199),2)</f>
        <v>#N/A</v>
      </c>
      <c r="Q199" s="96" t="e">
        <f t="shared" si="18"/>
        <v>#N/A</v>
      </c>
      <c r="R199" s="97" t="s">
        <v>28</v>
      </c>
      <c r="S199" s="97" t="s">
        <v>28</v>
      </c>
      <c r="T199" s="97" t="s">
        <v>28</v>
      </c>
      <c r="U199" s="96"/>
      <c r="V199" s="101" t="str">
        <f>IF('VSTUP SCAUx'!BH199="","",'VSTUP SCAUx'!BH199)</f>
        <v/>
      </c>
      <c r="W199" s="101" t="str">
        <f>IF('VSTUP SCAUx'!BI199="","",'VSTUP SCAUx'!BI199)</f>
        <v/>
      </c>
      <c r="X199" s="98" t="e">
        <f t="shared" si="19"/>
        <v>#VALUE!</v>
      </c>
      <c r="Y199" s="99">
        <f>IF(A199="vyplnit"," ",VLOOKUP(A199,ZU!$B$6:$H$101,2,FALSE))</f>
        <v>0</v>
      </c>
      <c r="Z199" s="95" t="s">
        <v>28</v>
      </c>
      <c r="AA199" s="95"/>
      <c r="AB199" s="95" t="s">
        <v>28</v>
      </c>
      <c r="AC199" s="95" t="s">
        <v>28</v>
      </c>
      <c r="AD199" s="95" t="s">
        <v>28</v>
      </c>
      <c r="AE199" s="95">
        <f t="shared" si="20"/>
        <v>0</v>
      </c>
      <c r="AF199" s="100">
        <f t="shared" si="21"/>
        <v>1</v>
      </c>
      <c r="AG199" s="95" t="e">
        <f t="shared" si="22"/>
        <v>#N/A</v>
      </c>
      <c r="AH199" s="95"/>
      <c r="AI199" s="101" t="s">
        <v>28</v>
      </c>
      <c r="AJ199" s="101" t="s">
        <v>28</v>
      </c>
      <c r="AK199" s="101" t="s">
        <v>28</v>
      </c>
      <c r="AL199" s="102" t="str">
        <f t="shared" si="23"/>
        <v>nezměněna</v>
      </c>
      <c r="AM199" s="103"/>
    </row>
    <row r="200" spans="1:39" ht="15">
      <c r="A200" s="105" t="str">
        <f>IF('VSTUP SCAUx'!AY200="","",'VSTUP SCAUx'!AY200)</f>
        <v/>
      </c>
      <c r="B200" s="105" t="str">
        <f>IF('VSTUP SCAUx'!A200="","",'VSTUP SCAUx'!A200)</f>
        <v/>
      </c>
      <c r="C200" s="105" t="str">
        <f>IF('VSTUP SCAUx'!B200="","",'VSTUP SCAUx'!B200)</f>
        <v/>
      </c>
      <c r="D200" s="105" t="str">
        <f>IF('VSTUP SCAUx'!C200="","",'VSTUP SCAUx'!C200)</f>
        <v/>
      </c>
      <c r="E200" s="105" t="str">
        <f>IF('VSTUP SCAUx'!I200="","",'VSTUP SCAUx'!I200)</f>
        <v/>
      </c>
      <c r="F200" s="95" t="str">
        <f>IF('VSTUP SCAUx'!F200="","",'VSTUP SCAUx'!F200)</f>
        <v/>
      </c>
      <c r="G200" s="95" t="str">
        <f>IF('VSTUP SCAUx'!G200="","",'VSTUP SCAUx'!G200)</f>
        <v/>
      </c>
      <c r="H200" s="101" t="str">
        <f>IF('VSTUP SCAUx'!AC200="","","ANO")</f>
        <v/>
      </c>
      <c r="I200" s="106" t="str">
        <f>IF('VSTUP SCAUx'!BD200="","",'VSTUP SCAUx'!BD200)</f>
        <v/>
      </c>
      <c r="J200" s="101" t="str">
        <f>IF('VSTUP SCAUx'!N200="","",'VSTUP SCAUx'!N200)</f>
        <v/>
      </c>
      <c r="K200" s="95" t="s">
        <v>28</v>
      </c>
      <c r="L200" s="95" t="s">
        <v>28</v>
      </c>
      <c r="M200" s="95" t="s">
        <v>28</v>
      </c>
      <c r="N200" s="95"/>
      <c r="O200" s="95" t="s">
        <v>28</v>
      </c>
      <c r="P200" s="96" t="e">
        <f>ROUND(IF(F200="vyplnit","-",VLOOKUP(CONCATENATE(Y200,G200," ",Z200),ZU!$A$6:$H$100,5,FALSE)*F200),2)</f>
        <v>#N/A</v>
      </c>
      <c r="Q200" s="96" t="e">
        <f t="shared" si="18"/>
        <v>#N/A</v>
      </c>
      <c r="R200" s="97" t="s">
        <v>28</v>
      </c>
      <c r="S200" s="97" t="s">
        <v>28</v>
      </c>
      <c r="T200" s="97" t="s">
        <v>28</v>
      </c>
      <c r="U200" s="96"/>
      <c r="V200" s="101" t="str">
        <f>IF('VSTUP SCAUx'!BH200="","",'VSTUP SCAUx'!BH200)</f>
        <v/>
      </c>
      <c r="W200" s="101" t="str">
        <f>IF('VSTUP SCAUx'!BI200="","",'VSTUP SCAUx'!BI200)</f>
        <v/>
      </c>
      <c r="X200" s="98" t="e">
        <f t="shared" si="19"/>
        <v>#VALUE!</v>
      </c>
      <c r="Y200" s="99">
        <f>IF(A200="vyplnit"," ",VLOOKUP(A200,ZU!$B$6:$H$101,2,FALSE))</f>
        <v>0</v>
      </c>
      <c r="Z200" s="95" t="s">
        <v>28</v>
      </c>
      <c r="AA200" s="95"/>
      <c r="AB200" s="95" t="s">
        <v>28</v>
      </c>
      <c r="AC200" s="95" t="s">
        <v>28</v>
      </c>
      <c r="AD200" s="95" t="s">
        <v>28</v>
      </c>
      <c r="AE200" s="95">
        <f t="shared" si="20"/>
        <v>0</v>
      </c>
      <c r="AF200" s="100">
        <f t="shared" si="21"/>
        <v>1</v>
      </c>
      <c r="AG200" s="95" t="e">
        <f t="shared" si="22"/>
        <v>#N/A</v>
      </c>
      <c r="AH200" s="95"/>
      <c r="AI200" s="101" t="s">
        <v>28</v>
      </c>
      <c r="AJ200" s="101" t="s">
        <v>28</v>
      </c>
      <c r="AK200" s="101" t="s">
        <v>28</v>
      </c>
      <c r="AL200" s="102" t="str">
        <f t="shared" si="23"/>
        <v>nezměněna</v>
      </c>
      <c r="AM200" s="103"/>
    </row>
    <row r="201" spans="1:39" ht="15">
      <c r="A201" s="105" t="str">
        <f>IF('VSTUP SCAUx'!AY201="","",'VSTUP SCAUx'!AY201)</f>
        <v/>
      </c>
      <c r="B201" s="105" t="str">
        <f>IF('VSTUP SCAUx'!A201="","",'VSTUP SCAUx'!A201)</f>
        <v/>
      </c>
      <c r="C201" s="105" t="str">
        <f>IF('VSTUP SCAUx'!B201="","",'VSTUP SCAUx'!B201)</f>
        <v/>
      </c>
      <c r="D201" s="105" t="str">
        <f>IF('VSTUP SCAUx'!C201="","",'VSTUP SCAUx'!C201)</f>
        <v/>
      </c>
      <c r="E201" s="105" t="str">
        <f>IF('VSTUP SCAUx'!I201="","",'VSTUP SCAUx'!I201)</f>
        <v/>
      </c>
      <c r="F201" s="95" t="str">
        <f>IF('VSTUP SCAUx'!F201="","",'VSTUP SCAUx'!F201)</f>
        <v/>
      </c>
      <c r="G201" s="95" t="str">
        <f>IF('VSTUP SCAUx'!G201="","",'VSTUP SCAUx'!G201)</f>
        <v/>
      </c>
      <c r="H201" s="101" t="str">
        <f>IF('VSTUP SCAUx'!AC201="","","ANO")</f>
        <v/>
      </c>
      <c r="I201" s="106" t="str">
        <f>IF('VSTUP SCAUx'!BD201="","",'VSTUP SCAUx'!BD201)</f>
        <v/>
      </c>
      <c r="J201" s="101" t="str">
        <f>IF('VSTUP SCAUx'!N201="","",'VSTUP SCAUx'!N201)</f>
        <v/>
      </c>
      <c r="K201" s="95" t="s">
        <v>28</v>
      </c>
      <c r="L201" s="95" t="s">
        <v>28</v>
      </c>
      <c r="M201" s="95" t="s">
        <v>28</v>
      </c>
      <c r="N201" s="95"/>
      <c r="O201" s="95" t="s">
        <v>28</v>
      </c>
      <c r="P201" s="96" t="e">
        <f>ROUND(IF(F201="vyplnit","-",VLOOKUP(CONCATENATE(Y201,G201," ",Z201),ZU!$A$6:$H$100,5,FALSE)*F201),2)</f>
        <v>#N/A</v>
      </c>
      <c r="Q201" s="96" t="e">
        <f t="shared" si="18"/>
        <v>#N/A</v>
      </c>
      <c r="R201" s="97" t="s">
        <v>28</v>
      </c>
      <c r="S201" s="97" t="s">
        <v>28</v>
      </c>
      <c r="T201" s="97" t="s">
        <v>28</v>
      </c>
      <c r="U201" s="96"/>
      <c r="V201" s="101" t="str">
        <f>IF('VSTUP SCAUx'!BH201="","",'VSTUP SCAUx'!BH201)</f>
        <v/>
      </c>
      <c r="W201" s="101" t="str">
        <f>IF('VSTUP SCAUx'!BI201="","",'VSTUP SCAUx'!BI201)</f>
        <v/>
      </c>
      <c r="X201" s="98" t="e">
        <f t="shared" si="19"/>
        <v>#VALUE!</v>
      </c>
      <c r="Y201" s="99">
        <f>IF(A201="vyplnit"," ",VLOOKUP(A201,ZU!$B$6:$H$101,2,FALSE))</f>
        <v>0</v>
      </c>
      <c r="Z201" s="95" t="s">
        <v>28</v>
      </c>
      <c r="AA201" s="95"/>
      <c r="AB201" s="95" t="s">
        <v>28</v>
      </c>
      <c r="AC201" s="95" t="s">
        <v>28</v>
      </c>
      <c r="AD201" s="95" t="s">
        <v>28</v>
      </c>
      <c r="AE201" s="95">
        <f t="shared" si="20"/>
        <v>0</v>
      </c>
      <c r="AF201" s="100">
        <f t="shared" si="21"/>
        <v>1</v>
      </c>
      <c r="AG201" s="95" t="e">
        <f t="shared" si="22"/>
        <v>#N/A</v>
      </c>
      <c r="AH201" s="95"/>
      <c r="AI201" s="101" t="s">
        <v>28</v>
      </c>
      <c r="AJ201" s="101" t="s">
        <v>28</v>
      </c>
      <c r="AK201" s="101" t="s">
        <v>28</v>
      </c>
      <c r="AL201" s="102" t="str">
        <f t="shared" si="23"/>
        <v>nezměněna</v>
      </c>
      <c r="AM201" s="103"/>
    </row>
    <row r="202" spans="1:39" ht="15">
      <c r="A202" s="105" t="str">
        <f>IF('VSTUP SCAUx'!AY202="","",'VSTUP SCAUx'!AY202)</f>
        <v/>
      </c>
      <c r="B202" s="105" t="str">
        <f>IF('VSTUP SCAUx'!A202="","",'VSTUP SCAUx'!A202)</f>
        <v/>
      </c>
      <c r="C202" s="105" t="str">
        <f>IF('VSTUP SCAUx'!B202="","",'VSTUP SCAUx'!B202)</f>
        <v/>
      </c>
      <c r="D202" s="105" t="str">
        <f>IF('VSTUP SCAUx'!C202="","",'VSTUP SCAUx'!C202)</f>
        <v/>
      </c>
      <c r="E202" s="105" t="str">
        <f>IF('VSTUP SCAUx'!I202="","",'VSTUP SCAUx'!I202)</f>
        <v/>
      </c>
      <c r="F202" s="95" t="str">
        <f>IF('VSTUP SCAUx'!F202="","",'VSTUP SCAUx'!F202)</f>
        <v/>
      </c>
      <c r="G202" s="95" t="str">
        <f>IF('VSTUP SCAUx'!G202="","",'VSTUP SCAUx'!G202)</f>
        <v/>
      </c>
      <c r="H202" s="101" t="str">
        <f>IF('VSTUP SCAUx'!AC202="","","ANO")</f>
        <v/>
      </c>
      <c r="I202" s="106" t="str">
        <f>IF('VSTUP SCAUx'!BD202="","",'VSTUP SCAUx'!BD202)</f>
        <v/>
      </c>
      <c r="J202" s="101" t="str">
        <f>IF('VSTUP SCAUx'!N202="","",'VSTUP SCAUx'!N202)</f>
        <v/>
      </c>
      <c r="K202" s="95" t="s">
        <v>28</v>
      </c>
      <c r="L202" s="95" t="s">
        <v>28</v>
      </c>
      <c r="M202" s="95" t="s">
        <v>28</v>
      </c>
      <c r="N202" s="95"/>
      <c r="O202" s="95" t="s">
        <v>28</v>
      </c>
      <c r="P202" s="96" t="e">
        <f>ROUND(IF(F202="vyplnit","-",VLOOKUP(CONCATENATE(Y202,G202," ",Z202),ZU!$A$6:$H$100,5,FALSE)*F202),2)</f>
        <v>#N/A</v>
      </c>
      <c r="Q202" s="96" t="e">
        <f t="shared" si="18"/>
        <v>#N/A</v>
      </c>
      <c r="R202" s="97" t="s">
        <v>28</v>
      </c>
      <c r="S202" s="97" t="s">
        <v>28</v>
      </c>
      <c r="T202" s="97" t="s">
        <v>28</v>
      </c>
      <c r="U202" s="96"/>
      <c r="V202" s="101" t="str">
        <f>IF('VSTUP SCAUx'!BH202="","",'VSTUP SCAUx'!BH202)</f>
        <v/>
      </c>
      <c r="W202" s="101" t="str">
        <f>IF('VSTUP SCAUx'!BI202="","",'VSTUP SCAUx'!BI202)</f>
        <v/>
      </c>
      <c r="X202" s="98" t="e">
        <f t="shared" si="19"/>
        <v>#VALUE!</v>
      </c>
      <c r="Y202" s="99">
        <f>IF(A202="vyplnit"," ",VLOOKUP(A202,ZU!$B$6:$H$101,2,FALSE))</f>
        <v>0</v>
      </c>
      <c r="Z202" s="95" t="s">
        <v>28</v>
      </c>
      <c r="AA202" s="95"/>
      <c r="AB202" s="95" t="s">
        <v>28</v>
      </c>
      <c r="AC202" s="95" t="s">
        <v>28</v>
      </c>
      <c r="AD202" s="95" t="s">
        <v>28</v>
      </c>
      <c r="AE202" s="95">
        <f t="shared" si="20"/>
        <v>0</v>
      </c>
      <c r="AF202" s="100">
        <f t="shared" si="21"/>
        <v>1</v>
      </c>
      <c r="AG202" s="95" t="e">
        <f t="shared" si="22"/>
        <v>#N/A</v>
      </c>
      <c r="AH202" s="95"/>
      <c r="AI202" s="101" t="s">
        <v>28</v>
      </c>
      <c r="AJ202" s="101" t="s">
        <v>28</v>
      </c>
      <c r="AK202" s="101" t="s">
        <v>28</v>
      </c>
      <c r="AL202" s="102" t="str">
        <f t="shared" si="23"/>
        <v>nezměněna</v>
      </c>
      <c r="AM202" s="103"/>
    </row>
    <row r="203" spans="1:39" ht="15">
      <c r="A203" s="105" t="str">
        <f>IF('VSTUP SCAUx'!AY203="","",'VSTUP SCAUx'!AY203)</f>
        <v/>
      </c>
      <c r="B203" s="105" t="str">
        <f>IF('VSTUP SCAUx'!A203="","",'VSTUP SCAUx'!A203)</f>
        <v/>
      </c>
      <c r="C203" s="105" t="str">
        <f>IF('VSTUP SCAUx'!B203="","",'VSTUP SCAUx'!B203)</f>
        <v/>
      </c>
      <c r="D203" s="105" t="str">
        <f>IF('VSTUP SCAUx'!C203="","",'VSTUP SCAUx'!C203)</f>
        <v/>
      </c>
      <c r="E203" s="105" t="str">
        <f>IF('VSTUP SCAUx'!I203="","",'VSTUP SCAUx'!I203)</f>
        <v/>
      </c>
      <c r="F203" s="95" t="str">
        <f>IF('VSTUP SCAUx'!F203="","",'VSTUP SCAUx'!F203)</f>
        <v/>
      </c>
      <c r="G203" s="95" t="str">
        <f>IF('VSTUP SCAUx'!G203="","",'VSTUP SCAUx'!G203)</f>
        <v/>
      </c>
      <c r="H203" s="101" t="str">
        <f>IF('VSTUP SCAUx'!AC203="","","ANO")</f>
        <v/>
      </c>
      <c r="I203" s="106" t="str">
        <f>IF('VSTUP SCAUx'!BD203="","",'VSTUP SCAUx'!BD203)</f>
        <v/>
      </c>
      <c r="J203" s="101" t="str">
        <f>IF('VSTUP SCAUx'!N203="","",'VSTUP SCAUx'!N203)</f>
        <v/>
      </c>
      <c r="K203" s="95" t="s">
        <v>28</v>
      </c>
      <c r="L203" s="95" t="s">
        <v>28</v>
      </c>
      <c r="M203" s="95" t="s">
        <v>28</v>
      </c>
      <c r="N203" s="95"/>
      <c r="O203" s="95" t="s">
        <v>28</v>
      </c>
      <c r="P203" s="96" t="e">
        <f>ROUND(IF(F203="vyplnit","-",VLOOKUP(CONCATENATE(Y203,G203," ",Z203),ZU!$A$6:$H$100,5,FALSE)*F203),2)</f>
        <v>#N/A</v>
      </c>
      <c r="Q203" s="96" t="e">
        <f t="shared" si="18"/>
        <v>#N/A</v>
      </c>
      <c r="R203" s="97" t="s">
        <v>28</v>
      </c>
      <c r="S203" s="97" t="s">
        <v>28</v>
      </c>
      <c r="T203" s="97" t="s">
        <v>28</v>
      </c>
      <c r="U203" s="96"/>
      <c r="V203" s="101" t="str">
        <f>IF('VSTUP SCAUx'!BH203="","",'VSTUP SCAUx'!BH203)</f>
        <v/>
      </c>
      <c r="W203" s="101" t="str">
        <f>IF('VSTUP SCAUx'!BI203="","",'VSTUP SCAUx'!BI203)</f>
        <v/>
      </c>
      <c r="X203" s="98" t="e">
        <f t="shared" si="19"/>
        <v>#VALUE!</v>
      </c>
      <c r="Y203" s="99">
        <f>IF(A203="vyplnit"," ",VLOOKUP(A203,ZU!$B$6:$H$101,2,FALSE))</f>
        <v>0</v>
      </c>
      <c r="Z203" s="95" t="s">
        <v>28</v>
      </c>
      <c r="AA203" s="95"/>
      <c r="AB203" s="95" t="s">
        <v>28</v>
      </c>
      <c r="AC203" s="95" t="s">
        <v>28</v>
      </c>
      <c r="AD203" s="95" t="s">
        <v>28</v>
      </c>
      <c r="AE203" s="95">
        <f t="shared" si="20"/>
        <v>0</v>
      </c>
      <c r="AF203" s="100">
        <f t="shared" si="21"/>
        <v>1</v>
      </c>
      <c r="AG203" s="95" t="e">
        <f t="shared" si="22"/>
        <v>#N/A</v>
      </c>
      <c r="AH203" s="95"/>
      <c r="AI203" s="101" t="s">
        <v>28</v>
      </c>
      <c r="AJ203" s="101" t="s">
        <v>28</v>
      </c>
      <c r="AK203" s="101" t="s">
        <v>28</v>
      </c>
      <c r="AL203" s="102" t="str">
        <f t="shared" si="23"/>
        <v>nezměněna</v>
      </c>
      <c r="AM203" s="103"/>
    </row>
    <row r="204" spans="1:39" ht="15">
      <c r="A204" s="105" t="str">
        <f>IF('VSTUP SCAUx'!AY204="","",'VSTUP SCAUx'!AY204)</f>
        <v/>
      </c>
      <c r="B204" s="105" t="str">
        <f>IF('VSTUP SCAUx'!A204="","",'VSTUP SCAUx'!A204)</f>
        <v/>
      </c>
      <c r="C204" s="105" t="str">
        <f>IF('VSTUP SCAUx'!B204="","",'VSTUP SCAUx'!B204)</f>
        <v/>
      </c>
      <c r="D204" s="105" t="str">
        <f>IF('VSTUP SCAUx'!C204="","",'VSTUP SCAUx'!C204)</f>
        <v/>
      </c>
      <c r="E204" s="105" t="str">
        <f>IF('VSTUP SCAUx'!I204="","",'VSTUP SCAUx'!I204)</f>
        <v/>
      </c>
      <c r="F204" s="95" t="str">
        <f>IF('VSTUP SCAUx'!F204="","",'VSTUP SCAUx'!F204)</f>
        <v/>
      </c>
      <c r="G204" s="95" t="str">
        <f>IF('VSTUP SCAUx'!G204="","",'VSTUP SCAUx'!G204)</f>
        <v/>
      </c>
      <c r="H204" s="101" t="str">
        <f>IF('VSTUP SCAUx'!AC204="","","ANO")</f>
        <v/>
      </c>
      <c r="I204" s="106" t="str">
        <f>IF('VSTUP SCAUx'!BD204="","",'VSTUP SCAUx'!BD204)</f>
        <v/>
      </c>
      <c r="J204" s="101" t="str">
        <f>IF('VSTUP SCAUx'!N204="","",'VSTUP SCAUx'!N204)</f>
        <v/>
      </c>
      <c r="K204" s="95" t="s">
        <v>28</v>
      </c>
      <c r="L204" s="95" t="s">
        <v>28</v>
      </c>
      <c r="M204" s="95" t="s">
        <v>28</v>
      </c>
      <c r="N204" s="95"/>
      <c r="O204" s="95" t="s">
        <v>28</v>
      </c>
      <c r="P204" s="96" t="e">
        <f>ROUND(IF(F204="vyplnit","-",VLOOKUP(CONCATENATE(Y204,G204," ",Z204),ZU!$A$6:$H$100,5,FALSE)*F204),2)</f>
        <v>#N/A</v>
      </c>
      <c r="Q204" s="96" t="e">
        <f t="shared" si="18"/>
        <v>#N/A</v>
      </c>
      <c r="R204" s="97" t="s">
        <v>28</v>
      </c>
      <c r="S204" s="97" t="s">
        <v>28</v>
      </c>
      <c r="T204" s="97" t="s">
        <v>28</v>
      </c>
      <c r="U204" s="96"/>
      <c r="V204" s="101" t="str">
        <f>IF('VSTUP SCAUx'!BH204="","",'VSTUP SCAUx'!BH204)</f>
        <v/>
      </c>
      <c r="W204" s="101" t="str">
        <f>IF('VSTUP SCAUx'!BI204="","",'VSTUP SCAUx'!BI204)</f>
        <v/>
      </c>
      <c r="X204" s="98" t="e">
        <f t="shared" si="19"/>
        <v>#VALUE!</v>
      </c>
      <c r="Y204" s="99">
        <f>IF(A204="vyplnit"," ",VLOOKUP(A204,ZU!$B$6:$H$101,2,FALSE))</f>
        <v>0</v>
      </c>
      <c r="Z204" s="95" t="s">
        <v>28</v>
      </c>
      <c r="AA204" s="95"/>
      <c r="AB204" s="95" t="s">
        <v>28</v>
      </c>
      <c r="AC204" s="95" t="s">
        <v>28</v>
      </c>
      <c r="AD204" s="95" t="s">
        <v>28</v>
      </c>
      <c r="AE204" s="95">
        <f t="shared" si="20"/>
        <v>0</v>
      </c>
      <c r="AF204" s="100">
        <f t="shared" si="21"/>
        <v>1</v>
      </c>
      <c r="AG204" s="95" t="e">
        <f t="shared" si="22"/>
        <v>#N/A</v>
      </c>
      <c r="AH204" s="95"/>
      <c r="AI204" s="101" t="s">
        <v>28</v>
      </c>
      <c r="AJ204" s="101" t="s">
        <v>28</v>
      </c>
      <c r="AK204" s="101" t="s">
        <v>28</v>
      </c>
      <c r="AL204" s="102" t="str">
        <f t="shared" si="23"/>
        <v>nezměněna</v>
      </c>
      <c r="AM204" s="103"/>
    </row>
    <row r="205" spans="1:39" ht="15">
      <c r="A205" s="105" t="str">
        <f>IF('VSTUP SCAUx'!AY205="","",'VSTUP SCAUx'!AY205)</f>
        <v/>
      </c>
      <c r="B205" s="105" t="str">
        <f>IF('VSTUP SCAUx'!A205="","",'VSTUP SCAUx'!A205)</f>
        <v/>
      </c>
      <c r="C205" s="105" t="str">
        <f>IF('VSTUP SCAUx'!B205="","",'VSTUP SCAUx'!B205)</f>
        <v/>
      </c>
      <c r="D205" s="105" t="str">
        <f>IF('VSTUP SCAUx'!C205="","",'VSTUP SCAUx'!C205)</f>
        <v/>
      </c>
      <c r="E205" s="105" t="str">
        <f>IF('VSTUP SCAUx'!I205="","",'VSTUP SCAUx'!I205)</f>
        <v/>
      </c>
      <c r="F205" s="95" t="str">
        <f>IF('VSTUP SCAUx'!F205="","",'VSTUP SCAUx'!F205)</f>
        <v/>
      </c>
      <c r="G205" s="95" t="str">
        <f>IF('VSTUP SCAUx'!G205="","",'VSTUP SCAUx'!G205)</f>
        <v/>
      </c>
      <c r="H205" s="101" t="str">
        <f>IF('VSTUP SCAUx'!AC205="","","ANO")</f>
        <v/>
      </c>
      <c r="I205" s="106" t="str">
        <f>IF('VSTUP SCAUx'!BD205="","",'VSTUP SCAUx'!BD205)</f>
        <v/>
      </c>
      <c r="J205" s="101" t="str">
        <f>IF('VSTUP SCAUx'!N205="","",'VSTUP SCAUx'!N205)</f>
        <v/>
      </c>
      <c r="K205" s="95" t="s">
        <v>28</v>
      </c>
      <c r="L205" s="95" t="s">
        <v>28</v>
      </c>
      <c r="M205" s="95" t="s">
        <v>28</v>
      </c>
      <c r="N205" s="95"/>
      <c r="O205" s="95" t="s">
        <v>28</v>
      </c>
      <c r="P205" s="96" t="e">
        <f>ROUND(IF(F205="vyplnit","-",VLOOKUP(CONCATENATE(Y205,G205," ",Z205),ZU!$A$6:$H$100,5,FALSE)*F205),2)</f>
        <v>#N/A</v>
      </c>
      <c r="Q205" s="96" t="e">
        <f t="shared" si="18"/>
        <v>#N/A</v>
      </c>
      <c r="R205" s="97" t="s">
        <v>28</v>
      </c>
      <c r="S205" s="97" t="s">
        <v>28</v>
      </c>
      <c r="T205" s="97" t="s">
        <v>28</v>
      </c>
      <c r="U205" s="96"/>
      <c r="V205" s="101" t="str">
        <f>IF('VSTUP SCAUx'!BH205="","",'VSTUP SCAUx'!BH205)</f>
        <v/>
      </c>
      <c r="W205" s="101" t="str">
        <f>IF('VSTUP SCAUx'!BI205="","",'VSTUP SCAUx'!BI205)</f>
        <v/>
      </c>
      <c r="X205" s="98" t="e">
        <f t="shared" si="19"/>
        <v>#VALUE!</v>
      </c>
      <c r="Y205" s="99">
        <f>IF(A205="vyplnit"," ",VLOOKUP(A205,ZU!$B$6:$H$101,2,FALSE))</f>
        <v>0</v>
      </c>
      <c r="Z205" s="95" t="s">
        <v>28</v>
      </c>
      <c r="AA205" s="95"/>
      <c r="AB205" s="95" t="s">
        <v>28</v>
      </c>
      <c r="AC205" s="95" t="s">
        <v>28</v>
      </c>
      <c r="AD205" s="95" t="s">
        <v>28</v>
      </c>
      <c r="AE205" s="95">
        <f t="shared" si="20"/>
        <v>0</v>
      </c>
      <c r="AF205" s="100">
        <f t="shared" si="21"/>
        <v>1</v>
      </c>
      <c r="AG205" s="95" t="e">
        <f t="shared" si="22"/>
        <v>#N/A</v>
      </c>
      <c r="AH205" s="95"/>
      <c r="AI205" s="101" t="s">
        <v>28</v>
      </c>
      <c r="AJ205" s="101" t="s">
        <v>28</v>
      </c>
      <c r="AK205" s="101" t="s">
        <v>28</v>
      </c>
      <c r="AL205" s="102" t="str">
        <f t="shared" si="23"/>
        <v>nezměněna</v>
      </c>
      <c r="AM205" s="103"/>
    </row>
    <row r="206" spans="1:39" ht="15">
      <c r="A206" s="105" t="str">
        <f>IF('VSTUP SCAUx'!AY206="","",'VSTUP SCAUx'!AY206)</f>
        <v/>
      </c>
      <c r="B206" s="105" t="str">
        <f>IF('VSTUP SCAUx'!A206="","",'VSTUP SCAUx'!A206)</f>
        <v/>
      </c>
      <c r="C206" s="105" t="str">
        <f>IF('VSTUP SCAUx'!B206="","",'VSTUP SCAUx'!B206)</f>
        <v/>
      </c>
      <c r="D206" s="105" t="str">
        <f>IF('VSTUP SCAUx'!C206="","",'VSTUP SCAUx'!C206)</f>
        <v/>
      </c>
      <c r="E206" s="105" t="str">
        <f>IF('VSTUP SCAUx'!I206="","",'VSTUP SCAUx'!I206)</f>
        <v/>
      </c>
      <c r="F206" s="95" t="str">
        <f>IF('VSTUP SCAUx'!F206="","",'VSTUP SCAUx'!F206)</f>
        <v/>
      </c>
      <c r="G206" s="95" t="str">
        <f>IF('VSTUP SCAUx'!G206="","",'VSTUP SCAUx'!G206)</f>
        <v/>
      </c>
      <c r="H206" s="101" t="str">
        <f>IF('VSTUP SCAUx'!AC206="","","ANO")</f>
        <v/>
      </c>
      <c r="I206" s="106" t="str">
        <f>IF('VSTUP SCAUx'!BD206="","",'VSTUP SCAUx'!BD206)</f>
        <v/>
      </c>
      <c r="J206" s="101" t="str">
        <f>IF('VSTUP SCAUx'!N206="","",'VSTUP SCAUx'!N206)</f>
        <v/>
      </c>
      <c r="K206" s="95" t="s">
        <v>28</v>
      </c>
      <c r="L206" s="95" t="s">
        <v>28</v>
      </c>
      <c r="M206" s="95" t="s">
        <v>28</v>
      </c>
      <c r="N206" s="95"/>
      <c r="O206" s="95" t="s">
        <v>28</v>
      </c>
      <c r="P206" s="96" t="e">
        <f>ROUND(IF(F206="vyplnit","-",VLOOKUP(CONCATENATE(Y206,G206," ",Z206),ZU!$A$6:$H$100,5,FALSE)*F206),2)</f>
        <v>#N/A</v>
      </c>
      <c r="Q206" s="96" t="e">
        <f t="shared" si="18"/>
        <v>#N/A</v>
      </c>
      <c r="R206" s="97" t="s">
        <v>28</v>
      </c>
      <c r="S206" s="97" t="s">
        <v>28</v>
      </c>
      <c r="T206" s="97" t="s">
        <v>28</v>
      </c>
      <c r="U206" s="96"/>
      <c r="V206" s="101" t="str">
        <f>IF('VSTUP SCAUx'!BH206="","",'VSTUP SCAUx'!BH206)</f>
        <v/>
      </c>
      <c r="W206" s="101" t="str">
        <f>IF('VSTUP SCAUx'!BI206="","",'VSTUP SCAUx'!BI206)</f>
        <v/>
      </c>
      <c r="X206" s="98" t="e">
        <f t="shared" si="19"/>
        <v>#VALUE!</v>
      </c>
      <c r="Y206" s="99">
        <f>IF(A206="vyplnit"," ",VLOOKUP(A206,ZU!$B$6:$H$101,2,FALSE))</f>
        <v>0</v>
      </c>
      <c r="Z206" s="95" t="s">
        <v>28</v>
      </c>
      <c r="AA206" s="95"/>
      <c r="AB206" s="95" t="s">
        <v>28</v>
      </c>
      <c r="AC206" s="95" t="s">
        <v>28</v>
      </c>
      <c r="AD206" s="95" t="s">
        <v>28</v>
      </c>
      <c r="AE206" s="95">
        <f t="shared" si="20"/>
        <v>0</v>
      </c>
      <c r="AF206" s="100">
        <f t="shared" si="21"/>
        <v>1</v>
      </c>
      <c r="AG206" s="95" t="e">
        <f t="shared" si="22"/>
        <v>#N/A</v>
      </c>
      <c r="AH206" s="95"/>
      <c r="AI206" s="101" t="s">
        <v>28</v>
      </c>
      <c r="AJ206" s="101" t="s">
        <v>28</v>
      </c>
      <c r="AK206" s="101" t="s">
        <v>28</v>
      </c>
      <c r="AL206" s="102" t="str">
        <f t="shared" si="23"/>
        <v>nezměněna</v>
      </c>
      <c r="AM206" s="103"/>
    </row>
    <row r="207" spans="1:39" ht="15">
      <c r="A207" s="105" t="str">
        <f>IF('VSTUP SCAUx'!AY207="","",'VSTUP SCAUx'!AY207)</f>
        <v/>
      </c>
      <c r="B207" s="105" t="str">
        <f>IF('VSTUP SCAUx'!A207="","",'VSTUP SCAUx'!A207)</f>
        <v/>
      </c>
      <c r="C207" s="105" t="str">
        <f>IF('VSTUP SCAUx'!B207="","",'VSTUP SCAUx'!B207)</f>
        <v/>
      </c>
      <c r="D207" s="105" t="str">
        <f>IF('VSTUP SCAUx'!C207="","",'VSTUP SCAUx'!C207)</f>
        <v/>
      </c>
      <c r="E207" s="105" t="str">
        <f>IF('VSTUP SCAUx'!I207="","",'VSTUP SCAUx'!I207)</f>
        <v/>
      </c>
      <c r="F207" s="95" t="str">
        <f>IF('VSTUP SCAUx'!F207="","",'VSTUP SCAUx'!F207)</f>
        <v/>
      </c>
      <c r="G207" s="95" t="str">
        <f>IF('VSTUP SCAUx'!G207="","",'VSTUP SCAUx'!G207)</f>
        <v/>
      </c>
      <c r="H207" s="101" t="str">
        <f>IF('VSTUP SCAUx'!AC207="","","ANO")</f>
        <v/>
      </c>
      <c r="I207" s="106" t="str">
        <f>IF('VSTUP SCAUx'!BD207="","",'VSTUP SCAUx'!BD207)</f>
        <v/>
      </c>
      <c r="J207" s="101" t="str">
        <f>IF('VSTUP SCAUx'!N207="","",'VSTUP SCAUx'!N207)</f>
        <v/>
      </c>
      <c r="K207" s="95" t="s">
        <v>28</v>
      </c>
      <c r="L207" s="95" t="s">
        <v>28</v>
      </c>
      <c r="M207" s="95" t="s">
        <v>28</v>
      </c>
      <c r="N207" s="95"/>
      <c r="O207" s="95" t="s">
        <v>28</v>
      </c>
      <c r="P207" s="96" t="e">
        <f>ROUND(IF(F207="vyplnit","-",VLOOKUP(CONCATENATE(Y207,G207," ",Z207),ZU!$A$6:$H$100,5,FALSE)*F207),2)</f>
        <v>#N/A</v>
      </c>
      <c r="Q207" s="96" t="e">
        <f t="shared" si="18"/>
        <v>#N/A</v>
      </c>
      <c r="R207" s="97" t="s">
        <v>28</v>
      </c>
      <c r="S207" s="97" t="s">
        <v>28</v>
      </c>
      <c r="T207" s="97" t="s">
        <v>28</v>
      </c>
      <c r="U207" s="96"/>
      <c r="V207" s="101" t="str">
        <f>IF('VSTUP SCAUx'!BH207="","",'VSTUP SCAUx'!BH207)</f>
        <v/>
      </c>
      <c r="W207" s="101" t="str">
        <f>IF('VSTUP SCAUx'!BI207="","",'VSTUP SCAUx'!BI207)</f>
        <v/>
      </c>
      <c r="X207" s="98" t="e">
        <f t="shared" si="19"/>
        <v>#VALUE!</v>
      </c>
      <c r="Y207" s="99">
        <f>IF(A207="vyplnit"," ",VLOOKUP(A207,ZU!$B$6:$H$101,2,FALSE))</f>
        <v>0</v>
      </c>
      <c r="Z207" s="95" t="s">
        <v>28</v>
      </c>
      <c r="AA207" s="95"/>
      <c r="AB207" s="95" t="s">
        <v>28</v>
      </c>
      <c r="AC207" s="95" t="s">
        <v>28</v>
      </c>
      <c r="AD207" s="95" t="s">
        <v>28</v>
      </c>
      <c r="AE207" s="95">
        <f t="shared" si="20"/>
        <v>0</v>
      </c>
      <c r="AF207" s="100">
        <f t="shared" si="21"/>
        <v>1</v>
      </c>
      <c r="AG207" s="95" t="e">
        <f t="shared" si="22"/>
        <v>#N/A</v>
      </c>
      <c r="AH207" s="95"/>
      <c r="AI207" s="101" t="s">
        <v>28</v>
      </c>
      <c r="AJ207" s="101" t="s">
        <v>28</v>
      </c>
      <c r="AK207" s="101" t="s">
        <v>28</v>
      </c>
      <c r="AL207" s="102" t="str">
        <f t="shared" si="23"/>
        <v>nezměněna</v>
      </c>
      <c r="AM207" s="103"/>
    </row>
    <row r="208" spans="1:39" ht="15">
      <c r="A208" s="105" t="str">
        <f>IF('VSTUP SCAUx'!AY208="","",'VSTUP SCAUx'!AY208)</f>
        <v/>
      </c>
      <c r="B208" s="105" t="str">
        <f>IF('VSTUP SCAUx'!A208="","",'VSTUP SCAUx'!A208)</f>
        <v/>
      </c>
      <c r="C208" s="105" t="str">
        <f>IF('VSTUP SCAUx'!B208="","",'VSTUP SCAUx'!B208)</f>
        <v/>
      </c>
      <c r="D208" s="105" t="str">
        <f>IF('VSTUP SCAUx'!C208="","",'VSTUP SCAUx'!C208)</f>
        <v/>
      </c>
      <c r="E208" s="105" t="str">
        <f>IF('VSTUP SCAUx'!I208="","",'VSTUP SCAUx'!I208)</f>
        <v/>
      </c>
      <c r="F208" s="95" t="str">
        <f>IF('VSTUP SCAUx'!F208="","",'VSTUP SCAUx'!F208)</f>
        <v/>
      </c>
      <c r="G208" s="95" t="str">
        <f>IF('VSTUP SCAUx'!G208="","",'VSTUP SCAUx'!G208)</f>
        <v/>
      </c>
      <c r="H208" s="101" t="str">
        <f>IF('VSTUP SCAUx'!AC208="","","ANO")</f>
        <v/>
      </c>
      <c r="I208" s="106" t="str">
        <f>IF('VSTUP SCAUx'!BD208="","",'VSTUP SCAUx'!BD208)</f>
        <v/>
      </c>
      <c r="J208" s="101" t="str">
        <f>IF('VSTUP SCAUx'!N208="","",'VSTUP SCAUx'!N208)</f>
        <v/>
      </c>
      <c r="K208" s="95" t="s">
        <v>28</v>
      </c>
      <c r="L208" s="95" t="s">
        <v>28</v>
      </c>
      <c r="M208" s="95" t="s">
        <v>28</v>
      </c>
      <c r="N208" s="95"/>
      <c r="O208" s="95" t="s">
        <v>28</v>
      </c>
      <c r="P208" s="96" t="e">
        <f>ROUND(IF(F208="vyplnit","-",VLOOKUP(CONCATENATE(Y208,G208," ",Z208),ZU!$A$6:$H$100,5,FALSE)*F208),2)</f>
        <v>#N/A</v>
      </c>
      <c r="Q208" s="96" t="e">
        <f t="shared" si="18"/>
        <v>#N/A</v>
      </c>
      <c r="R208" s="97" t="s">
        <v>28</v>
      </c>
      <c r="S208" s="97" t="s">
        <v>28</v>
      </c>
      <c r="T208" s="97" t="s">
        <v>28</v>
      </c>
      <c r="U208" s="96"/>
      <c r="V208" s="101" t="str">
        <f>IF('VSTUP SCAUx'!BH208="","",'VSTUP SCAUx'!BH208)</f>
        <v/>
      </c>
      <c r="W208" s="101" t="str">
        <f>IF('VSTUP SCAUx'!BI208="","",'VSTUP SCAUx'!BI208)</f>
        <v/>
      </c>
      <c r="X208" s="98" t="e">
        <f t="shared" si="19"/>
        <v>#VALUE!</v>
      </c>
      <c r="Y208" s="99">
        <f>IF(A208="vyplnit"," ",VLOOKUP(A208,ZU!$B$6:$H$101,2,FALSE))</f>
        <v>0</v>
      </c>
      <c r="Z208" s="95" t="s">
        <v>28</v>
      </c>
      <c r="AA208" s="95"/>
      <c r="AB208" s="95" t="s">
        <v>28</v>
      </c>
      <c r="AC208" s="95" t="s">
        <v>28</v>
      </c>
      <c r="AD208" s="95" t="s">
        <v>28</v>
      </c>
      <c r="AE208" s="95">
        <f t="shared" si="20"/>
        <v>0</v>
      </c>
      <c r="AF208" s="100">
        <f t="shared" si="21"/>
        <v>1</v>
      </c>
      <c r="AG208" s="95" t="e">
        <f t="shared" si="22"/>
        <v>#N/A</v>
      </c>
      <c r="AH208" s="95"/>
      <c r="AI208" s="101" t="s">
        <v>28</v>
      </c>
      <c r="AJ208" s="101" t="s">
        <v>28</v>
      </c>
      <c r="AK208" s="101" t="s">
        <v>28</v>
      </c>
      <c r="AL208" s="102" t="str">
        <f t="shared" si="23"/>
        <v>nezměněna</v>
      </c>
      <c r="AM208" s="103"/>
    </row>
    <row r="209" spans="1:39" ht="15">
      <c r="A209" s="105" t="str">
        <f>IF('VSTUP SCAUx'!AY209="","",'VSTUP SCAUx'!AY209)</f>
        <v/>
      </c>
      <c r="B209" s="105" t="str">
        <f>IF('VSTUP SCAUx'!A209="","",'VSTUP SCAUx'!A209)</f>
        <v/>
      </c>
      <c r="C209" s="105" t="str">
        <f>IF('VSTUP SCAUx'!B209="","",'VSTUP SCAUx'!B209)</f>
        <v/>
      </c>
      <c r="D209" s="105" t="str">
        <f>IF('VSTUP SCAUx'!C209="","",'VSTUP SCAUx'!C209)</f>
        <v/>
      </c>
      <c r="E209" s="105" t="str">
        <f>IF('VSTUP SCAUx'!I209="","",'VSTUP SCAUx'!I209)</f>
        <v/>
      </c>
      <c r="F209" s="95" t="str">
        <f>IF('VSTUP SCAUx'!F209="","",'VSTUP SCAUx'!F209)</f>
        <v/>
      </c>
      <c r="G209" s="95" t="str">
        <f>IF('VSTUP SCAUx'!G209="","",'VSTUP SCAUx'!G209)</f>
        <v/>
      </c>
      <c r="H209" s="101" t="str">
        <f>IF('VSTUP SCAUx'!AC209="","","ANO")</f>
        <v/>
      </c>
      <c r="I209" s="106" t="str">
        <f>IF('VSTUP SCAUx'!BD209="","",'VSTUP SCAUx'!BD209)</f>
        <v/>
      </c>
      <c r="J209" s="101" t="str">
        <f>IF('VSTUP SCAUx'!N209="","",'VSTUP SCAUx'!N209)</f>
        <v/>
      </c>
      <c r="K209" s="95" t="s">
        <v>28</v>
      </c>
      <c r="L209" s="95" t="s">
        <v>28</v>
      </c>
      <c r="M209" s="95" t="s">
        <v>28</v>
      </c>
      <c r="N209" s="95"/>
      <c r="O209" s="95" t="s">
        <v>28</v>
      </c>
      <c r="P209" s="96" t="e">
        <f>ROUND(IF(F209="vyplnit","-",VLOOKUP(CONCATENATE(Y209,G209," ",Z209),ZU!$A$6:$H$100,5,FALSE)*F209),2)</f>
        <v>#N/A</v>
      </c>
      <c r="Q209" s="96" t="e">
        <f t="shared" si="18"/>
        <v>#N/A</v>
      </c>
      <c r="R209" s="97" t="s">
        <v>28</v>
      </c>
      <c r="S209" s="97" t="s">
        <v>28</v>
      </c>
      <c r="T209" s="97" t="s">
        <v>28</v>
      </c>
      <c r="U209" s="96"/>
      <c r="V209" s="101" t="str">
        <f>IF('VSTUP SCAUx'!BH209="","",'VSTUP SCAUx'!BH209)</f>
        <v/>
      </c>
      <c r="W209" s="101" t="str">
        <f>IF('VSTUP SCAUx'!BI209="","",'VSTUP SCAUx'!BI209)</f>
        <v/>
      </c>
      <c r="X209" s="98" t="e">
        <f t="shared" si="19"/>
        <v>#VALUE!</v>
      </c>
      <c r="Y209" s="99">
        <f>IF(A209="vyplnit"," ",VLOOKUP(A209,ZU!$B$6:$H$101,2,FALSE))</f>
        <v>0</v>
      </c>
      <c r="Z209" s="95" t="s">
        <v>28</v>
      </c>
      <c r="AA209" s="95"/>
      <c r="AB209" s="95" t="s">
        <v>28</v>
      </c>
      <c r="AC209" s="95" t="s">
        <v>28</v>
      </c>
      <c r="AD209" s="95" t="s">
        <v>28</v>
      </c>
      <c r="AE209" s="95">
        <f t="shared" si="20"/>
        <v>0</v>
      </c>
      <c r="AF209" s="100">
        <f t="shared" si="21"/>
        <v>1</v>
      </c>
      <c r="AG209" s="95" t="e">
        <f t="shared" si="22"/>
        <v>#N/A</v>
      </c>
      <c r="AH209" s="95"/>
      <c r="AI209" s="101" t="s">
        <v>28</v>
      </c>
      <c r="AJ209" s="101" t="s">
        <v>28</v>
      </c>
      <c r="AK209" s="101" t="s">
        <v>28</v>
      </c>
      <c r="AL209" s="102" t="str">
        <f t="shared" si="23"/>
        <v>nezměněna</v>
      </c>
      <c r="AM209" s="103"/>
    </row>
    <row r="210" spans="1:39" ht="15">
      <c r="A210" s="105" t="str">
        <f>IF('VSTUP SCAUx'!AY210="","",'VSTUP SCAUx'!AY210)</f>
        <v/>
      </c>
      <c r="B210" s="105" t="str">
        <f>IF('VSTUP SCAUx'!A210="","",'VSTUP SCAUx'!A210)</f>
        <v/>
      </c>
      <c r="C210" s="105" t="str">
        <f>IF('VSTUP SCAUx'!B210="","",'VSTUP SCAUx'!B210)</f>
        <v/>
      </c>
      <c r="D210" s="105" t="str">
        <f>IF('VSTUP SCAUx'!C210="","",'VSTUP SCAUx'!C210)</f>
        <v/>
      </c>
      <c r="E210" s="105" t="str">
        <f>IF('VSTUP SCAUx'!I210="","",'VSTUP SCAUx'!I210)</f>
        <v/>
      </c>
      <c r="F210" s="95" t="str">
        <f>IF('VSTUP SCAUx'!F210="","",'VSTUP SCAUx'!F210)</f>
        <v/>
      </c>
      <c r="G210" s="95" t="str">
        <f>IF('VSTUP SCAUx'!G210="","",'VSTUP SCAUx'!G210)</f>
        <v/>
      </c>
      <c r="H210" s="101" t="str">
        <f>IF('VSTUP SCAUx'!AC210="","","ANO")</f>
        <v/>
      </c>
      <c r="I210" s="106" t="str">
        <f>IF('VSTUP SCAUx'!BD210="","",'VSTUP SCAUx'!BD210)</f>
        <v/>
      </c>
      <c r="J210" s="101" t="str">
        <f>IF('VSTUP SCAUx'!N210="","",'VSTUP SCAUx'!N210)</f>
        <v/>
      </c>
      <c r="K210" s="95" t="s">
        <v>28</v>
      </c>
      <c r="L210" s="95" t="s">
        <v>28</v>
      </c>
      <c r="M210" s="95" t="s">
        <v>28</v>
      </c>
      <c r="N210" s="95"/>
      <c r="O210" s="95" t="s">
        <v>28</v>
      </c>
      <c r="P210" s="96" t="e">
        <f>ROUND(IF(F210="vyplnit","-",VLOOKUP(CONCATENATE(Y210,G210," ",Z210),ZU!$A$6:$H$100,5,FALSE)*F210),2)</f>
        <v>#N/A</v>
      </c>
      <c r="Q210" s="96" t="e">
        <f t="shared" si="18"/>
        <v>#N/A</v>
      </c>
      <c r="R210" s="97" t="s">
        <v>28</v>
      </c>
      <c r="S210" s="97" t="s">
        <v>28</v>
      </c>
      <c r="T210" s="97" t="s">
        <v>28</v>
      </c>
      <c r="U210" s="96"/>
      <c r="V210" s="101" t="str">
        <f>IF('VSTUP SCAUx'!BH210="","",'VSTUP SCAUx'!BH210)</f>
        <v/>
      </c>
      <c r="W210" s="101" t="str">
        <f>IF('VSTUP SCAUx'!BI210="","",'VSTUP SCAUx'!BI210)</f>
        <v/>
      </c>
      <c r="X210" s="98" t="e">
        <f t="shared" si="19"/>
        <v>#VALUE!</v>
      </c>
      <c r="Y210" s="99">
        <f>IF(A210="vyplnit"," ",VLOOKUP(A210,ZU!$B$6:$H$101,2,FALSE))</f>
        <v>0</v>
      </c>
      <c r="Z210" s="95" t="s">
        <v>28</v>
      </c>
      <c r="AA210" s="95"/>
      <c r="AB210" s="95" t="s">
        <v>28</v>
      </c>
      <c r="AC210" s="95" t="s">
        <v>28</v>
      </c>
      <c r="AD210" s="95" t="s">
        <v>28</v>
      </c>
      <c r="AE210" s="95">
        <f t="shared" si="20"/>
        <v>0</v>
      </c>
      <c r="AF210" s="100">
        <f t="shared" si="21"/>
        <v>1</v>
      </c>
      <c r="AG210" s="95" t="e">
        <f t="shared" si="22"/>
        <v>#N/A</v>
      </c>
      <c r="AH210" s="95"/>
      <c r="AI210" s="101" t="s">
        <v>28</v>
      </c>
      <c r="AJ210" s="101" t="s">
        <v>28</v>
      </c>
      <c r="AK210" s="101" t="s">
        <v>28</v>
      </c>
      <c r="AL210" s="102" t="str">
        <f t="shared" si="23"/>
        <v>nezměněna</v>
      </c>
      <c r="AM210" s="103"/>
    </row>
    <row r="211" spans="1:39" ht="15">
      <c r="A211" s="105" t="str">
        <f>IF('VSTUP SCAUx'!AY211="","",'VSTUP SCAUx'!AY211)</f>
        <v/>
      </c>
      <c r="B211" s="105" t="str">
        <f>IF('VSTUP SCAUx'!A211="","",'VSTUP SCAUx'!A211)</f>
        <v/>
      </c>
      <c r="C211" s="105" t="str">
        <f>IF('VSTUP SCAUx'!B211="","",'VSTUP SCAUx'!B211)</f>
        <v/>
      </c>
      <c r="D211" s="105" t="str">
        <f>IF('VSTUP SCAUx'!C211="","",'VSTUP SCAUx'!C211)</f>
        <v/>
      </c>
      <c r="E211" s="105" t="str">
        <f>IF('VSTUP SCAUx'!I211="","",'VSTUP SCAUx'!I211)</f>
        <v/>
      </c>
      <c r="F211" s="95" t="str">
        <f>IF('VSTUP SCAUx'!F211="","",'VSTUP SCAUx'!F211)</f>
        <v/>
      </c>
      <c r="G211" s="95" t="str">
        <f>IF('VSTUP SCAUx'!G211="","",'VSTUP SCAUx'!G211)</f>
        <v/>
      </c>
      <c r="H211" s="101" t="str">
        <f>IF('VSTUP SCAUx'!AC211="","","ANO")</f>
        <v/>
      </c>
      <c r="I211" s="106" t="str">
        <f>IF('VSTUP SCAUx'!BD211="","",'VSTUP SCAUx'!BD211)</f>
        <v/>
      </c>
      <c r="J211" s="101" t="str">
        <f>IF('VSTUP SCAUx'!N211="","",'VSTUP SCAUx'!N211)</f>
        <v/>
      </c>
      <c r="K211" s="95" t="s">
        <v>28</v>
      </c>
      <c r="L211" s="95" t="s">
        <v>28</v>
      </c>
      <c r="M211" s="95" t="s">
        <v>28</v>
      </c>
      <c r="N211" s="95"/>
      <c r="O211" s="95" t="s">
        <v>28</v>
      </c>
      <c r="P211" s="96" t="e">
        <f>ROUND(IF(F211="vyplnit","-",VLOOKUP(CONCATENATE(Y211,G211," ",Z211),ZU!$A$6:$H$100,5,FALSE)*F211),2)</f>
        <v>#N/A</v>
      </c>
      <c r="Q211" s="96" t="e">
        <f t="shared" si="18"/>
        <v>#N/A</v>
      </c>
      <c r="R211" s="97" t="s">
        <v>28</v>
      </c>
      <c r="S211" s="97" t="s">
        <v>28</v>
      </c>
      <c r="T211" s="97" t="s">
        <v>28</v>
      </c>
      <c r="U211" s="96"/>
      <c r="V211" s="101" t="str">
        <f>IF('VSTUP SCAUx'!BH211="","",'VSTUP SCAUx'!BH211)</f>
        <v/>
      </c>
      <c r="W211" s="101" t="str">
        <f>IF('VSTUP SCAUx'!BI211="","",'VSTUP SCAUx'!BI211)</f>
        <v/>
      </c>
      <c r="X211" s="98" t="e">
        <f t="shared" si="19"/>
        <v>#VALUE!</v>
      </c>
      <c r="Y211" s="99">
        <f>IF(A211="vyplnit"," ",VLOOKUP(A211,ZU!$B$6:$H$101,2,FALSE))</f>
        <v>0</v>
      </c>
      <c r="Z211" s="95" t="s">
        <v>28</v>
      </c>
      <c r="AA211" s="95"/>
      <c r="AB211" s="95" t="s">
        <v>28</v>
      </c>
      <c r="AC211" s="95" t="s">
        <v>28</v>
      </c>
      <c r="AD211" s="95" t="s">
        <v>28</v>
      </c>
      <c r="AE211" s="95">
        <f t="shared" si="20"/>
        <v>0</v>
      </c>
      <c r="AF211" s="100">
        <f t="shared" si="21"/>
        <v>1</v>
      </c>
      <c r="AG211" s="95" t="e">
        <f t="shared" si="22"/>
        <v>#N/A</v>
      </c>
      <c r="AH211" s="95"/>
      <c r="AI211" s="101" t="s">
        <v>28</v>
      </c>
      <c r="AJ211" s="101" t="s">
        <v>28</v>
      </c>
      <c r="AK211" s="101" t="s">
        <v>28</v>
      </c>
      <c r="AL211" s="102" t="str">
        <f t="shared" si="23"/>
        <v>nezměněna</v>
      </c>
      <c r="AM211" s="103"/>
    </row>
    <row r="212" spans="1:39" ht="15">
      <c r="A212" s="105" t="str">
        <f>IF('VSTUP SCAUx'!AY212="","",'VSTUP SCAUx'!AY212)</f>
        <v/>
      </c>
      <c r="B212" s="105" t="str">
        <f>IF('VSTUP SCAUx'!A212="","",'VSTUP SCAUx'!A212)</f>
        <v/>
      </c>
      <c r="C212" s="105" t="str">
        <f>IF('VSTUP SCAUx'!B212="","",'VSTUP SCAUx'!B212)</f>
        <v/>
      </c>
      <c r="D212" s="105" t="str">
        <f>IF('VSTUP SCAUx'!C212="","",'VSTUP SCAUx'!C212)</f>
        <v/>
      </c>
      <c r="E212" s="105" t="str">
        <f>IF('VSTUP SCAUx'!I212="","",'VSTUP SCAUx'!I212)</f>
        <v/>
      </c>
      <c r="F212" s="95" t="str">
        <f>IF('VSTUP SCAUx'!F212="","",'VSTUP SCAUx'!F212)</f>
        <v/>
      </c>
      <c r="G212" s="95" t="str">
        <f>IF('VSTUP SCAUx'!G212="","",'VSTUP SCAUx'!G212)</f>
        <v/>
      </c>
      <c r="H212" s="101" t="str">
        <f>IF('VSTUP SCAUx'!AC212="","","ANO")</f>
        <v/>
      </c>
      <c r="I212" s="106" t="str">
        <f>IF('VSTUP SCAUx'!BD212="","",'VSTUP SCAUx'!BD212)</f>
        <v/>
      </c>
      <c r="J212" s="101" t="str">
        <f>IF('VSTUP SCAUx'!N212="","",'VSTUP SCAUx'!N212)</f>
        <v/>
      </c>
      <c r="K212" s="95" t="s">
        <v>28</v>
      </c>
      <c r="L212" s="95" t="s">
        <v>28</v>
      </c>
      <c r="M212" s="95" t="s">
        <v>28</v>
      </c>
      <c r="N212" s="95"/>
      <c r="O212" s="95" t="s">
        <v>28</v>
      </c>
      <c r="P212" s="96" t="e">
        <f>ROUND(IF(F212="vyplnit","-",VLOOKUP(CONCATENATE(Y212,G212," ",Z212),ZU!$A$6:$H$100,5,FALSE)*F212),2)</f>
        <v>#N/A</v>
      </c>
      <c r="Q212" s="96" t="e">
        <f t="shared" si="18"/>
        <v>#N/A</v>
      </c>
      <c r="R212" s="97" t="s">
        <v>28</v>
      </c>
      <c r="S212" s="97" t="s">
        <v>28</v>
      </c>
      <c r="T212" s="97" t="s">
        <v>28</v>
      </c>
      <c r="U212" s="96"/>
      <c r="V212" s="101" t="str">
        <f>IF('VSTUP SCAUx'!BH212="","",'VSTUP SCAUx'!BH212)</f>
        <v/>
      </c>
      <c r="W212" s="101" t="str">
        <f>IF('VSTUP SCAUx'!BI212="","",'VSTUP SCAUx'!BI212)</f>
        <v/>
      </c>
      <c r="X212" s="98" t="e">
        <f t="shared" si="19"/>
        <v>#VALUE!</v>
      </c>
      <c r="Y212" s="99">
        <f>IF(A212="vyplnit"," ",VLOOKUP(A212,ZU!$B$6:$H$101,2,FALSE))</f>
        <v>0</v>
      </c>
      <c r="Z212" s="95" t="s">
        <v>28</v>
      </c>
      <c r="AA212" s="95"/>
      <c r="AB212" s="95" t="s">
        <v>28</v>
      </c>
      <c r="AC212" s="95" t="s">
        <v>28</v>
      </c>
      <c r="AD212" s="95" t="s">
        <v>28</v>
      </c>
      <c r="AE212" s="95">
        <f t="shared" si="20"/>
        <v>0</v>
      </c>
      <c r="AF212" s="100">
        <f t="shared" si="21"/>
        <v>1</v>
      </c>
      <c r="AG212" s="95" t="e">
        <f t="shared" si="22"/>
        <v>#N/A</v>
      </c>
      <c r="AH212" s="95"/>
      <c r="AI212" s="101" t="s">
        <v>28</v>
      </c>
      <c r="AJ212" s="101" t="s">
        <v>28</v>
      </c>
      <c r="AK212" s="101" t="s">
        <v>28</v>
      </c>
      <c r="AL212" s="102" t="str">
        <f t="shared" si="23"/>
        <v>nezměněna</v>
      </c>
      <c r="AM212" s="103"/>
    </row>
    <row r="213" spans="1:39" ht="15">
      <c r="A213" s="105" t="str">
        <f>IF('VSTUP SCAUx'!AY213="","",'VSTUP SCAUx'!AY213)</f>
        <v/>
      </c>
      <c r="B213" s="105" t="str">
        <f>IF('VSTUP SCAUx'!A213="","",'VSTUP SCAUx'!A213)</f>
        <v/>
      </c>
      <c r="C213" s="105" t="str">
        <f>IF('VSTUP SCAUx'!B213="","",'VSTUP SCAUx'!B213)</f>
        <v/>
      </c>
      <c r="D213" s="105" t="str">
        <f>IF('VSTUP SCAUx'!C213="","",'VSTUP SCAUx'!C213)</f>
        <v/>
      </c>
      <c r="E213" s="105" t="str">
        <f>IF('VSTUP SCAUx'!I213="","",'VSTUP SCAUx'!I213)</f>
        <v/>
      </c>
      <c r="F213" s="95" t="str">
        <f>IF('VSTUP SCAUx'!F213="","",'VSTUP SCAUx'!F213)</f>
        <v/>
      </c>
      <c r="G213" s="95" t="str">
        <f>IF('VSTUP SCAUx'!G213="","",'VSTUP SCAUx'!G213)</f>
        <v/>
      </c>
      <c r="H213" s="101" t="str">
        <f>IF('VSTUP SCAUx'!AC213="","","ANO")</f>
        <v/>
      </c>
      <c r="I213" s="106" t="str">
        <f>IF('VSTUP SCAUx'!BD213="","",'VSTUP SCAUx'!BD213)</f>
        <v/>
      </c>
      <c r="J213" s="101" t="str">
        <f>IF('VSTUP SCAUx'!N213="","",'VSTUP SCAUx'!N213)</f>
        <v/>
      </c>
      <c r="K213" s="95" t="s">
        <v>28</v>
      </c>
      <c r="L213" s="95" t="s">
        <v>28</v>
      </c>
      <c r="M213" s="95" t="s">
        <v>28</v>
      </c>
      <c r="N213" s="95"/>
      <c r="O213" s="95" t="s">
        <v>28</v>
      </c>
      <c r="P213" s="96" t="e">
        <f>ROUND(IF(F213="vyplnit","-",VLOOKUP(CONCATENATE(Y213,G213," ",Z213),ZU!$A$6:$H$100,5,FALSE)*F213),2)</f>
        <v>#N/A</v>
      </c>
      <c r="Q213" s="96" t="e">
        <f t="shared" si="18"/>
        <v>#N/A</v>
      </c>
      <c r="R213" s="97" t="s">
        <v>28</v>
      </c>
      <c r="S213" s="97" t="s">
        <v>28</v>
      </c>
      <c r="T213" s="97" t="s">
        <v>28</v>
      </c>
      <c r="U213" s="96"/>
      <c r="V213" s="101" t="str">
        <f>IF('VSTUP SCAUx'!BH213="","",'VSTUP SCAUx'!BH213)</f>
        <v/>
      </c>
      <c r="W213" s="101" t="str">
        <f>IF('VSTUP SCAUx'!BI213="","",'VSTUP SCAUx'!BI213)</f>
        <v/>
      </c>
      <c r="X213" s="98" t="e">
        <f t="shared" si="19"/>
        <v>#VALUE!</v>
      </c>
      <c r="Y213" s="99">
        <f>IF(A213="vyplnit"," ",VLOOKUP(A213,ZU!$B$6:$H$101,2,FALSE))</f>
        <v>0</v>
      </c>
      <c r="Z213" s="95" t="s">
        <v>28</v>
      </c>
      <c r="AA213" s="95"/>
      <c r="AB213" s="95" t="s">
        <v>28</v>
      </c>
      <c r="AC213" s="95" t="s">
        <v>28</v>
      </c>
      <c r="AD213" s="95" t="s">
        <v>28</v>
      </c>
      <c r="AE213" s="95">
        <f t="shared" si="20"/>
        <v>0</v>
      </c>
      <c r="AF213" s="100">
        <f t="shared" si="21"/>
        <v>1</v>
      </c>
      <c r="AG213" s="95" t="e">
        <f t="shared" si="22"/>
        <v>#N/A</v>
      </c>
      <c r="AH213" s="95"/>
      <c r="AI213" s="101" t="s">
        <v>28</v>
      </c>
      <c r="AJ213" s="101" t="s">
        <v>28</v>
      </c>
      <c r="AK213" s="101" t="s">
        <v>28</v>
      </c>
      <c r="AL213" s="102" t="str">
        <f t="shared" si="23"/>
        <v>nezměněna</v>
      </c>
      <c r="AM213" s="103"/>
    </row>
    <row r="214" spans="1:39" ht="15">
      <c r="A214" s="105" t="str">
        <f>IF('VSTUP SCAUx'!AY214="","",'VSTUP SCAUx'!AY214)</f>
        <v/>
      </c>
      <c r="B214" s="105" t="str">
        <f>IF('VSTUP SCAUx'!A214="","",'VSTUP SCAUx'!A214)</f>
        <v/>
      </c>
      <c r="C214" s="105" t="str">
        <f>IF('VSTUP SCAUx'!B214="","",'VSTUP SCAUx'!B214)</f>
        <v/>
      </c>
      <c r="D214" s="105" t="str">
        <f>IF('VSTUP SCAUx'!C214="","",'VSTUP SCAUx'!C214)</f>
        <v/>
      </c>
      <c r="E214" s="105" t="str">
        <f>IF('VSTUP SCAUx'!I214="","",'VSTUP SCAUx'!I214)</f>
        <v/>
      </c>
      <c r="F214" s="95" t="str">
        <f>IF('VSTUP SCAUx'!F214="","",'VSTUP SCAUx'!F214)</f>
        <v/>
      </c>
      <c r="G214" s="95" t="str">
        <f>IF('VSTUP SCAUx'!G214="","",'VSTUP SCAUx'!G214)</f>
        <v/>
      </c>
      <c r="H214" s="101" t="str">
        <f>IF('VSTUP SCAUx'!AC214="","","ANO")</f>
        <v/>
      </c>
      <c r="I214" s="106" t="str">
        <f>IF('VSTUP SCAUx'!BD214="","",'VSTUP SCAUx'!BD214)</f>
        <v/>
      </c>
      <c r="J214" s="101" t="str">
        <f>IF('VSTUP SCAUx'!N214="","",'VSTUP SCAUx'!N214)</f>
        <v/>
      </c>
      <c r="K214" s="95" t="s">
        <v>28</v>
      </c>
      <c r="L214" s="95" t="s">
        <v>28</v>
      </c>
      <c r="M214" s="95" t="s">
        <v>28</v>
      </c>
      <c r="N214" s="95"/>
      <c r="O214" s="95" t="s">
        <v>28</v>
      </c>
      <c r="P214" s="96" t="e">
        <f>ROUND(IF(F214="vyplnit","-",VLOOKUP(CONCATENATE(Y214,G214," ",Z214),ZU!$A$6:$H$100,5,FALSE)*F214),2)</f>
        <v>#N/A</v>
      </c>
      <c r="Q214" s="96" t="e">
        <f t="shared" si="18"/>
        <v>#N/A</v>
      </c>
      <c r="R214" s="97" t="s">
        <v>28</v>
      </c>
      <c r="S214" s="97" t="s">
        <v>28</v>
      </c>
      <c r="T214" s="97" t="s">
        <v>28</v>
      </c>
      <c r="U214" s="96"/>
      <c r="V214" s="101" t="str">
        <f>IF('VSTUP SCAUx'!BH214="","",'VSTUP SCAUx'!BH214)</f>
        <v/>
      </c>
      <c r="W214" s="101" t="str">
        <f>IF('VSTUP SCAUx'!BI214="","",'VSTUP SCAUx'!BI214)</f>
        <v/>
      </c>
      <c r="X214" s="98" t="e">
        <f t="shared" si="19"/>
        <v>#VALUE!</v>
      </c>
      <c r="Y214" s="99">
        <f>IF(A214="vyplnit"," ",VLOOKUP(A214,ZU!$B$6:$H$101,2,FALSE))</f>
        <v>0</v>
      </c>
      <c r="Z214" s="95" t="s">
        <v>28</v>
      </c>
      <c r="AA214" s="95"/>
      <c r="AB214" s="95" t="s">
        <v>28</v>
      </c>
      <c r="AC214" s="95" t="s">
        <v>28</v>
      </c>
      <c r="AD214" s="95" t="s">
        <v>28</v>
      </c>
      <c r="AE214" s="95">
        <f t="shared" si="20"/>
        <v>0</v>
      </c>
      <c r="AF214" s="100">
        <f t="shared" si="21"/>
        <v>1</v>
      </c>
      <c r="AG214" s="95" t="e">
        <f t="shared" si="22"/>
        <v>#N/A</v>
      </c>
      <c r="AH214" s="95"/>
      <c r="AI214" s="101" t="s">
        <v>28</v>
      </c>
      <c r="AJ214" s="101" t="s">
        <v>28</v>
      </c>
      <c r="AK214" s="101" t="s">
        <v>28</v>
      </c>
      <c r="AL214" s="102" t="str">
        <f t="shared" si="23"/>
        <v>nezměněna</v>
      </c>
      <c r="AM214" s="103"/>
    </row>
    <row r="215" spans="1:39" ht="15">
      <c r="A215" s="105" t="str">
        <f>IF('VSTUP SCAUx'!AY215="","",'VSTUP SCAUx'!AY215)</f>
        <v/>
      </c>
      <c r="B215" s="105" t="str">
        <f>IF('VSTUP SCAUx'!A215="","",'VSTUP SCAUx'!A215)</f>
        <v/>
      </c>
      <c r="C215" s="105" t="str">
        <f>IF('VSTUP SCAUx'!B215="","",'VSTUP SCAUx'!B215)</f>
        <v/>
      </c>
      <c r="D215" s="105" t="str">
        <f>IF('VSTUP SCAUx'!C215="","",'VSTUP SCAUx'!C215)</f>
        <v/>
      </c>
      <c r="E215" s="105" t="str">
        <f>IF('VSTUP SCAUx'!I215="","",'VSTUP SCAUx'!I215)</f>
        <v/>
      </c>
      <c r="F215" s="95" t="str">
        <f>IF('VSTUP SCAUx'!F215="","",'VSTUP SCAUx'!F215)</f>
        <v/>
      </c>
      <c r="G215" s="95" t="str">
        <f>IF('VSTUP SCAUx'!G215="","",'VSTUP SCAUx'!G215)</f>
        <v/>
      </c>
      <c r="H215" s="101" t="str">
        <f>IF('VSTUP SCAUx'!AC215="","","ANO")</f>
        <v/>
      </c>
      <c r="I215" s="106" t="str">
        <f>IF('VSTUP SCAUx'!BD215="","",'VSTUP SCAUx'!BD215)</f>
        <v/>
      </c>
      <c r="J215" s="101" t="str">
        <f>IF('VSTUP SCAUx'!N215="","",'VSTUP SCAUx'!N215)</f>
        <v/>
      </c>
      <c r="K215" s="95" t="s">
        <v>28</v>
      </c>
      <c r="L215" s="95" t="s">
        <v>28</v>
      </c>
      <c r="M215" s="95" t="s">
        <v>28</v>
      </c>
      <c r="N215" s="95"/>
      <c r="O215" s="95" t="s">
        <v>28</v>
      </c>
      <c r="P215" s="96" t="e">
        <f>ROUND(IF(F215="vyplnit","-",VLOOKUP(CONCATENATE(Y215,G215," ",Z215),ZU!$A$6:$H$100,5,FALSE)*F215),2)</f>
        <v>#N/A</v>
      </c>
      <c r="Q215" s="96" t="e">
        <f t="shared" si="18"/>
        <v>#N/A</v>
      </c>
      <c r="R215" s="97" t="s">
        <v>28</v>
      </c>
      <c r="S215" s="97" t="s">
        <v>28</v>
      </c>
      <c r="T215" s="97" t="s">
        <v>28</v>
      </c>
      <c r="U215" s="96"/>
      <c r="V215" s="101" t="str">
        <f>IF('VSTUP SCAUx'!BH215="","",'VSTUP SCAUx'!BH215)</f>
        <v/>
      </c>
      <c r="W215" s="101" t="str">
        <f>IF('VSTUP SCAUx'!BI215="","",'VSTUP SCAUx'!BI215)</f>
        <v/>
      </c>
      <c r="X215" s="98" t="e">
        <f t="shared" si="19"/>
        <v>#VALUE!</v>
      </c>
      <c r="Y215" s="99">
        <f>IF(A215="vyplnit"," ",VLOOKUP(A215,ZU!$B$6:$H$101,2,FALSE))</f>
        <v>0</v>
      </c>
      <c r="Z215" s="95" t="s">
        <v>28</v>
      </c>
      <c r="AA215" s="95"/>
      <c r="AB215" s="95" t="s">
        <v>28</v>
      </c>
      <c r="AC215" s="95" t="s">
        <v>28</v>
      </c>
      <c r="AD215" s="95" t="s">
        <v>28</v>
      </c>
      <c r="AE215" s="95">
        <f t="shared" si="20"/>
        <v>0</v>
      </c>
      <c r="AF215" s="100">
        <f t="shared" si="21"/>
        <v>1</v>
      </c>
      <c r="AG215" s="95" t="e">
        <f t="shared" si="22"/>
        <v>#N/A</v>
      </c>
      <c r="AH215" s="95"/>
      <c r="AI215" s="101" t="s">
        <v>28</v>
      </c>
      <c r="AJ215" s="101" t="s">
        <v>28</v>
      </c>
      <c r="AK215" s="101" t="s">
        <v>28</v>
      </c>
      <c r="AL215" s="102" t="str">
        <f t="shared" si="23"/>
        <v>nezměněna</v>
      </c>
      <c r="AM215" s="103"/>
    </row>
    <row r="216" spans="1:39" ht="15">
      <c r="A216" s="105" t="str">
        <f>IF('VSTUP SCAUx'!AY216="","",'VSTUP SCAUx'!AY216)</f>
        <v/>
      </c>
      <c r="B216" s="105" t="str">
        <f>IF('VSTUP SCAUx'!A216="","",'VSTUP SCAUx'!A216)</f>
        <v/>
      </c>
      <c r="C216" s="105" t="str">
        <f>IF('VSTUP SCAUx'!B216="","",'VSTUP SCAUx'!B216)</f>
        <v/>
      </c>
      <c r="D216" s="105" t="str">
        <f>IF('VSTUP SCAUx'!C216="","",'VSTUP SCAUx'!C216)</f>
        <v/>
      </c>
      <c r="E216" s="105" t="str">
        <f>IF('VSTUP SCAUx'!I216="","",'VSTUP SCAUx'!I216)</f>
        <v/>
      </c>
      <c r="F216" s="95" t="str">
        <f>IF('VSTUP SCAUx'!F216="","",'VSTUP SCAUx'!F216)</f>
        <v/>
      </c>
      <c r="G216" s="95" t="str">
        <f>IF('VSTUP SCAUx'!G216="","",'VSTUP SCAUx'!G216)</f>
        <v/>
      </c>
      <c r="H216" s="101" t="str">
        <f>IF('VSTUP SCAUx'!AC216="","","ANO")</f>
        <v/>
      </c>
      <c r="I216" s="106" t="str">
        <f>IF('VSTUP SCAUx'!BD216="","",'VSTUP SCAUx'!BD216)</f>
        <v/>
      </c>
      <c r="J216" s="101" t="str">
        <f>IF('VSTUP SCAUx'!N216="","",'VSTUP SCAUx'!N216)</f>
        <v/>
      </c>
      <c r="K216" s="95" t="s">
        <v>28</v>
      </c>
      <c r="L216" s="95" t="s">
        <v>28</v>
      </c>
      <c r="M216" s="95" t="s">
        <v>28</v>
      </c>
      <c r="N216" s="95"/>
      <c r="O216" s="95" t="s">
        <v>28</v>
      </c>
      <c r="P216" s="96" t="e">
        <f>ROUND(IF(F216="vyplnit","-",VLOOKUP(CONCATENATE(Y216,G216," ",Z216),ZU!$A$6:$H$100,5,FALSE)*F216),2)</f>
        <v>#N/A</v>
      </c>
      <c r="Q216" s="96" t="e">
        <f t="shared" si="18"/>
        <v>#N/A</v>
      </c>
      <c r="R216" s="97" t="s">
        <v>28</v>
      </c>
      <c r="S216" s="97" t="s">
        <v>28</v>
      </c>
      <c r="T216" s="97" t="s">
        <v>28</v>
      </c>
      <c r="U216" s="96"/>
      <c r="V216" s="101" t="str">
        <f>IF('VSTUP SCAUx'!BH216="","",'VSTUP SCAUx'!BH216)</f>
        <v/>
      </c>
      <c r="W216" s="101" t="str">
        <f>IF('VSTUP SCAUx'!BI216="","",'VSTUP SCAUx'!BI216)</f>
        <v/>
      </c>
      <c r="X216" s="98" t="e">
        <f t="shared" si="19"/>
        <v>#VALUE!</v>
      </c>
      <c r="Y216" s="99">
        <f>IF(A216="vyplnit"," ",VLOOKUP(A216,ZU!$B$6:$H$101,2,FALSE))</f>
        <v>0</v>
      </c>
      <c r="Z216" s="95" t="s">
        <v>28</v>
      </c>
      <c r="AA216" s="95"/>
      <c r="AB216" s="95" t="s">
        <v>28</v>
      </c>
      <c r="AC216" s="95" t="s">
        <v>28</v>
      </c>
      <c r="AD216" s="95" t="s">
        <v>28</v>
      </c>
      <c r="AE216" s="95">
        <f t="shared" si="20"/>
        <v>0</v>
      </c>
      <c r="AF216" s="100">
        <f t="shared" si="21"/>
        <v>1</v>
      </c>
      <c r="AG216" s="95" t="e">
        <f t="shared" si="22"/>
        <v>#N/A</v>
      </c>
      <c r="AH216" s="95"/>
      <c r="AI216" s="101" t="s">
        <v>28</v>
      </c>
      <c r="AJ216" s="101" t="s">
        <v>28</v>
      </c>
      <c r="AK216" s="101" t="s">
        <v>28</v>
      </c>
      <c r="AL216" s="102" t="str">
        <f t="shared" si="23"/>
        <v>nezměněna</v>
      </c>
      <c r="AM216" s="103"/>
    </row>
    <row r="217" spans="1:39" ht="15">
      <c r="A217" s="105" t="str">
        <f>IF('VSTUP SCAUx'!AY217="","",'VSTUP SCAUx'!AY217)</f>
        <v/>
      </c>
      <c r="B217" s="105" t="str">
        <f>IF('VSTUP SCAUx'!A217="","",'VSTUP SCAUx'!A217)</f>
        <v/>
      </c>
      <c r="C217" s="105" t="str">
        <f>IF('VSTUP SCAUx'!B217="","",'VSTUP SCAUx'!B217)</f>
        <v/>
      </c>
      <c r="D217" s="105" t="str">
        <f>IF('VSTUP SCAUx'!C217="","",'VSTUP SCAUx'!C217)</f>
        <v/>
      </c>
      <c r="E217" s="105" t="str">
        <f>IF('VSTUP SCAUx'!I217="","",'VSTUP SCAUx'!I217)</f>
        <v/>
      </c>
      <c r="F217" s="95" t="str">
        <f>IF('VSTUP SCAUx'!F217="","",'VSTUP SCAUx'!F217)</f>
        <v/>
      </c>
      <c r="G217" s="95" t="str">
        <f>IF('VSTUP SCAUx'!G217="","",'VSTUP SCAUx'!G217)</f>
        <v/>
      </c>
      <c r="H217" s="101" t="str">
        <f>IF('VSTUP SCAUx'!AC217="","","ANO")</f>
        <v/>
      </c>
      <c r="I217" s="106" t="str">
        <f>IF('VSTUP SCAUx'!BD217="","",'VSTUP SCAUx'!BD217)</f>
        <v/>
      </c>
      <c r="J217" s="101" t="str">
        <f>IF('VSTUP SCAUx'!N217="","",'VSTUP SCAUx'!N217)</f>
        <v/>
      </c>
      <c r="K217" s="95" t="s">
        <v>28</v>
      </c>
      <c r="L217" s="95" t="s">
        <v>28</v>
      </c>
      <c r="M217" s="95" t="s">
        <v>28</v>
      </c>
      <c r="N217" s="95"/>
      <c r="O217" s="95" t="s">
        <v>28</v>
      </c>
      <c r="P217" s="96" t="e">
        <f>ROUND(IF(F217="vyplnit","-",VLOOKUP(CONCATENATE(Y217,G217," ",Z217),ZU!$A$6:$H$100,5,FALSE)*F217),2)</f>
        <v>#N/A</v>
      </c>
      <c r="Q217" s="96" t="e">
        <f t="shared" si="18"/>
        <v>#N/A</v>
      </c>
      <c r="R217" s="97" t="s">
        <v>28</v>
      </c>
      <c r="S217" s="97" t="s">
        <v>28</v>
      </c>
      <c r="T217" s="97" t="s">
        <v>28</v>
      </c>
      <c r="U217" s="96"/>
      <c r="V217" s="101" t="str">
        <f>IF('VSTUP SCAUx'!BH217="","",'VSTUP SCAUx'!BH217)</f>
        <v/>
      </c>
      <c r="W217" s="101" t="str">
        <f>IF('VSTUP SCAUx'!BI217="","",'VSTUP SCAUx'!BI217)</f>
        <v/>
      </c>
      <c r="X217" s="98" t="e">
        <f t="shared" si="19"/>
        <v>#VALUE!</v>
      </c>
      <c r="Y217" s="99">
        <f>IF(A217="vyplnit"," ",VLOOKUP(A217,ZU!$B$6:$H$101,2,FALSE))</f>
        <v>0</v>
      </c>
      <c r="Z217" s="95" t="s">
        <v>28</v>
      </c>
      <c r="AA217" s="95"/>
      <c r="AB217" s="95" t="s">
        <v>28</v>
      </c>
      <c r="AC217" s="95" t="s">
        <v>28</v>
      </c>
      <c r="AD217" s="95" t="s">
        <v>28</v>
      </c>
      <c r="AE217" s="95">
        <f t="shared" si="20"/>
        <v>0</v>
      </c>
      <c r="AF217" s="100">
        <f t="shared" si="21"/>
        <v>1</v>
      </c>
      <c r="AG217" s="95" t="e">
        <f t="shared" si="22"/>
        <v>#N/A</v>
      </c>
      <c r="AH217" s="95"/>
      <c r="AI217" s="101" t="s">
        <v>28</v>
      </c>
      <c r="AJ217" s="101" t="s">
        <v>28</v>
      </c>
      <c r="AK217" s="101" t="s">
        <v>28</v>
      </c>
      <c r="AL217" s="102" t="str">
        <f t="shared" si="23"/>
        <v>nezměněna</v>
      </c>
      <c r="AM217" s="103"/>
    </row>
    <row r="218" spans="1:39" ht="15">
      <c r="A218" s="105" t="str">
        <f>IF('VSTUP SCAUx'!AY218="","",'VSTUP SCAUx'!AY218)</f>
        <v/>
      </c>
      <c r="B218" s="105" t="str">
        <f>IF('VSTUP SCAUx'!A218="","",'VSTUP SCAUx'!A218)</f>
        <v/>
      </c>
      <c r="C218" s="105" t="str">
        <f>IF('VSTUP SCAUx'!B218="","",'VSTUP SCAUx'!B218)</f>
        <v/>
      </c>
      <c r="D218" s="105" t="str">
        <f>IF('VSTUP SCAUx'!C218="","",'VSTUP SCAUx'!C218)</f>
        <v/>
      </c>
      <c r="E218" s="105" t="str">
        <f>IF('VSTUP SCAUx'!I218="","",'VSTUP SCAUx'!I218)</f>
        <v/>
      </c>
      <c r="F218" s="95" t="str">
        <f>IF('VSTUP SCAUx'!F218="","",'VSTUP SCAUx'!F218)</f>
        <v/>
      </c>
      <c r="G218" s="95" t="str">
        <f>IF('VSTUP SCAUx'!G218="","",'VSTUP SCAUx'!G218)</f>
        <v/>
      </c>
      <c r="H218" s="101" t="str">
        <f>IF('VSTUP SCAUx'!AC218="","","ANO")</f>
        <v/>
      </c>
      <c r="I218" s="106" t="str">
        <f>IF('VSTUP SCAUx'!BD218="","",'VSTUP SCAUx'!BD218)</f>
        <v/>
      </c>
      <c r="J218" s="101" t="str">
        <f>IF('VSTUP SCAUx'!N218="","",'VSTUP SCAUx'!N218)</f>
        <v/>
      </c>
      <c r="K218" s="95" t="s">
        <v>28</v>
      </c>
      <c r="L218" s="95" t="s">
        <v>28</v>
      </c>
      <c r="M218" s="95" t="s">
        <v>28</v>
      </c>
      <c r="N218" s="95"/>
      <c r="O218" s="95" t="s">
        <v>28</v>
      </c>
      <c r="P218" s="96" t="e">
        <f>ROUND(IF(F218="vyplnit","-",VLOOKUP(CONCATENATE(Y218,G218," ",Z218),ZU!$A$6:$H$100,5,FALSE)*F218),2)</f>
        <v>#N/A</v>
      </c>
      <c r="Q218" s="96" t="e">
        <f t="shared" si="18"/>
        <v>#N/A</v>
      </c>
      <c r="R218" s="97" t="s">
        <v>28</v>
      </c>
      <c r="S218" s="97" t="s">
        <v>28</v>
      </c>
      <c r="T218" s="97" t="s">
        <v>28</v>
      </c>
      <c r="U218" s="96"/>
      <c r="V218" s="101" t="str">
        <f>IF('VSTUP SCAUx'!BH218="","",'VSTUP SCAUx'!BH218)</f>
        <v/>
      </c>
      <c r="W218" s="101" t="str">
        <f>IF('VSTUP SCAUx'!BI218="","",'VSTUP SCAUx'!BI218)</f>
        <v/>
      </c>
      <c r="X218" s="98" t="e">
        <f t="shared" si="19"/>
        <v>#VALUE!</v>
      </c>
      <c r="Y218" s="99">
        <f>IF(A218="vyplnit"," ",VLOOKUP(A218,ZU!$B$6:$H$101,2,FALSE))</f>
        <v>0</v>
      </c>
      <c r="Z218" s="95" t="s">
        <v>28</v>
      </c>
      <c r="AA218" s="95"/>
      <c r="AB218" s="95" t="s">
        <v>28</v>
      </c>
      <c r="AC218" s="95" t="s">
        <v>28</v>
      </c>
      <c r="AD218" s="95" t="s">
        <v>28</v>
      </c>
      <c r="AE218" s="95">
        <f t="shared" si="20"/>
        <v>0</v>
      </c>
      <c r="AF218" s="100">
        <f t="shared" si="21"/>
        <v>1</v>
      </c>
      <c r="AG218" s="95" t="e">
        <f t="shared" si="22"/>
        <v>#N/A</v>
      </c>
      <c r="AH218" s="95"/>
      <c r="AI218" s="101" t="s">
        <v>28</v>
      </c>
      <c r="AJ218" s="101" t="s">
        <v>28</v>
      </c>
      <c r="AK218" s="101" t="s">
        <v>28</v>
      </c>
      <c r="AL218" s="102" t="str">
        <f t="shared" si="23"/>
        <v>nezměněna</v>
      </c>
      <c r="AM218" s="103"/>
    </row>
    <row r="219" spans="1:39" ht="15">
      <c r="A219" s="105" t="str">
        <f>IF('VSTUP SCAUx'!AY219="","",'VSTUP SCAUx'!AY219)</f>
        <v/>
      </c>
      <c r="B219" s="105" t="str">
        <f>IF('VSTUP SCAUx'!A219="","",'VSTUP SCAUx'!A219)</f>
        <v/>
      </c>
      <c r="C219" s="105" t="str">
        <f>IF('VSTUP SCAUx'!B219="","",'VSTUP SCAUx'!B219)</f>
        <v/>
      </c>
      <c r="D219" s="105" t="str">
        <f>IF('VSTUP SCAUx'!C219="","",'VSTUP SCAUx'!C219)</f>
        <v/>
      </c>
      <c r="E219" s="105" t="str">
        <f>IF('VSTUP SCAUx'!I219="","",'VSTUP SCAUx'!I219)</f>
        <v/>
      </c>
      <c r="F219" s="95" t="str">
        <f>IF('VSTUP SCAUx'!F219="","",'VSTUP SCAUx'!F219)</f>
        <v/>
      </c>
      <c r="G219" s="95" t="str">
        <f>IF('VSTUP SCAUx'!G219="","",'VSTUP SCAUx'!G219)</f>
        <v/>
      </c>
      <c r="H219" s="101" t="str">
        <f>IF('VSTUP SCAUx'!AC219="","","ANO")</f>
        <v/>
      </c>
      <c r="I219" s="106" t="str">
        <f>IF('VSTUP SCAUx'!BD219="","",'VSTUP SCAUx'!BD219)</f>
        <v/>
      </c>
      <c r="J219" s="101" t="str">
        <f>IF('VSTUP SCAUx'!N219="","",'VSTUP SCAUx'!N219)</f>
        <v/>
      </c>
      <c r="K219" s="95" t="s">
        <v>28</v>
      </c>
      <c r="L219" s="95" t="s">
        <v>28</v>
      </c>
      <c r="M219" s="95" t="s">
        <v>28</v>
      </c>
      <c r="N219" s="95"/>
      <c r="O219" s="95" t="s">
        <v>28</v>
      </c>
      <c r="P219" s="96" t="e">
        <f>ROUND(IF(F219="vyplnit","-",VLOOKUP(CONCATENATE(Y219,G219," ",Z219),ZU!$A$6:$H$100,5,FALSE)*F219),2)</f>
        <v>#N/A</v>
      </c>
      <c r="Q219" s="96" t="e">
        <f t="shared" si="18"/>
        <v>#N/A</v>
      </c>
      <c r="R219" s="97" t="s">
        <v>28</v>
      </c>
      <c r="S219" s="97" t="s">
        <v>28</v>
      </c>
      <c r="T219" s="97" t="s">
        <v>28</v>
      </c>
      <c r="U219" s="96"/>
      <c r="V219" s="101" t="str">
        <f>IF('VSTUP SCAUx'!BH219="","",'VSTUP SCAUx'!BH219)</f>
        <v/>
      </c>
      <c r="W219" s="101" t="str">
        <f>IF('VSTUP SCAUx'!BI219="","",'VSTUP SCAUx'!BI219)</f>
        <v/>
      </c>
      <c r="X219" s="98" t="e">
        <f t="shared" si="19"/>
        <v>#VALUE!</v>
      </c>
      <c r="Y219" s="99">
        <f>IF(A219="vyplnit"," ",VLOOKUP(A219,ZU!$B$6:$H$101,2,FALSE))</f>
        <v>0</v>
      </c>
      <c r="Z219" s="95" t="s">
        <v>28</v>
      </c>
      <c r="AA219" s="95"/>
      <c r="AB219" s="95" t="s">
        <v>28</v>
      </c>
      <c r="AC219" s="95" t="s">
        <v>28</v>
      </c>
      <c r="AD219" s="95" t="s">
        <v>28</v>
      </c>
      <c r="AE219" s="95">
        <f t="shared" si="20"/>
        <v>0</v>
      </c>
      <c r="AF219" s="100">
        <f t="shared" si="21"/>
        <v>1</v>
      </c>
      <c r="AG219" s="95" t="e">
        <f t="shared" si="22"/>
        <v>#N/A</v>
      </c>
      <c r="AH219" s="95"/>
      <c r="AI219" s="101" t="s">
        <v>28</v>
      </c>
      <c r="AJ219" s="101" t="s">
        <v>28</v>
      </c>
      <c r="AK219" s="101" t="s">
        <v>28</v>
      </c>
      <c r="AL219" s="102" t="str">
        <f t="shared" si="23"/>
        <v>nezměněna</v>
      </c>
      <c r="AM219" s="103"/>
    </row>
    <row r="220" spans="1:39" ht="15">
      <c r="A220" s="105" t="str">
        <f>IF('VSTUP SCAUx'!AY220="","",'VSTUP SCAUx'!AY220)</f>
        <v/>
      </c>
      <c r="B220" s="105" t="str">
        <f>IF('VSTUP SCAUx'!A220="","",'VSTUP SCAUx'!A220)</f>
        <v/>
      </c>
      <c r="C220" s="105" t="str">
        <f>IF('VSTUP SCAUx'!B220="","",'VSTUP SCAUx'!B220)</f>
        <v/>
      </c>
      <c r="D220" s="105" t="str">
        <f>IF('VSTUP SCAUx'!C220="","",'VSTUP SCAUx'!C220)</f>
        <v/>
      </c>
      <c r="E220" s="105" t="str">
        <f>IF('VSTUP SCAUx'!I220="","",'VSTUP SCAUx'!I220)</f>
        <v/>
      </c>
      <c r="F220" s="95" t="str">
        <f>IF('VSTUP SCAUx'!F220="","",'VSTUP SCAUx'!F220)</f>
        <v/>
      </c>
      <c r="G220" s="95" t="str">
        <f>IF('VSTUP SCAUx'!G220="","",'VSTUP SCAUx'!G220)</f>
        <v/>
      </c>
      <c r="H220" s="101" t="str">
        <f>IF('VSTUP SCAUx'!AC220="","","ANO")</f>
        <v/>
      </c>
      <c r="I220" s="106" t="str">
        <f>IF('VSTUP SCAUx'!BD220="","",'VSTUP SCAUx'!BD220)</f>
        <v/>
      </c>
      <c r="J220" s="101" t="str">
        <f>IF('VSTUP SCAUx'!N220="","",'VSTUP SCAUx'!N220)</f>
        <v/>
      </c>
      <c r="K220" s="95" t="s">
        <v>28</v>
      </c>
      <c r="L220" s="95" t="s">
        <v>28</v>
      </c>
      <c r="M220" s="95" t="s">
        <v>28</v>
      </c>
      <c r="N220" s="95"/>
      <c r="O220" s="95" t="s">
        <v>28</v>
      </c>
      <c r="P220" s="96" t="e">
        <f>ROUND(IF(F220="vyplnit","-",VLOOKUP(CONCATENATE(Y220,G220," ",Z220),ZU!$A$6:$H$100,5,FALSE)*F220),2)</f>
        <v>#N/A</v>
      </c>
      <c r="Q220" s="96" t="e">
        <f t="shared" si="18"/>
        <v>#N/A</v>
      </c>
      <c r="R220" s="97" t="s">
        <v>28</v>
      </c>
      <c r="S220" s="97" t="s">
        <v>28</v>
      </c>
      <c r="T220" s="97" t="s">
        <v>28</v>
      </c>
      <c r="U220" s="96"/>
      <c r="V220" s="101" t="str">
        <f>IF('VSTUP SCAUx'!BH220="","",'VSTUP SCAUx'!BH220)</f>
        <v/>
      </c>
      <c r="W220" s="101" t="str">
        <f>IF('VSTUP SCAUx'!BI220="","",'VSTUP SCAUx'!BI220)</f>
        <v/>
      </c>
      <c r="X220" s="98" t="e">
        <f t="shared" si="19"/>
        <v>#VALUE!</v>
      </c>
      <c r="Y220" s="99">
        <f>IF(A220="vyplnit"," ",VLOOKUP(A220,ZU!$B$6:$H$101,2,FALSE))</f>
        <v>0</v>
      </c>
      <c r="Z220" s="95" t="s">
        <v>28</v>
      </c>
      <c r="AA220" s="95"/>
      <c r="AB220" s="95" t="s">
        <v>28</v>
      </c>
      <c r="AC220" s="95" t="s">
        <v>28</v>
      </c>
      <c r="AD220" s="95" t="s">
        <v>28</v>
      </c>
      <c r="AE220" s="95">
        <f t="shared" si="20"/>
        <v>0</v>
      </c>
      <c r="AF220" s="100">
        <f t="shared" si="21"/>
        <v>1</v>
      </c>
      <c r="AG220" s="95" t="e">
        <f t="shared" si="22"/>
        <v>#N/A</v>
      </c>
      <c r="AH220" s="95"/>
      <c r="AI220" s="101" t="s">
        <v>28</v>
      </c>
      <c r="AJ220" s="101" t="s">
        <v>28</v>
      </c>
      <c r="AK220" s="101" t="s">
        <v>28</v>
      </c>
      <c r="AL220" s="102" t="str">
        <f t="shared" si="23"/>
        <v>nezměněna</v>
      </c>
      <c r="AM220" s="103"/>
    </row>
    <row r="221" spans="1:39" ht="15">
      <c r="A221" s="105" t="str">
        <f>IF('VSTUP SCAUx'!AY221="","",'VSTUP SCAUx'!AY221)</f>
        <v/>
      </c>
      <c r="B221" s="105" t="str">
        <f>IF('VSTUP SCAUx'!A221="","",'VSTUP SCAUx'!A221)</f>
        <v/>
      </c>
      <c r="C221" s="105" t="str">
        <f>IF('VSTUP SCAUx'!B221="","",'VSTUP SCAUx'!B221)</f>
        <v/>
      </c>
      <c r="D221" s="105" t="str">
        <f>IF('VSTUP SCAUx'!C221="","",'VSTUP SCAUx'!C221)</f>
        <v/>
      </c>
      <c r="E221" s="105" t="str">
        <f>IF('VSTUP SCAUx'!I221="","",'VSTUP SCAUx'!I221)</f>
        <v/>
      </c>
      <c r="F221" s="95" t="str">
        <f>IF('VSTUP SCAUx'!F221="","",'VSTUP SCAUx'!F221)</f>
        <v/>
      </c>
      <c r="G221" s="95" t="str">
        <f>IF('VSTUP SCAUx'!G221="","",'VSTUP SCAUx'!G221)</f>
        <v/>
      </c>
      <c r="H221" s="101" t="str">
        <f>IF('VSTUP SCAUx'!AC221="","","ANO")</f>
        <v/>
      </c>
      <c r="I221" s="106" t="str">
        <f>IF('VSTUP SCAUx'!BD221="","",'VSTUP SCAUx'!BD221)</f>
        <v/>
      </c>
      <c r="J221" s="101" t="str">
        <f>IF('VSTUP SCAUx'!N221="","",'VSTUP SCAUx'!N221)</f>
        <v/>
      </c>
      <c r="K221" s="95" t="s">
        <v>28</v>
      </c>
      <c r="L221" s="95" t="s">
        <v>28</v>
      </c>
      <c r="M221" s="95" t="s">
        <v>28</v>
      </c>
      <c r="N221" s="95"/>
      <c r="O221" s="95" t="s">
        <v>28</v>
      </c>
      <c r="P221" s="96" t="e">
        <f>ROUND(IF(F221="vyplnit","-",VLOOKUP(CONCATENATE(Y221,G221," ",Z221),ZU!$A$6:$H$100,5,FALSE)*F221),2)</f>
        <v>#N/A</v>
      </c>
      <c r="Q221" s="96" t="e">
        <f t="shared" si="18"/>
        <v>#N/A</v>
      </c>
      <c r="R221" s="97" t="s">
        <v>28</v>
      </c>
      <c r="S221" s="97" t="s">
        <v>28</v>
      </c>
      <c r="T221" s="97" t="s">
        <v>28</v>
      </c>
      <c r="U221" s="96"/>
      <c r="V221" s="101" t="str">
        <f>IF('VSTUP SCAUx'!BH221="","",'VSTUP SCAUx'!BH221)</f>
        <v/>
      </c>
      <c r="W221" s="101" t="str">
        <f>IF('VSTUP SCAUx'!BI221="","",'VSTUP SCAUx'!BI221)</f>
        <v/>
      </c>
      <c r="X221" s="98" t="e">
        <f t="shared" si="19"/>
        <v>#VALUE!</v>
      </c>
      <c r="Y221" s="99">
        <f>IF(A221="vyplnit"," ",VLOOKUP(A221,ZU!$B$6:$H$101,2,FALSE))</f>
        <v>0</v>
      </c>
      <c r="Z221" s="95" t="s">
        <v>28</v>
      </c>
      <c r="AA221" s="95"/>
      <c r="AB221" s="95" t="s">
        <v>28</v>
      </c>
      <c r="AC221" s="95" t="s">
        <v>28</v>
      </c>
      <c r="AD221" s="95" t="s">
        <v>28</v>
      </c>
      <c r="AE221" s="95">
        <f t="shared" si="20"/>
        <v>0</v>
      </c>
      <c r="AF221" s="100">
        <f t="shared" si="21"/>
        <v>1</v>
      </c>
      <c r="AG221" s="95" t="e">
        <f t="shared" si="22"/>
        <v>#N/A</v>
      </c>
      <c r="AH221" s="95"/>
      <c r="AI221" s="101" t="s">
        <v>28</v>
      </c>
      <c r="AJ221" s="101" t="s">
        <v>28</v>
      </c>
      <c r="AK221" s="101" t="s">
        <v>28</v>
      </c>
      <c r="AL221" s="102" t="str">
        <f t="shared" si="23"/>
        <v>nezměněna</v>
      </c>
      <c r="AM221" s="103"/>
    </row>
    <row r="222" spans="1:39" ht="15">
      <c r="A222" s="105" t="str">
        <f>IF('VSTUP SCAUx'!AY222="","",'VSTUP SCAUx'!AY222)</f>
        <v/>
      </c>
      <c r="B222" s="105" t="str">
        <f>IF('VSTUP SCAUx'!A222="","",'VSTUP SCAUx'!A222)</f>
        <v/>
      </c>
      <c r="C222" s="105" t="str">
        <f>IF('VSTUP SCAUx'!B222="","",'VSTUP SCAUx'!B222)</f>
        <v/>
      </c>
      <c r="D222" s="105" t="str">
        <f>IF('VSTUP SCAUx'!C222="","",'VSTUP SCAUx'!C222)</f>
        <v/>
      </c>
      <c r="E222" s="105" t="str">
        <f>IF('VSTUP SCAUx'!I222="","",'VSTUP SCAUx'!I222)</f>
        <v/>
      </c>
      <c r="F222" s="95" t="str">
        <f>IF('VSTUP SCAUx'!F222="","",'VSTUP SCAUx'!F222)</f>
        <v/>
      </c>
      <c r="G222" s="95" t="str">
        <f>IF('VSTUP SCAUx'!G222="","",'VSTUP SCAUx'!G222)</f>
        <v/>
      </c>
      <c r="H222" s="101" t="str">
        <f>IF('VSTUP SCAUx'!AC222="","","ANO")</f>
        <v/>
      </c>
      <c r="I222" s="106" t="str">
        <f>IF('VSTUP SCAUx'!BD222="","",'VSTUP SCAUx'!BD222)</f>
        <v/>
      </c>
      <c r="J222" s="101" t="str">
        <f>IF('VSTUP SCAUx'!N222="","",'VSTUP SCAUx'!N222)</f>
        <v/>
      </c>
      <c r="K222" s="95" t="s">
        <v>28</v>
      </c>
      <c r="L222" s="95" t="s">
        <v>28</v>
      </c>
      <c r="M222" s="95" t="s">
        <v>28</v>
      </c>
      <c r="N222" s="95"/>
      <c r="O222" s="95" t="s">
        <v>28</v>
      </c>
      <c r="P222" s="96" t="e">
        <f>ROUND(IF(F222="vyplnit","-",VLOOKUP(CONCATENATE(Y222,G222," ",Z222),ZU!$A$6:$H$100,5,FALSE)*F222),2)</f>
        <v>#N/A</v>
      </c>
      <c r="Q222" s="96" t="e">
        <f t="shared" si="18"/>
        <v>#N/A</v>
      </c>
      <c r="R222" s="97" t="s">
        <v>28</v>
      </c>
      <c r="S222" s="97" t="s">
        <v>28</v>
      </c>
      <c r="T222" s="97" t="s">
        <v>28</v>
      </c>
      <c r="U222" s="96"/>
      <c r="V222" s="101" t="str">
        <f>IF('VSTUP SCAUx'!BH222="","",'VSTUP SCAUx'!BH222)</f>
        <v/>
      </c>
      <c r="W222" s="101" t="str">
        <f>IF('VSTUP SCAUx'!BI222="","",'VSTUP SCAUx'!BI222)</f>
        <v/>
      </c>
      <c r="X222" s="98" t="e">
        <f t="shared" si="19"/>
        <v>#VALUE!</v>
      </c>
      <c r="Y222" s="99">
        <f>IF(A222="vyplnit"," ",VLOOKUP(A222,ZU!$B$6:$H$101,2,FALSE))</f>
        <v>0</v>
      </c>
      <c r="Z222" s="95" t="s">
        <v>28</v>
      </c>
      <c r="AA222" s="95"/>
      <c r="AB222" s="95" t="s">
        <v>28</v>
      </c>
      <c r="AC222" s="95" t="s">
        <v>28</v>
      </c>
      <c r="AD222" s="95" t="s">
        <v>28</v>
      </c>
      <c r="AE222" s="95">
        <f t="shared" si="20"/>
        <v>0</v>
      </c>
      <c r="AF222" s="100">
        <f t="shared" si="21"/>
        <v>1</v>
      </c>
      <c r="AG222" s="95" t="e">
        <f t="shared" si="22"/>
        <v>#N/A</v>
      </c>
      <c r="AH222" s="95"/>
      <c r="AI222" s="101" t="s">
        <v>28</v>
      </c>
      <c r="AJ222" s="101" t="s">
        <v>28</v>
      </c>
      <c r="AK222" s="101" t="s">
        <v>28</v>
      </c>
      <c r="AL222" s="102" t="str">
        <f t="shared" si="23"/>
        <v>nezměněna</v>
      </c>
      <c r="AM222" s="103"/>
    </row>
    <row r="223" spans="1:39" ht="15">
      <c r="A223" s="105" t="str">
        <f>IF('VSTUP SCAUx'!AY223="","",'VSTUP SCAUx'!AY223)</f>
        <v/>
      </c>
      <c r="B223" s="105" t="str">
        <f>IF('VSTUP SCAUx'!A223="","",'VSTUP SCAUx'!A223)</f>
        <v/>
      </c>
      <c r="C223" s="105" t="str">
        <f>IF('VSTUP SCAUx'!B223="","",'VSTUP SCAUx'!B223)</f>
        <v/>
      </c>
      <c r="D223" s="105" t="str">
        <f>IF('VSTUP SCAUx'!C223="","",'VSTUP SCAUx'!C223)</f>
        <v/>
      </c>
      <c r="E223" s="105" t="str">
        <f>IF('VSTUP SCAUx'!I223="","",'VSTUP SCAUx'!I223)</f>
        <v/>
      </c>
      <c r="F223" s="95" t="str">
        <f>IF('VSTUP SCAUx'!F223="","",'VSTUP SCAUx'!F223)</f>
        <v/>
      </c>
      <c r="G223" s="95" t="str">
        <f>IF('VSTUP SCAUx'!G223="","",'VSTUP SCAUx'!G223)</f>
        <v/>
      </c>
      <c r="H223" s="101" t="str">
        <f>IF('VSTUP SCAUx'!AC223="","","ANO")</f>
        <v/>
      </c>
      <c r="I223" s="106" t="str">
        <f>IF('VSTUP SCAUx'!BD223="","",'VSTUP SCAUx'!BD223)</f>
        <v/>
      </c>
      <c r="J223" s="101" t="str">
        <f>IF('VSTUP SCAUx'!N223="","",'VSTUP SCAUx'!N223)</f>
        <v/>
      </c>
      <c r="K223" s="95" t="s">
        <v>28</v>
      </c>
      <c r="L223" s="95" t="s">
        <v>28</v>
      </c>
      <c r="M223" s="95" t="s">
        <v>28</v>
      </c>
      <c r="N223" s="95"/>
      <c r="O223" s="95" t="s">
        <v>28</v>
      </c>
      <c r="P223" s="96" t="e">
        <f>ROUND(IF(F223="vyplnit","-",VLOOKUP(CONCATENATE(Y223,G223," ",Z223),ZU!$A$6:$H$100,5,FALSE)*F223),2)</f>
        <v>#N/A</v>
      </c>
      <c r="Q223" s="96" t="e">
        <f t="shared" si="18"/>
        <v>#N/A</v>
      </c>
      <c r="R223" s="97" t="s">
        <v>28</v>
      </c>
      <c r="S223" s="97" t="s">
        <v>28</v>
      </c>
      <c r="T223" s="97" t="s">
        <v>28</v>
      </c>
      <c r="U223" s="96"/>
      <c r="V223" s="101" t="str">
        <f>IF('VSTUP SCAUx'!BH223="","",'VSTUP SCAUx'!BH223)</f>
        <v/>
      </c>
      <c r="W223" s="101" t="str">
        <f>IF('VSTUP SCAUx'!BI223="","",'VSTUP SCAUx'!BI223)</f>
        <v/>
      </c>
      <c r="X223" s="98" t="e">
        <f t="shared" si="19"/>
        <v>#VALUE!</v>
      </c>
      <c r="Y223" s="99">
        <f>IF(A223="vyplnit"," ",VLOOKUP(A223,ZU!$B$6:$H$101,2,FALSE))</f>
        <v>0</v>
      </c>
      <c r="Z223" s="95" t="s">
        <v>28</v>
      </c>
      <c r="AA223" s="95"/>
      <c r="AB223" s="95" t="s">
        <v>28</v>
      </c>
      <c r="AC223" s="95" t="s">
        <v>28</v>
      </c>
      <c r="AD223" s="95" t="s">
        <v>28</v>
      </c>
      <c r="AE223" s="95">
        <f t="shared" si="20"/>
        <v>0</v>
      </c>
      <c r="AF223" s="100">
        <f t="shared" si="21"/>
        <v>1</v>
      </c>
      <c r="AG223" s="95" t="e">
        <f t="shared" si="22"/>
        <v>#N/A</v>
      </c>
      <c r="AH223" s="95"/>
      <c r="AI223" s="101" t="s">
        <v>28</v>
      </c>
      <c r="AJ223" s="101" t="s">
        <v>28</v>
      </c>
      <c r="AK223" s="101" t="s">
        <v>28</v>
      </c>
      <c r="AL223" s="102" t="str">
        <f t="shared" si="23"/>
        <v>nezměněna</v>
      </c>
      <c r="AM223" s="103"/>
    </row>
    <row r="224" spans="1:39" ht="15">
      <c r="A224" s="105" t="str">
        <f>IF('VSTUP SCAUx'!AY224="","",'VSTUP SCAUx'!AY224)</f>
        <v/>
      </c>
      <c r="B224" s="105" t="str">
        <f>IF('VSTUP SCAUx'!A224="","",'VSTUP SCAUx'!A224)</f>
        <v/>
      </c>
      <c r="C224" s="105" t="str">
        <f>IF('VSTUP SCAUx'!B224="","",'VSTUP SCAUx'!B224)</f>
        <v/>
      </c>
      <c r="D224" s="105" t="str">
        <f>IF('VSTUP SCAUx'!C224="","",'VSTUP SCAUx'!C224)</f>
        <v/>
      </c>
      <c r="E224" s="105" t="str">
        <f>IF('VSTUP SCAUx'!I224="","",'VSTUP SCAUx'!I224)</f>
        <v/>
      </c>
      <c r="F224" s="95" t="str">
        <f>IF('VSTUP SCAUx'!F224="","",'VSTUP SCAUx'!F224)</f>
        <v/>
      </c>
      <c r="G224" s="95" t="str">
        <f>IF('VSTUP SCAUx'!G224="","",'VSTUP SCAUx'!G224)</f>
        <v/>
      </c>
      <c r="H224" s="101" t="str">
        <f>IF('VSTUP SCAUx'!AC224="","","ANO")</f>
        <v/>
      </c>
      <c r="I224" s="106" t="str">
        <f>IF('VSTUP SCAUx'!BD224="","",'VSTUP SCAUx'!BD224)</f>
        <v/>
      </c>
      <c r="J224" s="101" t="str">
        <f>IF('VSTUP SCAUx'!N224="","",'VSTUP SCAUx'!N224)</f>
        <v/>
      </c>
      <c r="K224" s="95" t="s">
        <v>28</v>
      </c>
      <c r="L224" s="95" t="s">
        <v>28</v>
      </c>
      <c r="M224" s="95" t="s">
        <v>28</v>
      </c>
      <c r="N224" s="95"/>
      <c r="O224" s="95" t="s">
        <v>28</v>
      </c>
      <c r="P224" s="96" t="e">
        <f>ROUND(IF(F224="vyplnit","-",VLOOKUP(CONCATENATE(Y224,G224," ",Z224),ZU!$A$6:$H$100,5,FALSE)*F224),2)</f>
        <v>#N/A</v>
      </c>
      <c r="Q224" s="96" t="e">
        <f t="shared" si="18"/>
        <v>#N/A</v>
      </c>
      <c r="R224" s="97" t="s">
        <v>28</v>
      </c>
      <c r="S224" s="97" t="s">
        <v>28</v>
      </c>
      <c r="T224" s="97" t="s">
        <v>28</v>
      </c>
      <c r="U224" s="96"/>
      <c r="V224" s="101" t="str">
        <f>IF('VSTUP SCAUx'!BH224="","",'VSTUP SCAUx'!BH224)</f>
        <v/>
      </c>
      <c r="W224" s="101" t="str">
        <f>IF('VSTUP SCAUx'!BI224="","",'VSTUP SCAUx'!BI224)</f>
        <v/>
      </c>
      <c r="X224" s="98" t="e">
        <f t="shared" si="19"/>
        <v>#VALUE!</v>
      </c>
      <c r="Y224" s="99">
        <f>IF(A224="vyplnit"," ",VLOOKUP(A224,ZU!$B$6:$H$101,2,FALSE))</f>
        <v>0</v>
      </c>
      <c r="Z224" s="95" t="s">
        <v>28</v>
      </c>
      <c r="AA224" s="95"/>
      <c r="AB224" s="95" t="s">
        <v>28</v>
      </c>
      <c r="AC224" s="95" t="s">
        <v>28</v>
      </c>
      <c r="AD224" s="95" t="s">
        <v>28</v>
      </c>
      <c r="AE224" s="95">
        <f t="shared" si="20"/>
        <v>0</v>
      </c>
      <c r="AF224" s="100">
        <f t="shared" si="21"/>
        <v>1</v>
      </c>
      <c r="AG224" s="95" t="e">
        <f t="shared" si="22"/>
        <v>#N/A</v>
      </c>
      <c r="AH224" s="95"/>
      <c r="AI224" s="101" t="s">
        <v>28</v>
      </c>
      <c r="AJ224" s="101" t="s">
        <v>28</v>
      </c>
      <c r="AK224" s="101" t="s">
        <v>28</v>
      </c>
      <c r="AL224" s="102" t="str">
        <f t="shared" si="23"/>
        <v>nezměněna</v>
      </c>
      <c r="AM224" s="103"/>
    </row>
    <row r="225" spans="1:39" ht="15">
      <c r="A225" s="105" t="str">
        <f>IF('VSTUP SCAUx'!AY225="","",'VSTUP SCAUx'!AY225)</f>
        <v/>
      </c>
      <c r="B225" s="105" t="str">
        <f>IF('VSTUP SCAUx'!A225="","",'VSTUP SCAUx'!A225)</f>
        <v/>
      </c>
      <c r="C225" s="105" t="str">
        <f>IF('VSTUP SCAUx'!B225="","",'VSTUP SCAUx'!B225)</f>
        <v/>
      </c>
      <c r="D225" s="105" t="str">
        <f>IF('VSTUP SCAUx'!C225="","",'VSTUP SCAUx'!C225)</f>
        <v/>
      </c>
      <c r="E225" s="105" t="str">
        <f>IF('VSTUP SCAUx'!I225="","",'VSTUP SCAUx'!I225)</f>
        <v/>
      </c>
      <c r="F225" s="95" t="str">
        <f>IF('VSTUP SCAUx'!F225="","",'VSTUP SCAUx'!F225)</f>
        <v/>
      </c>
      <c r="G225" s="95" t="str">
        <f>IF('VSTUP SCAUx'!G225="","",'VSTUP SCAUx'!G225)</f>
        <v/>
      </c>
      <c r="H225" s="101" t="str">
        <f>IF('VSTUP SCAUx'!AC225="","","ANO")</f>
        <v/>
      </c>
      <c r="I225" s="106" t="str">
        <f>IF('VSTUP SCAUx'!BD225="","",'VSTUP SCAUx'!BD225)</f>
        <v/>
      </c>
      <c r="J225" s="101" t="str">
        <f>IF('VSTUP SCAUx'!N225="","",'VSTUP SCAUx'!N225)</f>
        <v/>
      </c>
      <c r="K225" s="95" t="s">
        <v>28</v>
      </c>
      <c r="L225" s="95" t="s">
        <v>28</v>
      </c>
      <c r="M225" s="95" t="s">
        <v>28</v>
      </c>
      <c r="N225" s="95"/>
      <c r="O225" s="95" t="s">
        <v>28</v>
      </c>
      <c r="P225" s="96" t="e">
        <f>ROUND(IF(F225="vyplnit","-",VLOOKUP(CONCATENATE(Y225,G225," ",Z225),ZU!$A$6:$H$100,5,FALSE)*F225),2)</f>
        <v>#N/A</v>
      </c>
      <c r="Q225" s="96" t="e">
        <f t="shared" si="18"/>
        <v>#N/A</v>
      </c>
      <c r="R225" s="97" t="s">
        <v>28</v>
      </c>
      <c r="S225" s="97" t="s">
        <v>28</v>
      </c>
      <c r="T225" s="97" t="s">
        <v>28</v>
      </c>
      <c r="U225" s="96"/>
      <c r="V225" s="101" t="str">
        <f>IF('VSTUP SCAUx'!BH225="","",'VSTUP SCAUx'!BH225)</f>
        <v/>
      </c>
      <c r="W225" s="101" t="str">
        <f>IF('VSTUP SCAUx'!BI225="","",'VSTUP SCAUx'!BI225)</f>
        <v/>
      </c>
      <c r="X225" s="98" t="e">
        <f t="shared" si="19"/>
        <v>#VALUE!</v>
      </c>
      <c r="Y225" s="99">
        <f>IF(A225="vyplnit"," ",VLOOKUP(A225,ZU!$B$6:$H$101,2,FALSE))</f>
        <v>0</v>
      </c>
      <c r="Z225" s="95" t="s">
        <v>28</v>
      </c>
      <c r="AA225" s="95"/>
      <c r="AB225" s="95" t="s">
        <v>28</v>
      </c>
      <c r="AC225" s="95" t="s">
        <v>28</v>
      </c>
      <c r="AD225" s="95" t="s">
        <v>28</v>
      </c>
      <c r="AE225" s="95">
        <f t="shared" si="20"/>
        <v>0</v>
      </c>
      <c r="AF225" s="100">
        <f t="shared" si="21"/>
        <v>1</v>
      </c>
      <c r="AG225" s="95" t="e">
        <f t="shared" si="22"/>
        <v>#N/A</v>
      </c>
      <c r="AH225" s="95"/>
      <c r="AI225" s="101" t="s">
        <v>28</v>
      </c>
      <c r="AJ225" s="101" t="s">
        <v>28</v>
      </c>
      <c r="AK225" s="101" t="s">
        <v>28</v>
      </c>
      <c r="AL225" s="102" t="str">
        <f t="shared" si="23"/>
        <v>nezměněna</v>
      </c>
      <c r="AM225" s="103"/>
    </row>
    <row r="226" spans="1:39" ht="15">
      <c r="A226" s="105" t="str">
        <f>IF('VSTUP SCAUx'!AY226="","",'VSTUP SCAUx'!AY226)</f>
        <v/>
      </c>
      <c r="B226" s="105" t="str">
        <f>IF('VSTUP SCAUx'!A226="","",'VSTUP SCAUx'!A226)</f>
        <v/>
      </c>
      <c r="C226" s="105" t="str">
        <f>IF('VSTUP SCAUx'!B226="","",'VSTUP SCAUx'!B226)</f>
        <v/>
      </c>
      <c r="D226" s="105" t="str">
        <f>IF('VSTUP SCAUx'!C226="","",'VSTUP SCAUx'!C226)</f>
        <v/>
      </c>
      <c r="E226" s="105" t="str">
        <f>IF('VSTUP SCAUx'!I226="","",'VSTUP SCAUx'!I226)</f>
        <v/>
      </c>
      <c r="F226" s="95" t="str">
        <f>IF('VSTUP SCAUx'!F226="","",'VSTUP SCAUx'!F226)</f>
        <v/>
      </c>
      <c r="G226" s="95" t="str">
        <f>IF('VSTUP SCAUx'!G226="","",'VSTUP SCAUx'!G226)</f>
        <v/>
      </c>
      <c r="H226" s="101" t="str">
        <f>IF('VSTUP SCAUx'!AC226="","","ANO")</f>
        <v/>
      </c>
      <c r="I226" s="106" t="str">
        <f>IF('VSTUP SCAUx'!BD226="","",'VSTUP SCAUx'!BD226)</f>
        <v/>
      </c>
      <c r="J226" s="101" t="str">
        <f>IF('VSTUP SCAUx'!N226="","",'VSTUP SCAUx'!N226)</f>
        <v/>
      </c>
      <c r="K226" s="95" t="s">
        <v>28</v>
      </c>
      <c r="L226" s="95" t="s">
        <v>28</v>
      </c>
      <c r="M226" s="95" t="s">
        <v>28</v>
      </c>
      <c r="N226" s="95"/>
      <c r="O226" s="95" t="s">
        <v>28</v>
      </c>
      <c r="P226" s="96" t="e">
        <f>ROUND(IF(F226="vyplnit","-",VLOOKUP(CONCATENATE(Y226,G226," ",Z226),ZU!$A$6:$H$100,5,FALSE)*F226),2)</f>
        <v>#N/A</v>
      </c>
      <c r="Q226" s="96" t="e">
        <f t="shared" si="18"/>
        <v>#N/A</v>
      </c>
      <c r="R226" s="97" t="s">
        <v>28</v>
      </c>
      <c r="S226" s="97" t="s">
        <v>28</v>
      </c>
      <c r="T226" s="97" t="s">
        <v>28</v>
      </c>
      <c r="U226" s="96"/>
      <c r="V226" s="101" t="str">
        <f>IF('VSTUP SCAUx'!BH226="","",'VSTUP SCAUx'!BH226)</f>
        <v/>
      </c>
      <c r="W226" s="101" t="str">
        <f>IF('VSTUP SCAUx'!BI226="","",'VSTUP SCAUx'!BI226)</f>
        <v/>
      </c>
      <c r="X226" s="98" t="e">
        <f t="shared" si="19"/>
        <v>#VALUE!</v>
      </c>
      <c r="Y226" s="99">
        <f>IF(A226="vyplnit"," ",VLOOKUP(A226,ZU!$B$6:$H$101,2,FALSE))</f>
        <v>0</v>
      </c>
      <c r="Z226" s="95" t="s">
        <v>28</v>
      </c>
      <c r="AA226" s="95"/>
      <c r="AB226" s="95" t="s">
        <v>28</v>
      </c>
      <c r="AC226" s="95" t="s">
        <v>28</v>
      </c>
      <c r="AD226" s="95" t="s">
        <v>28</v>
      </c>
      <c r="AE226" s="95">
        <f t="shared" si="20"/>
        <v>0</v>
      </c>
      <c r="AF226" s="100">
        <f t="shared" si="21"/>
        <v>1</v>
      </c>
      <c r="AG226" s="95" t="e">
        <f t="shared" si="22"/>
        <v>#N/A</v>
      </c>
      <c r="AH226" s="95"/>
      <c r="AI226" s="101" t="s">
        <v>28</v>
      </c>
      <c r="AJ226" s="101" t="s">
        <v>28</v>
      </c>
      <c r="AK226" s="101" t="s">
        <v>28</v>
      </c>
      <c r="AL226" s="102" t="str">
        <f t="shared" si="23"/>
        <v>nezměněna</v>
      </c>
      <c r="AM226" s="103"/>
    </row>
    <row r="227" spans="1:39" ht="15">
      <c r="A227" s="105" t="str">
        <f>IF('VSTUP SCAUx'!AY227="","",'VSTUP SCAUx'!AY227)</f>
        <v/>
      </c>
      <c r="B227" s="105" t="str">
        <f>IF('VSTUP SCAUx'!A227="","",'VSTUP SCAUx'!A227)</f>
        <v/>
      </c>
      <c r="C227" s="105" t="str">
        <f>IF('VSTUP SCAUx'!B227="","",'VSTUP SCAUx'!B227)</f>
        <v/>
      </c>
      <c r="D227" s="105" t="str">
        <f>IF('VSTUP SCAUx'!C227="","",'VSTUP SCAUx'!C227)</f>
        <v/>
      </c>
      <c r="E227" s="105" t="str">
        <f>IF('VSTUP SCAUx'!I227="","",'VSTUP SCAUx'!I227)</f>
        <v/>
      </c>
      <c r="F227" s="95" t="str">
        <f>IF('VSTUP SCAUx'!F227="","",'VSTUP SCAUx'!F227)</f>
        <v/>
      </c>
      <c r="G227" s="95" t="str">
        <f>IF('VSTUP SCAUx'!G227="","",'VSTUP SCAUx'!G227)</f>
        <v/>
      </c>
      <c r="H227" s="101" t="str">
        <f>IF('VSTUP SCAUx'!AC227="","","ANO")</f>
        <v/>
      </c>
      <c r="I227" s="106" t="str">
        <f>IF('VSTUP SCAUx'!BD227="","",'VSTUP SCAUx'!BD227)</f>
        <v/>
      </c>
      <c r="J227" s="101" t="str">
        <f>IF('VSTUP SCAUx'!N227="","",'VSTUP SCAUx'!N227)</f>
        <v/>
      </c>
      <c r="K227" s="95" t="s">
        <v>28</v>
      </c>
      <c r="L227" s="95" t="s">
        <v>28</v>
      </c>
      <c r="M227" s="95" t="s">
        <v>28</v>
      </c>
      <c r="N227" s="95"/>
      <c r="O227" s="95" t="s">
        <v>28</v>
      </c>
      <c r="P227" s="96" t="e">
        <f>ROUND(IF(F227="vyplnit","-",VLOOKUP(CONCATENATE(Y227,G227," ",Z227),ZU!$A$6:$H$100,5,FALSE)*F227),2)</f>
        <v>#N/A</v>
      </c>
      <c r="Q227" s="96" t="e">
        <f t="shared" si="18"/>
        <v>#N/A</v>
      </c>
      <c r="R227" s="97" t="s">
        <v>28</v>
      </c>
      <c r="S227" s="97" t="s">
        <v>28</v>
      </c>
      <c r="T227" s="97" t="s">
        <v>28</v>
      </c>
      <c r="U227" s="96"/>
      <c r="V227" s="101" t="str">
        <f>IF('VSTUP SCAUx'!BH227="","",'VSTUP SCAUx'!BH227)</f>
        <v/>
      </c>
      <c r="W227" s="101" t="str">
        <f>IF('VSTUP SCAUx'!BI227="","",'VSTUP SCAUx'!BI227)</f>
        <v/>
      </c>
      <c r="X227" s="98" t="e">
        <f t="shared" si="19"/>
        <v>#VALUE!</v>
      </c>
      <c r="Y227" s="99">
        <f>IF(A227="vyplnit"," ",VLOOKUP(A227,ZU!$B$6:$H$101,2,FALSE))</f>
        <v>0</v>
      </c>
      <c r="Z227" s="95" t="s">
        <v>28</v>
      </c>
      <c r="AA227" s="95"/>
      <c r="AB227" s="95" t="s">
        <v>28</v>
      </c>
      <c r="AC227" s="95" t="s">
        <v>28</v>
      </c>
      <c r="AD227" s="95" t="s">
        <v>28</v>
      </c>
      <c r="AE227" s="95">
        <f t="shared" si="20"/>
        <v>0</v>
      </c>
      <c r="AF227" s="100">
        <f t="shared" si="21"/>
        <v>1</v>
      </c>
      <c r="AG227" s="95" t="e">
        <f t="shared" si="22"/>
        <v>#N/A</v>
      </c>
      <c r="AH227" s="95"/>
      <c r="AI227" s="101" t="s">
        <v>28</v>
      </c>
      <c r="AJ227" s="101" t="s">
        <v>28</v>
      </c>
      <c r="AK227" s="101" t="s">
        <v>28</v>
      </c>
      <c r="AL227" s="102" t="str">
        <f t="shared" si="23"/>
        <v>nezměněna</v>
      </c>
      <c r="AM227" s="103"/>
    </row>
    <row r="228" spans="1:39" ht="15">
      <c r="A228" s="105" t="str">
        <f>IF('VSTUP SCAUx'!AY228="","",'VSTUP SCAUx'!AY228)</f>
        <v/>
      </c>
      <c r="B228" s="105" t="str">
        <f>IF('VSTUP SCAUx'!A228="","",'VSTUP SCAUx'!A228)</f>
        <v/>
      </c>
      <c r="C228" s="105" t="str">
        <f>IF('VSTUP SCAUx'!B228="","",'VSTUP SCAUx'!B228)</f>
        <v/>
      </c>
      <c r="D228" s="105" t="str">
        <f>IF('VSTUP SCAUx'!C228="","",'VSTUP SCAUx'!C228)</f>
        <v/>
      </c>
      <c r="E228" s="105" t="str">
        <f>IF('VSTUP SCAUx'!I228="","",'VSTUP SCAUx'!I228)</f>
        <v/>
      </c>
      <c r="F228" s="95" t="str">
        <f>IF('VSTUP SCAUx'!F228="","",'VSTUP SCAUx'!F228)</f>
        <v/>
      </c>
      <c r="G228" s="95" t="str">
        <f>IF('VSTUP SCAUx'!G228="","",'VSTUP SCAUx'!G228)</f>
        <v/>
      </c>
      <c r="H228" s="101" t="str">
        <f>IF('VSTUP SCAUx'!AC228="","","ANO")</f>
        <v/>
      </c>
      <c r="I228" s="106" t="str">
        <f>IF('VSTUP SCAUx'!BD228="","",'VSTUP SCAUx'!BD228)</f>
        <v/>
      </c>
      <c r="J228" s="101" t="str">
        <f>IF('VSTUP SCAUx'!N228="","",'VSTUP SCAUx'!N228)</f>
        <v/>
      </c>
      <c r="K228" s="95" t="s">
        <v>28</v>
      </c>
      <c r="L228" s="95" t="s">
        <v>28</v>
      </c>
      <c r="M228" s="95" t="s">
        <v>28</v>
      </c>
      <c r="N228" s="95"/>
      <c r="O228" s="95" t="s">
        <v>28</v>
      </c>
      <c r="P228" s="96" t="e">
        <f>ROUND(IF(F228="vyplnit","-",VLOOKUP(CONCATENATE(Y228,G228," ",Z228),ZU!$A$6:$H$100,5,FALSE)*F228),2)</f>
        <v>#N/A</v>
      </c>
      <c r="Q228" s="96" t="e">
        <f t="shared" si="18"/>
        <v>#N/A</v>
      </c>
      <c r="R228" s="97" t="s">
        <v>28</v>
      </c>
      <c r="S228" s="97" t="s">
        <v>28</v>
      </c>
      <c r="T228" s="97" t="s">
        <v>28</v>
      </c>
      <c r="U228" s="96"/>
      <c r="V228" s="101" t="str">
        <f>IF('VSTUP SCAUx'!BH228="","",'VSTUP SCAUx'!BH228)</f>
        <v/>
      </c>
      <c r="W228" s="101" t="str">
        <f>IF('VSTUP SCAUx'!BI228="","",'VSTUP SCAUx'!BI228)</f>
        <v/>
      </c>
      <c r="X228" s="98" t="e">
        <f t="shared" si="19"/>
        <v>#VALUE!</v>
      </c>
      <c r="Y228" s="99">
        <f>IF(A228="vyplnit"," ",VLOOKUP(A228,ZU!$B$6:$H$101,2,FALSE))</f>
        <v>0</v>
      </c>
      <c r="Z228" s="95" t="s">
        <v>28</v>
      </c>
      <c r="AA228" s="95"/>
      <c r="AB228" s="95" t="s">
        <v>28</v>
      </c>
      <c r="AC228" s="95" t="s">
        <v>28</v>
      </c>
      <c r="AD228" s="95" t="s">
        <v>28</v>
      </c>
      <c r="AE228" s="95">
        <f t="shared" si="20"/>
        <v>0</v>
      </c>
      <c r="AF228" s="100">
        <f t="shared" si="21"/>
        <v>1</v>
      </c>
      <c r="AG228" s="95" t="e">
        <f t="shared" si="22"/>
        <v>#N/A</v>
      </c>
      <c r="AH228" s="95"/>
      <c r="AI228" s="101" t="s">
        <v>28</v>
      </c>
      <c r="AJ228" s="101" t="s">
        <v>28</v>
      </c>
      <c r="AK228" s="101" t="s">
        <v>28</v>
      </c>
      <c r="AL228" s="102" t="str">
        <f t="shared" si="23"/>
        <v>nezměněna</v>
      </c>
      <c r="AM228" s="103"/>
    </row>
    <row r="229" spans="1:39" ht="15">
      <c r="A229" s="105" t="str">
        <f>IF('VSTUP SCAUx'!AY229="","",'VSTUP SCAUx'!AY229)</f>
        <v/>
      </c>
      <c r="B229" s="105" t="str">
        <f>IF('VSTUP SCAUx'!A229="","",'VSTUP SCAUx'!A229)</f>
        <v/>
      </c>
      <c r="C229" s="105" t="str">
        <f>IF('VSTUP SCAUx'!B229="","",'VSTUP SCAUx'!B229)</f>
        <v/>
      </c>
      <c r="D229" s="105" t="str">
        <f>IF('VSTUP SCAUx'!C229="","",'VSTUP SCAUx'!C229)</f>
        <v/>
      </c>
      <c r="E229" s="105" t="str">
        <f>IF('VSTUP SCAUx'!I229="","",'VSTUP SCAUx'!I229)</f>
        <v/>
      </c>
      <c r="F229" s="95" t="str">
        <f>IF('VSTUP SCAUx'!F229="","",'VSTUP SCAUx'!F229)</f>
        <v/>
      </c>
      <c r="G229" s="95" t="str">
        <f>IF('VSTUP SCAUx'!G229="","",'VSTUP SCAUx'!G229)</f>
        <v/>
      </c>
      <c r="H229" s="101" t="str">
        <f>IF('VSTUP SCAUx'!AC229="","","ANO")</f>
        <v/>
      </c>
      <c r="I229" s="106" t="str">
        <f>IF('VSTUP SCAUx'!BD229="","",'VSTUP SCAUx'!BD229)</f>
        <v/>
      </c>
      <c r="J229" s="101" t="str">
        <f>IF('VSTUP SCAUx'!N229="","",'VSTUP SCAUx'!N229)</f>
        <v/>
      </c>
      <c r="K229" s="95" t="s">
        <v>28</v>
      </c>
      <c r="L229" s="95" t="s">
        <v>28</v>
      </c>
      <c r="M229" s="95" t="s">
        <v>28</v>
      </c>
      <c r="N229" s="95"/>
      <c r="O229" s="95" t="s">
        <v>28</v>
      </c>
      <c r="P229" s="96" t="e">
        <f>ROUND(IF(F229="vyplnit","-",VLOOKUP(CONCATENATE(Y229,G229," ",Z229),ZU!$A$6:$H$100,5,FALSE)*F229),2)</f>
        <v>#N/A</v>
      </c>
      <c r="Q229" s="96" t="e">
        <f t="shared" si="18"/>
        <v>#N/A</v>
      </c>
      <c r="R229" s="97" t="s">
        <v>28</v>
      </c>
      <c r="S229" s="97" t="s">
        <v>28</v>
      </c>
      <c r="T229" s="97" t="s">
        <v>28</v>
      </c>
      <c r="U229" s="96"/>
      <c r="V229" s="101" t="str">
        <f>IF('VSTUP SCAUx'!BH229="","",'VSTUP SCAUx'!BH229)</f>
        <v/>
      </c>
      <c r="W229" s="101" t="str">
        <f>IF('VSTUP SCAUx'!BI229="","",'VSTUP SCAUx'!BI229)</f>
        <v/>
      </c>
      <c r="X229" s="98" t="e">
        <f t="shared" si="19"/>
        <v>#VALUE!</v>
      </c>
      <c r="Y229" s="99">
        <f>IF(A229="vyplnit"," ",VLOOKUP(A229,ZU!$B$6:$H$101,2,FALSE))</f>
        <v>0</v>
      </c>
      <c r="Z229" s="95" t="s">
        <v>28</v>
      </c>
      <c r="AA229" s="95"/>
      <c r="AB229" s="95" t="s">
        <v>28</v>
      </c>
      <c r="AC229" s="95" t="s">
        <v>28</v>
      </c>
      <c r="AD229" s="95" t="s">
        <v>28</v>
      </c>
      <c r="AE229" s="95">
        <f t="shared" si="20"/>
        <v>0</v>
      </c>
      <c r="AF229" s="100">
        <f t="shared" si="21"/>
        <v>1</v>
      </c>
      <c r="AG229" s="95" t="e">
        <f t="shared" si="22"/>
        <v>#N/A</v>
      </c>
      <c r="AH229" s="95"/>
      <c r="AI229" s="101" t="s">
        <v>28</v>
      </c>
      <c r="AJ229" s="101" t="s">
        <v>28</v>
      </c>
      <c r="AK229" s="101" t="s">
        <v>28</v>
      </c>
      <c r="AL229" s="102" t="str">
        <f t="shared" si="23"/>
        <v>nezměněna</v>
      </c>
      <c r="AM229" s="103"/>
    </row>
    <row r="230" spans="1:39" ht="15">
      <c r="A230" s="105" t="str">
        <f>IF('VSTUP SCAUx'!AY230="","",'VSTUP SCAUx'!AY230)</f>
        <v/>
      </c>
      <c r="B230" s="105" t="str">
        <f>IF('VSTUP SCAUx'!A230="","",'VSTUP SCAUx'!A230)</f>
        <v/>
      </c>
      <c r="C230" s="105" t="str">
        <f>IF('VSTUP SCAUx'!B230="","",'VSTUP SCAUx'!B230)</f>
        <v/>
      </c>
      <c r="D230" s="105" t="str">
        <f>IF('VSTUP SCAUx'!C230="","",'VSTUP SCAUx'!C230)</f>
        <v/>
      </c>
      <c r="E230" s="105" t="str">
        <f>IF('VSTUP SCAUx'!I230="","",'VSTUP SCAUx'!I230)</f>
        <v/>
      </c>
      <c r="F230" s="95" t="str">
        <f>IF('VSTUP SCAUx'!F230="","",'VSTUP SCAUx'!F230)</f>
        <v/>
      </c>
      <c r="G230" s="95" t="str">
        <f>IF('VSTUP SCAUx'!G230="","",'VSTUP SCAUx'!G230)</f>
        <v/>
      </c>
      <c r="H230" s="101" t="str">
        <f>IF('VSTUP SCAUx'!AC230="","","ANO")</f>
        <v/>
      </c>
      <c r="I230" s="106" t="str">
        <f>IF('VSTUP SCAUx'!BD230="","",'VSTUP SCAUx'!BD230)</f>
        <v/>
      </c>
      <c r="J230" s="101" t="str">
        <f>IF('VSTUP SCAUx'!N230="","",'VSTUP SCAUx'!N230)</f>
        <v/>
      </c>
      <c r="K230" s="95" t="s">
        <v>28</v>
      </c>
      <c r="L230" s="95" t="s">
        <v>28</v>
      </c>
      <c r="M230" s="95" t="s">
        <v>28</v>
      </c>
      <c r="N230" s="95"/>
      <c r="O230" s="95" t="s">
        <v>28</v>
      </c>
      <c r="P230" s="96" t="e">
        <f>ROUND(IF(F230="vyplnit","-",VLOOKUP(CONCATENATE(Y230,G230," ",Z230),ZU!$A$6:$H$100,5,FALSE)*F230),2)</f>
        <v>#N/A</v>
      </c>
      <c r="Q230" s="96" t="e">
        <f t="shared" si="18"/>
        <v>#N/A</v>
      </c>
      <c r="R230" s="97" t="s">
        <v>28</v>
      </c>
      <c r="S230" s="97" t="s">
        <v>28</v>
      </c>
      <c r="T230" s="97" t="s">
        <v>28</v>
      </c>
      <c r="U230" s="96"/>
      <c r="V230" s="101" t="str">
        <f>IF('VSTUP SCAUx'!BH230="","",'VSTUP SCAUx'!BH230)</f>
        <v/>
      </c>
      <c r="W230" s="101" t="str">
        <f>IF('VSTUP SCAUx'!BI230="","",'VSTUP SCAUx'!BI230)</f>
        <v/>
      </c>
      <c r="X230" s="98" t="e">
        <f t="shared" si="19"/>
        <v>#VALUE!</v>
      </c>
      <c r="Y230" s="99">
        <f>IF(A230="vyplnit"," ",VLOOKUP(A230,ZU!$B$6:$H$101,2,FALSE))</f>
        <v>0</v>
      </c>
      <c r="Z230" s="95" t="s">
        <v>28</v>
      </c>
      <c r="AA230" s="95"/>
      <c r="AB230" s="95" t="s">
        <v>28</v>
      </c>
      <c r="AC230" s="95" t="s">
        <v>28</v>
      </c>
      <c r="AD230" s="95" t="s">
        <v>28</v>
      </c>
      <c r="AE230" s="95">
        <f t="shared" si="20"/>
        <v>0</v>
      </c>
      <c r="AF230" s="100">
        <f t="shared" si="21"/>
        <v>1</v>
      </c>
      <c r="AG230" s="95" t="e">
        <f t="shared" si="22"/>
        <v>#N/A</v>
      </c>
      <c r="AH230" s="95"/>
      <c r="AI230" s="101" t="s">
        <v>28</v>
      </c>
      <c r="AJ230" s="101" t="s">
        <v>28</v>
      </c>
      <c r="AK230" s="101" t="s">
        <v>28</v>
      </c>
      <c r="AL230" s="102" t="str">
        <f t="shared" si="23"/>
        <v>nezměněna</v>
      </c>
      <c r="AM230" s="103"/>
    </row>
    <row r="231" spans="1:39" ht="15">
      <c r="A231" s="105" t="str">
        <f>IF('VSTUP SCAUx'!AY231="","",'VSTUP SCAUx'!AY231)</f>
        <v/>
      </c>
      <c r="B231" s="105" t="str">
        <f>IF('VSTUP SCAUx'!A231="","",'VSTUP SCAUx'!A231)</f>
        <v/>
      </c>
      <c r="C231" s="105" t="str">
        <f>IF('VSTUP SCAUx'!B231="","",'VSTUP SCAUx'!B231)</f>
        <v/>
      </c>
      <c r="D231" s="105" t="str">
        <f>IF('VSTUP SCAUx'!C231="","",'VSTUP SCAUx'!C231)</f>
        <v/>
      </c>
      <c r="E231" s="105" t="str">
        <f>IF('VSTUP SCAUx'!I231="","",'VSTUP SCAUx'!I231)</f>
        <v/>
      </c>
      <c r="F231" s="95" t="str">
        <f>IF('VSTUP SCAUx'!F231="","",'VSTUP SCAUx'!F231)</f>
        <v/>
      </c>
      <c r="G231" s="95" t="str">
        <f>IF('VSTUP SCAUx'!G231="","",'VSTUP SCAUx'!G231)</f>
        <v/>
      </c>
      <c r="H231" s="101" t="str">
        <f>IF('VSTUP SCAUx'!AC231="","","ANO")</f>
        <v/>
      </c>
      <c r="I231" s="106" t="str">
        <f>IF('VSTUP SCAUx'!BD231="","",'VSTUP SCAUx'!BD231)</f>
        <v/>
      </c>
      <c r="J231" s="101" t="str">
        <f>IF('VSTUP SCAUx'!N231="","",'VSTUP SCAUx'!N231)</f>
        <v/>
      </c>
      <c r="K231" s="95" t="s">
        <v>28</v>
      </c>
      <c r="L231" s="95" t="s">
        <v>28</v>
      </c>
      <c r="M231" s="95" t="s">
        <v>28</v>
      </c>
      <c r="N231" s="95"/>
      <c r="O231" s="95" t="s">
        <v>28</v>
      </c>
      <c r="P231" s="96" t="e">
        <f>ROUND(IF(F231="vyplnit","-",VLOOKUP(CONCATENATE(Y231,G231," ",Z231),ZU!$A$6:$H$100,5,FALSE)*F231),2)</f>
        <v>#N/A</v>
      </c>
      <c r="Q231" s="96" t="e">
        <f t="shared" si="18"/>
        <v>#N/A</v>
      </c>
      <c r="R231" s="97" t="s">
        <v>28</v>
      </c>
      <c r="S231" s="97" t="s">
        <v>28</v>
      </c>
      <c r="T231" s="97" t="s">
        <v>28</v>
      </c>
      <c r="U231" s="96"/>
      <c r="V231" s="101" t="str">
        <f>IF('VSTUP SCAUx'!BH231="","",'VSTUP SCAUx'!BH231)</f>
        <v/>
      </c>
      <c r="W231" s="101" t="str">
        <f>IF('VSTUP SCAUx'!BI231="","",'VSTUP SCAUx'!BI231)</f>
        <v/>
      </c>
      <c r="X231" s="98" t="e">
        <f t="shared" si="19"/>
        <v>#VALUE!</v>
      </c>
      <c r="Y231" s="99">
        <f>IF(A231="vyplnit"," ",VLOOKUP(A231,ZU!$B$6:$H$101,2,FALSE))</f>
        <v>0</v>
      </c>
      <c r="Z231" s="95" t="s">
        <v>28</v>
      </c>
      <c r="AA231" s="95"/>
      <c r="AB231" s="95" t="s">
        <v>28</v>
      </c>
      <c r="AC231" s="95" t="s">
        <v>28</v>
      </c>
      <c r="AD231" s="95" t="s">
        <v>28</v>
      </c>
      <c r="AE231" s="95">
        <f t="shared" si="20"/>
        <v>0</v>
      </c>
      <c r="AF231" s="100">
        <f t="shared" si="21"/>
        <v>1</v>
      </c>
      <c r="AG231" s="95" t="e">
        <f t="shared" si="22"/>
        <v>#N/A</v>
      </c>
      <c r="AH231" s="95"/>
      <c r="AI231" s="101" t="s">
        <v>28</v>
      </c>
      <c r="AJ231" s="101" t="s">
        <v>28</v>
      </c>
      <c r="AK231" s="101" t="s">
        <v>28</v>
      </c>
      <c r="AL231" s="102" t="str">
        <f t="shared" si="23"/>
        <v>nezměněna</v>
      </c>
      <c r="AM231" s="103"/>
    </row>
    <row r="232" spans="1:39" ht="15">
      <c r="A232" s="105" t="str">
        <f>IF('VSTUP SCAUx'!AY232="","",'VSTUP SCAUx'!AY232)</f>
        <v/>
      </c>
      <c r="B232" s="105" t="str">
        <f>IF('VSTUP SCAUx'!A232="","",'VSTUP SCAUx'!A232)</f>
        <v/>
      </c>
      <c r="C232" s="105" t="str">
        <f>IF('VSTUP SCAUx'!B232="","",'VSTUP SCAUx'!B232)</f>
        <v/>
      </c>
      <c r="D232" s="105" t="str">
        <f>IF('VSTUP SCAUx'!C232="","",'VSTUP SCAUx'!C232)</f>
        <v/>
      </c>
      <c r="E232" s="105" t="str">
        <f>IF('VSTUP SCAUx'!I232="","",'VSTUP SCAUx'!I232)</f>
        <v/>
      </c>
      <c r="F232" s="95" t="str">
        <f>IF('VSTUP SCAUx'!F232="","",'VSTUP SCAUx'!F232)</f>
        <v/>
      </c>
      <c r="G232" s="95" t="str">
        <f>IF('VSTUP SCAUx'!G232="","",'VSTUP SCAUx'!G232)</f>
        <v/>
      </c>
      <c r="H232" s="101" t="str">
        <f>IF('VSTUP SCAUx'!AC232="","","ANO")</f>
        <v/>
      </c>
      <c r="I232" s="106" t="str">
        <f>IF('VSTUP SCAUx'!BD232="","",'VSTUP SCAUx'!BD232)</f>
        <v/>
      </c>
      <c r="J232" s="101" t="str">
        <f>IF('VSTUP SCAUx'!N232="","",'VSTUP SCAUx'!N232)</f>
        <v/>
      </c>
      <c r="K232" s="95" t="s">
        <v>28</v>
      </c>
      <c r="L232" s="95" t="s">
        <v>28</v>
      </c>
      <c r="M232" s="95" t="s">
        <v>28</v>
      </c>
      <c r="N232" s="95"/>
      <c r="O232" s="95" t="s">
        <v>28</v>
      </c>
      <c r="P232" s="96" t="e">
        <f>ROUND(IF(F232="vyplnit","-",VLOOKUP(CONCATENATE(Y232,G232," ",Z232),ZU!$A$6:$H$100,5,FALSE)*F232),2)</f>
        <v>#N/A</v>
      </c>
      <c r="Q232" s="96" t="e">
        <f t="shared" si="18"/>
        <v>#N/A</v>
      </c>
      <c r="R232" s="97" t="s">
        <v>28</v>
      </c>
      <c r="S232" s="97" t="s">
        <v>28</v>
      </c>
      <c r="T232" s="97" t="s">
        <v>28</v>
      </c>
      <c r="U232" s="96"/>
      <c r="V232" s="101" t="str">
        <f>IF('VSTUP SCAUx'!BH232="","",'VSTUP SCAUx'!BH232)</f>
        <v/>
      </c>
      <c r="W232" s="101" t="str">
        <f>IF('VSTUP SCAUx'!BI232="","",'VSTUP SCAUx'!BI232)</f>
        <v/>
      </c>
      <c r="X232" s="98" t="e">
        <f t="shared" si="19"/>
        <v>#VALUE!</v>
      </c>
      <c r="Y232" s="99">
        <f>IF(A232="vyplnit"," ",VLOOKUP(A232,ZU!$B$6:$H$101,2,FALSE))</f>
        <v>0</v>
      </c>
      <c r="Z232" s="95" t="s">
        <v>28</v>
      </c>
      <c r="AA232" s="95"/>
      <c r="AB232" s="95" t="s">
        <v>28</v>
      </c>
      <c r="AC232" s="95" t="s">
        <v>28</v>
      </c>
      <c r="AD232" s="95" t="s">
        <v>28</v>
      </c>
      <c r="AE232" s="95">
        <f t="shared" si="20"/>
        <v>0</v>
      </c>
      <c r="AF232" s="100">
        <f t="shared" si="21"/>
        <v>1</v>
      </c>
      <c r="AG232" s="95" t="e">
        <f t="shared" si="22"/>
        <v>#N/A</v>
      </c>
      <c r="AH232" s="95"/>
      <c r="AI232" s="101" t="s">
        <v>28</v>
      </c>
      <c r="AJ232" s="101" t="s">
        <v>28</v>
      </c>
      <c r="AK232" s="101" t="s">
        <v>28</v>
      </c>
      <c r="AL232" s="102" t="str">
        <f t="shared" si="23"/>
        <v>nezměněna</v>
      </c>
      <c r="AM232" s="103"/>
    </row>
    <row r="233" spans="1:39" ht="15">
      <c r="A233" s="105" t="str">
        <f>IF('VSTUP SCAUx'!AY233="","",'VSTUP SCAUx'!AY233)</f>
        <v/>
      </c>
      <c r="B233" s="105" t="str">
        <f>IF('VSTUP SCAUx'!A233="","",'VSTUP SCAUx'!A233)</f>
        <v/>
      </c>
      <c r="C233" s="105" t="str">
        <f>IF('VSTUP SCAUx'!B233="","",'VSTUP SCAUx'!B233)</f>
        <v/>
      </c>
      <c r="D233" s="105" t="str">
        <f>IF('VSTUP SCAUx'!C233="","",'VSTUP SCAUx'!C233)</f>
        <v/>
      </c>
      <c r="E233" s="105" t="str">
        <f>IF('VSTUP SCAUx'!I233="","",'VSTUP SCAUx'!I233)</f>
        <v/>
      </c>
      <c r="F233" s="95" t="str">
        <f>IF('VSTUP SCAUx'!F233="","",'VSTUP SCAUx'!F233)</f>
        <v/>
      </c>
      <c r="G233" s="95" t="str">
        <f>IF('VSTUP SCAUx'!G233="","",'VSTUP SCAUx'!G233)</f>
        <v/>
      </c>
      <c r="H233" s="101" t="str">
        <f>IF('VSTUP SCAUx'!AC233="","","ANO")</f>
        <v/>
      </c>
      <c r="I233" s="106" t="str">
        <f>IF('VSTUP SCAUx'!BD233="","",'VSTUP SCAUx'!BD233)</f>
        <v/>
      </c>
      <c r="J233" s="101" t="str">
        <f>IF('VSTUP SCAUx'!N233="","",'VSTUP SCAUx'!N233)</f>
        <v/>
      </c>
      <c r="K233" s="95" t="s">
        <v>28</v>
      </c>
      <c r="L233" s="95" t="s">
        <v>28</v>
      </c>
      <c r="M233" s="95" t="s">
        <v>28</v>
      </c>
      <c r="N233" s="95"/>
      <c r="O233" s="95" t="s">
        <v>28</v>
      </c>
      <c r="P233" s="96" t="e">
        <f>ROUND(IF(F233="vyplnit","-",VLOOKUP(CONCATENATE(Y233,G233," ",Z233),ZU!$A$6:$H$100,5,FALSE)*F233),2)</f>
        <v>#N/A</v>
      </c>
      <c r="Q233" s="96" t="e">
        <f t="shared" si="18"/>
        <v>#N/A</v>
      </c>
      <c r="R233" s="97" t="s">
        <v>28</v>
      </c>
      <c r="S233" s="97" t="s">
        <v>28</v>
      </c>
      <c r="T233" s="97" t="s">
        <v>28</v>
      </c>
      <c r="U233" s="96"/>
      <c r="V233" s="101" t="str">
        <f>IF('VSTUP SCAUx'!BH233="","",'VSTUP SCAUx'!BH233)</f>
        <v/>
      </c>
      <c r="W233" s="101" t="str">
        <f>IF('VSTUP SCAUx'!BI233="","",'VSTUP SCAUx'!BI233)</f>
        <v/>
      </c>
      <c r="X233" s="98" t="e">
        <f t="shared" si="19"/>
        <v>#VALUE!</v>
      </c>
      <c r="Y233" s="99">
        <f>IF(A233="vyplnit"," ",VLOOKUP(A233,ZU!$B$6:$H$101,2,FALSE))</f>
        <v>0</v>
      </c>
      <c r="Z233" s="95" t="s">
        <v>28</v>
      </c>
      <c r="AA233" s="95"/>
      <c r="AB233" s="95" t="s">
        <v>28</v>
      </c>
      <c r="AC233" s="95" t="s">
        <v>28</v>
      </c>
      <c r="AD233" s="95" t="s">
        <v>28</v>
      </c>
      <c r="AE233" s="95">
        <f t="shared" si="20"/>
        <v>0</v>
      </c>
      <c r="AF233" s="100">
        <f t="shared" si="21"/>
        <v>1</v>
      </c>
      <c r="AG233" s="95" t="e">
        <f t="shared" si="22"/>
        <v>#N/A</v>
      </c>
      <c r="AH233" s="95"/>
      <c r="AI233" s="101" t="s">
        <v>28</v>
      </c>
      <c r="AJ233" s="101" t="s">
        <v>28</v>
      </c>
      <c r="AK233" s="101" t="s">
        <v>28</v>
      </c>
      <c r="AL233" s="102" t="str">
        <f t="shared" si="23"/>
        <v>nezměněna</v>
      </c>
      <c r="AM233" s="103"/>
    </row>
    <row r="234" spans="1:39" ht="15">
      <c r="A234" s="105" t="str">
        <f>IF('VSTUP SCAUx'!AY234="","",'VSTUP SCAUx'!AY234)</f>
        <v/>
      </c>
      <c r="B234" s="105" t="str">
        <f>IF('VSTUP SCAUx'!A234="","",'VSTUP SCAUx'!A234)</f>
        <v/>
      </c>
      <c r="C234" s="105" t="str">
        <f>IF('VSTUP SCAUx'!B234="","",'VSTUP SCAUx'!B234)</f>
        <v/>
      </c>
      <c r="D234" s="105" t="str">
        <f>IF('VSTUP SCAUx'!C234="","",'VSTUP SCAUx'!C234)</f>
        <v/>
      </c>
      <c r="E234" s="105" t="str">
        <f>IF('VSTUP SCAUx'!I234="","",'VSTUP SCAUx'!I234)</f>
        <v/>
      </c>
      <c r="F234" s="95" t="str">
        <f>IF('VSTUP SCAUx'!F234="","",'VSTUP SCAUx'!F234)</f>
        <v/>
      </c>
      <c r="G234" s="95" t="str">
        <f>IF('VSTUP SCAUx'!G234="","",'VSTUP SCAUx'!G234)</f>
        <v/>
      </c>
      <c r="H234" s="101" t="str">
        <f>IF('VSTUP SCAUx'!AC234="","","ANO")</f>
        <v/>
      </c>
      <c r="I234" s="106" t="str">
        <f>IF('VSTUP SCAUx'!BD234="","",'VSTUP SCAUx'!BD234)</f>
        <v/>
      </c>
      <c r="J234" s="101" t="str">
        <f>IF('VSTUP SCAUx'!N234="","",'VSTUP SCAUx'!N234)</f>
        <v/>
      </c>
      <c r="K234" s="95" t="s">
        <v>28</v>
      </c>
      <c r="L234" s="95" t="s">
        <v>28</v>
      </c>
      <c r="M234" s="95" t="s">
        <v>28</v>
      </c>
      <c r="N234" s="95"/>
      <c r="O234" s="95" t="s">
        <v>28</v>
      </c>
      <c r="P234" s="96" t="e">
        <f>ROUND(IF(F234="vyplnit","-",VLOOKUP(CONCATENATE(Y234,G234," ",Z234),ZU!$A$6:$H$100,5,FALSE)*F234),2)</f>
        <v>#N/A</v>
      </c>
      <c r="Q234" s="96" t="e">
        <f t="shared" si="18"/>
        <v>#N/A</v>
      </c>
      <c r="R234" s="97" t="s">
        <v>28</v>
      </c>
      <c r="S234" s="97" t="s">
        <v>28</v>
      </c>
      <c r="T234" s="97" t="s">
        <v>28</v>
      </c>
      <c r="U234" s="96"/>
      <c r="V234" s="101" t="str">
        <f>IF('VSTUP SCAUx'!BH234="","",'VSTUP SCAUx'!BH234)</f>
        <v/>
      </c>
      <c r="W234" s="101" t="str">
        <f>IF('VSTUP SCAUx'!BI234="","",'VSTUP SCAUx'!BI234)</f>
        <v/>
      </c>
      <c r="X234" s="98" t="e">
        <f t="shared" si="19"/>
        <v>#VALUE!</v>
      </c>
      <c r="Y234" s="99">
        <f>IF(A234="vyplnit"," ",VLOOKUP(A234,ZU!$B$6:$H$101,2,FALSE))</f>
        <v>0</v>
      </c>
      <c r="Z234" s="95" t="s">
        <v>28</v>
      </c>
      <c r="AA234" s="95"/>
      <c r="AB234" s="95" t="s">
        <v>28</v>
      </c>
      <c r="AC234" s="95" t="s">
        <v>28</v>
      </c>
      <c r="AD234" s="95" t="s">
        <v>28</v>
      </c>
      <c r="AE234" s="95">
        <f t="shared" si="20"/>
        <v>0</v>
      </c>
      <c r="AF234" s="100">
        <f t="shared" si="21"/>
        <v>1</v>
      </c>
      <c r="AG234" s="95" t="e">
        <f t="shared" si="22"/>
        <v>#N/A</v>
      </c>
      <c r="AH234" s="95"/>
      <c r="AI234" s="101" t="s">
        <v>28</v>
      </c>
      <c r="AJ234" s="101" t="s">
        <v>28</v>
      </c>
      <c r="AK234" s="101" t="s">
        <v>28</v>
      </c>
      <c r="AL234" s="102" t="str">
        <f t="shared" si="23"/>
        <v>nezměněna</v>
      </c>
      <c r="AM234" s="103"/>
    </row>
    <row r="235" spans="1:39" ht="15">
      <c r="A235" s="105" t="str">
        <f>IF('VSTUP SCAUx'!AY235="","",'VSTUP SCAUx'!AY235)</f>
        <v/>
      </c>
      <c r="B235" s="105" t="str">
        <f>IF('VSTUP SCAUx'!A235="","",'VSTUP SCAUx'!A235)</f>
        <v/>
      </c>
      <c r="C235" s="105" t="str">
        <f>IF('VSTUP SCAUx'!B235="","",'VSTUP SCAUx'!B235)</f>
        <v/>
      </c>
      <c r="D235" s="105" t="str">
        <f>IF('VSTUP SCAUx'!C235="","",'VSTUP SCAUx'!C235)</f>
        <v/>
      </c>
      <c r="E235" s="105" t="str">
        <f>IF('VSTUP SCAUx'!I235="","",'VSTUP SCAUx'!I235)</f>
        <v/>
      </c>
      <c r="F235" s="95" t="str">
        <f>IF('VSTUP SCAUx'!F235="","",'VSTUP SCAUx'!F235)</f>
        <v/>
      </c>
      <c r="G235" s="95" t="str">
        <f>IF('VSTUP SCAUx'!G235="","",'VSTUP SCAUx'!G235)</f>
        <v/>
      </c>
      <c r="H235" s="101" t="str">
        <f>IF('VSTUP SCAUx'!AC235="","","ANO")</f>
        <v/>
      </c>
      <c r="I235" s="106" t="str">
        <f>IF('VSTUP SCAUx'!BD235="","",'VSTUP SCAUx'!BD235)</f>
        <v/>
      </c>
      <c r="J235" s="101" t="str">
        <f>IF('VSTUP SCAUx'!N235="","",'VSTUP SCAUx'!N235)</f>
        <v/>
      </c>
      <c r="K235" s="95" t="s">
        <v>28</v>
      </c>
      <c r="L235" s="95" t="s">
        <v>28</v>
      </c>
      <c r="M235" s="95" t="s">
        <v>28</v>
      </c>
      <c r="N235" s="95"/>
      <c r="O235" s="95" t="s">
        <v>28</v>
      </c>
      <c r="P235" s="96" t="e">
        <f>ROUND(IF(F235="vyplnit","-",VLOOKUP(CONCATENATE(Y235,G235," ",Z235),ZU!$A$6:$H$100,5,FALSE)*F235),2)</f>
        <v>#N/A</v>
      </c>
      <c r="Q235" s="96" t="e">
        <f t="shared" si="18"/>
        <v>#N/A</v>
      </c>
      <c r="R235" s="97" t="s">
        <v>28</v>
      </c>
      <c r="S235" s="97" t="s">
        <v>28</v>
      </c>
      <c r="T235" s="97" t="s">
        <v>28</v>
      </c>
      <c r="U235" s="96"/>
      <c r="V235" s="101" t="str">
        <f>IF('VSTUP SCAUx'!BH235="","",'VSTUP SCAUx'!BH235)</f>
        <v/>
      </c>
      <c r="W235" s="101" t="str">
        <f>IF('VSTUP SCAUx'!BI235="","",'VSTUP SCAUx'!BI235)</f>
        <v/>
      </c>
      <c r="X235" s="98" t="e">
        <f t="shared" si="19"/>
        <v>#VALUE!</v>
      </c>
      <c r="Y235" s="99">
        <f>IF(A235="vyplnit"," ",VLOOKUP(A235,ZU!$B$6:$H$101,2,FALSE))</f>
        <v>0</v>
      </c>
      <c r="Z235" s="95" t="s">
        <v>28</v>
      </c>
      <c r="AA235" s="95"/>
      <c r="AB235" s="95" t="s">
        <v>28</v>
      </c>
      <c r="AC235" s="95" t="s">
        <v>28</v>
      </c>
      <c r="AD235" s="95" t="s">
        <v>28</v>
      </c>
      <c r="AE235" s="95">
        <f t="shared" si="20"/>
        <v>0</v>
      </c>
      <c r="AF235" s="100">
        <f t="shared" si="21"/>
        <v>1</v>
      </c>
      <c r="AG235" s="95" t="e">
        <f t="shared" si="22"/>
        <v>#N/A</v>
      </c>
      <c r="AH235" s="95"/>
      <c r="AI235" s="101" t="s">
        <v>28</v>
      </c>
      <c r="AJ235" s="101" t="s">
        <v>28</v>
      </c>
      <c r="AK235" s="101" t="s">
        <v>28</v>
      </c>
      <c r="AL235" s="102" t="str">
        <f t="shared" si="23"/>
        <v>nezměněna</v>
      </c>
      <c r="AM235" s="103"/>
    </row>
    <row r="236" spans="1:39" ht="15">
      <c r="A236" s="105" t="str">
        <f>IF('VSTUP SCAUx'!AY236="","",'VSTUP SCAUx'!AY236)</f>
        <v/>
      </c>
      <c r="B236" s="105" t="str">
        <f>IF('VSTUP SCAUx'!A236="","",'VSTUP SCAUx'!A236)</f>
        <v/>
      </c>
      <c r="C236" s="105" t="str">
        <f>IF('VSTUP SCAUx'!B236="","",'VSTUP SCAUx'!B236)</f>
        <v/>
      </c>
      <c r="D236" s="105" t="str">
        <f>IF('VSTUP SCAUx'!C236="","",'VSTUP SCAUx'!C236)</f>
        <v/>
      </c>
      <c r="E236" s="105" t="str">
        <f>IF('VSTUP SCAUx'!I236="","",'VSTUP SCAUx'!I236)</f>
        <v/>
      </c>
      <c r="F236" s="95" t="str">
        <f>IF('VSTUP SCAUx'!F236="","",'VSTUP SCAUx'!F236)</f>
        <v/>
      </c>
      <c r="G236" s="95" t="str">
        <f>IF('VSTUP SCAUx'!G236="","",'VSTUP SCAUx'!G236)</f>
        <v/>
      </c>
      <c r="H236" s="101" t="str">
        <f>IF('VSTUP SCAUx'!AC236="","","ANO")</f>
        <v/>
      </c>
      <c r="I236" s="106" t="str">
        <f>IF('VSTUP SCAUx'!BD236="","",'VSTUP SCAUx'!BD236)</f>
        <v/>
      </c>
      <c r="J236" s="101" t="str">
        <f>IF('VSTUP SCAUx'!N236="","",'VSTUP SCAUx'!N236)</f>
        <v/>
      </c>
      <c r="K236" s="95" t="s">
        <v>28</v>
      </c>
      <c r="L236" s="95" t="s">
        <v>28</v>
      </c>
      <c r="M236" s="95" t="s">
        <v>28</v>
      </c>
      <c r="N236" s="95"/>
      <c r="O236" s="95" t="s">
        <v>28</v>
      </c>
      <c r="P236" s="96" t="e">
        <f>ROUND(IF(F236="vyplnit","-",VLOOKUP(CONCATENATE(Y236,G236," ",Z236),ZU!$A$6:$H$100,5,FALSE)*F236),2)</f>
        <v>#N/A</v>
      </c>
      <c r="Q236" s="96" t="e">
        <f t="shared" si="18"/>
        <v>#N/A</v>
      </c>
      <c r="R236" s="97" t="s">
        <v>28</v>
      </c>
      <c r="S236" s="97" t="s">
        <v>28</v>
      </c>
      <c r="T236" s="97" t="s">
        <v>28</v>
      </c>
      <c r="U236" s="96"/>
      <c r="V236" s="101" t="str">
        <f>IF('VSTUP SCAUx'!BH236="","",'VSTUP SCAUx'!BH236)</f>
        <v/>
      </c>
      <c r="W236" s="101" t="str">
        <f>IF('VSTUP SCAUx'!BI236="","",'VSTUP SCAUx'!BI236)</f>
        <v/>
      </c>
      <c r="X236" s="98" t="e">
        <f t="shared" si="19"/>
        <v>#VALUE!</v>
      </c>
      <c r="Y236" s="99">
        <f>IF(A236="vyplnit"," ",VLOOKUP(A236,ZU!$B$6:$H$101,2,FALSE))</f>
        <v>0</v>
      </c>
      <c r="Z236" s="95" t="s">
        <v>28</v>
      </c>
      <c r="AA236" s="95"/>
      <c r="AB236" s="95" t="s">
        <v>28</v>
      </c>
      <c r="AC236" s="95" t="s">
        <v>28</v>
      </c>
      <c r="AD236" s="95" t="s">
        <v>28</v>
      </c>
      <c r="AE236" s="95">
        <f t="shared" si="20"/>
        <v>0</v>
      </c>
      <c r="AF236" s="100">
        <f t="shared" si="21"/>
        <v>1</v>
      </c>
      <c r="AG236" s="95" t="e">
        <f t="shared" si="22"/>
        <v>#N/A</v>
      </c>
      <c r="AH236" s="95"/>
      <c r="AI236" s="101" t="s">
        <v>28</v>
      </c>
      <c r="AJ236" s="101" t="s">
        <v>28</v>
      </c>
      <c r="AK236" s="101" t="s">
        <v>28</v>
      </c>
      <c r="AL236" s="102" t="str">
        <f t="shared" si="23"/>
        <v>nezměněna</v>
      </c>
      <c r="AM236" s="103"/>
    </row>
    <row r="237" spans="1:39" ht="15">
      <c r="A237" s="105" t="str">
        <f>IF('VSTUP SCAUx'!AY237="","",'VSTUP SCAUx'!AY237)</f>
        <v/>
      </c>
      <c r="B237" s="105" t="str">
        <f>IF('VSTUP SCAUx'!A237="","",'VSTUP SCAUx'!A237)</f>
        <v/>
      </c>
      <c r="C237" s="105" t="str">
        <f>IF('VSTUP SCAUx'!B237="","",'VSTUP SCAUx'!B237)</f>
        <v/>
      </c>
      <c r="D237" s="105" t="str">
        <f>IF('VSTUP SCAUx'!C237="","",'VSTUP SCAUx'!C237)</f>
        <v/>
      </c>
      <c r="E237" s="105" t="str">
        <f>IF('VSTUP SCAUx'!I237="","",'VSTUP SCAUx'!I237)</f>
        <v/>
      </c>
      <c r="F237" s="95" t="str">
        <f>IF('VSTUP SCAUx'!F237="","",'VSTUP SCAUx'!F237)</f>
        <v/>
      </c>
      <c r="G237" s="95" t="str">
        <f>IF('VSTUP SCAUx'!G237="","",'VSTUP SCAUx'!G237)</f>
        <v/>
      </c>
      <c r="H237" s="101" t="str">
        <f>IF('VSTUP SCAUx'!AC237="","","ANO")</f>
        <v/>
      </c>
      <c r="I237" s="106" t="str">
        <f>IF('VSTUP SCAUx'!BD237="","",'VSTUP SCAUx'!BD237)</f>
        <v/>
      </c>
      <c r="J237" s="101" t="str">
        <f>IF('VSTUP SCAUx'!N237="","",'VSTUP SCAUx'!N237)</f>
        <v/>
      </c>
      <c r="K237" s="95" t="s">
        <v>28</v>
      </c>
      <c r="L237" s="95" t="s">
        <v>28</v>
      </c>
      <c r="M237" s="95" t="s">
        <v>28</v>
      </c>
      <c r="N237" s="95"/>
      <c r="O237" s="95" t="s">
        <v>28</v>
      </c>
      <c r="P237" s="96" t="e">
        <f>ROUND(IF(F237="vyplnit","-",VLOOKUP(CONCATENATE(Y237,G237," ",Z237),ZU!$A$6:$H$100,5,FALSE)*F237),2)</f>
        <v>#N/A</v>
      </c>
      <c r="Q237" s="96" t="e">
        <f t="shared" si="18"/>
        <v>#N/A</v>
      </c>
      <c r="R237" s="97" t="s">
        <v>28</v>
      </c>
      <c r="S237" s="97" t="s">
        <v>28</v>
      </c>
      <c r="T237" s="97" t="s">
        <v>28</v>
      </c>
      <c r="U237" s="96"/>
      <c r="V237" s="101" t="str">
        <f>IF('VSTUP SCAUx'!BH237="","",'VSTUP SCAUx'!BH237)</f>
        <v/>
      </c>
      <c r="W237" s="101" t="str">
        <f>IF('VSTUP SCAUx'!BI237="","",'VSTUP SCAUx'!BI237)</f>
        <v/>
      </c>
      <c r="X237" s="98" t="e">
        <f t="shared" si="19"/>
        <v>#VALUE!</v>
      </c>
      <c r="Y237" s="99">
        <f>IF(A237="vyplnit"," ",VLOOKUP(A237,ZU!$B$6:$H$101,2,FALSE))</f>
        <v>0</v>
      </c>
      <c r="Z237" s="95" t="s">
        <v>28</v>
      </c>
      <c r="AA237" s="95"/>
      <c r="AB237" s="95" t="s">
        <v>28</v>
      </c>
      <c r="AC237" s="95" t="s">
        <v>28</v>
      </c>
      <c r="AD237" s="95" t="s">
        <v>28</v>
      </c>
      <c r="AE237" s="95">
        <f t="shared" si="20"/>
        <v>0</v>
      </c>
      <c r="AF237" s="100">
        <f t="shared" si="21"/>
        <v>1</v>
      </c>
      <c r="AG237" s="95" t="e">
        <f t="shared" si="22"/>
        <v>#N/A</v>
      </c>
      <c r="AH237" s="95"/>
      <c r="AI237" s="101" t="s">
        <v>28</v>
      </c>
      <c r="AJ237" s="101" t="s">
        <v>28</v>
      </c>
      <c r="AK237" s="101" t="s">
        <v>28</v>
      </c>
      <c r="AL237" s="102" t="str">
        <f t="shared" si="23"/>
        <v>nezměněna</v>
      </c>
      <c r="AM237" s="103"/>
    </row>
    <row r="238" spans="1:39" ht="15">
      <c r="A238" s="105" t="str">
        <f>IF('VSTUP SCAUx'!AY238="","",'VSTUP SCAUx'!AY238)</f>
        <v/>
      </c>
      <c r="B238" s="105" t="str">
        <f>IF('VSTUP SCAUx'!A238="","",'VSTUP SCAUx'!A238)</f>
        <v/>
      </c>
      <c r="C238" s="105" t="str">
        <f>IF('VSTUP SCAUx'!B238="","",'VSTUP SCAUx'!B238)</f>
        <v/>
      </c>
      <c r="D238" s="105" t="str">
        <f>IF('VSTUP SCAUx'!C238="","",'VSTUP SCAUx'!C238)</f>
        <v/>
      </c>
      <c r="E238" s="105" t="str">
        <f>IF('VSTUP SCAUx'!I238="","",'VSTUP SCAUx'!I238)</f>
        <v/>
      </c>
      <c r="F238" s="95" t="str">
        <f>IF('VSTUP SCAUx'!F238="","",'VSTUP SCAUx'!F238)</f>
        <v/>
      </c>
      <c r="G238" s="95" t="str">
        <f>IF('VSTUP SCAUx'!G238="","",'VSTUP SCAUx'!G238)</f>
        <v/>
      </c>
      <c r="H238" s="101" t="str">
        <f>IF('VSTUP SCAUx'!AC238="","","ANO")</f>
        <v/>
      </c>
      <c r="I238" s="106" t="str">
        <f>IF('VSTUP SCAUx'!BD238="","",'VSTUP SCAUx'!BD238)</f>
        <v/>
      </c>
      <c r="J238" s="101" t="str">
        <f>IF('VSTUP SCAUx'!N238="","",'VSTUP SCAUx'!N238)</f>
        <v/>
      </c>
      <c r="K238" s="95" t="s">
        <v>28</v>
      </c>
      <c r="L238" s="95" t="s">
        <v>28</v>
      </c>
      <c r="M238" s="95" t="s">
        <v>28</v>
      </c>
      <c r="N238" s="95"/>
      <c r="O238" s="95" t="s">
        <v>28</v>
      </c>
      <c r="P238" s="96" t="e">
        <f>ROUND(IF(F238="vyplnit","-",VLOOKUP(CONCATENATE(Y238,G238," ",Z238),ZU!$A$6:$H$100,5,FALSE)*F238),2)</f>
        <v>#N/A</v>
      </c>
      <c r="Q238" s="96" t="e">
        <f t="shared" si="18"/>
        <v>#N/A</v>
      </c>
      <c r="R238" s="97" t="s">
        <v>28</v>
      </c>
      <c r="S238" s="97" t="s">
        <v>28</v>
      </c>
      <c r="T238" s="97" t="s">
        <v>28</v>
      </c>
      <c r="U238" s="96"/>
      <c r="V238" s="101" t="str">
        <f>IF('VSTUP SCAUx'!BH238="","",'VSTUP SCAUx'!BH238)</f>
        <v/>
      </c>
      <c r="W238" s="101" t="str">
        <f>IF('VSTUP SCAUx'!BI238="","",'VSTUP SCAUx'!BI238)</f>
        <v/>
      </c>
      <c r="X238" s="98" t="e">
        <f t="shared" si="19"/>
        <v>#VALUE!</v>
      </c>
      <c r="Y238" s="99">
        <f>IF(A238="vyplnit"," ",VLOOKUP(A238,ZU!$B$6:$H$101,2,FALSE))</f>
        <v>0</v>
      </c>
      <c r="Z238" s="95" t="s">
        <v>28</v>
      </c>
      <c r="AA238" s="95"/>
      <c r="AB238" s="95" t="s">
        <v>28</v>
      </c>
      <c r="AC238" s="95" t="s">
        <v>28</v>
      </c>
      <c r="AD238" s="95" t="s">
        <v>28</v>
      </c>
      <c r="AE238" s="95">
        <f t="shared" si="20"/>
        <v>0</v>
      </c>
      <c r="AF238" s="100">
        <f t="shared" si="21"/>
        <v>1</v>
      </c>
      <c r="AG238" s="95" t="e">
        <f t="shared" si="22"/>
        <v>#N/A</v>
      </c>
      <c r="AH238" s="95"/>
      <c r="AI238" s="101" t="s">
        <v>28</v>
      </c>
      <c r="AJ238" s="101" t="s">
        <v>28</v>
      </c>
      <c r="AK238" s="101" t="s">
        <v>28</v>
      </c>
      <c r="AL238" s="102" t="str">
        <f t="shared" si="23"/>
        <v>nezměněna</v>
      </c>
      <c r="AM238" s="103"/>
    </row>
    <row r="239" spans="1:39" ht="15">
      <c r="A239" s="105" t="str">
        <f>IF('VSTUP SCAUx'!AY239="","",'VSTUP SCAUx'!AY239)</f>
        <v/>
      </c>
      <c r="B239" s="105" t="str">
        <f>IF('VSTUP SCAUx'!A239="","",'VSTUP SCAUx'!A239)</f>
        <v/>
      </c>
      <c r="C239" s="105" t="str">
        <f>IF('VSTUP SCAUx'!B239="","",'VSTUP SCAUx'!B239)</f>
        <v/>
      </c>
      <c r="D239" s="105" t="str">
        <f>IF('VSTUP SCAUx'!C239="","",'VSTUP SCAUx'!C239)</f>
        <v/>
      </c>
      <c r="E239" s="105" t="str">
        <f>IF('VSTUP SCAUx'!I239="","",'VSTUP SCAUx'!I239)</f>
        <v/>
      </c>
      <c r="F239" s="95" t="str">
        <f>IF('VSTUP SCAUx'!F239="","",'VSTUP SCAUx'!F239)</f>
        <v/>
      </c>
      <c r="G239" s="95" t="str">
        <f>IF('VSTUP SCAUx'!G239="","",'VSTUP SCAUx'!G239)</f>
        <v/>
      </c>
      <c r="H239" s="101" t="str">
        <f>IF('VSTUP SCAUx'!AC239="","","ANO")</f>
        <v/>
      </c>
      <c r="I239" s="106" t="str">
        <f>IF('VSTUP SCAUx'!BD239="","",'VSTUP SCAUx'!BD239)</f>
        <v/>
      </c>
      <c r="J239" s="101" t="str">
        <f>IF('VSTUP SCAUx'!N239="","",'VSTUP SCAUx'!N239)</f>
        <v/>
      </c>
      <c r="K239" s="95" t="s">
        <v>28</v>
      </c>
      <c r="L239" s="95" t="s">
        <v>28</v>
      </c>
      <c r="M239" s="95" t="s">
        <v>28</v>
      </c>
      <c r="N239" s="95"/>
      <c r="O239" s="95" t="s">
        <v>28</v>
      </c>
      <c r="P239" s="96" t="e">
        <f>ROUND(IF(F239="vyplnit","-",VLOOKUP(CONCATENATE(Y239,G239," ",Z239),ZU!$A$6:$H$100,5,FALSE)*F239),2)</f>
        <v>#N/A</v>
      </c>
      <c r="Q239" s="96" t="e">
        <f t="shared" si="18"/>
        <v>#N/A</v>
      </c>
      <c r="R239" s="97" t="s">
        <v>28</v>
      </c>
      <c r="S239" s="97" t="s">
        <v>28</v>
      </c>
      <c r="T239" s="97" t="s">
        <v>28</v>
      </c>
      <c r="U239" s="96"/>
      <c r="V239" s="101" t="str">
        <f>IF('VSTUP SCAUx'!BH239="","",'VSTUP SCAUx'!BH239)</f>
        <v/>
      </c>
      <c r="W239" s="101" t="str">
        <f>IF('VSTUP SCAUx'!BI239="","",'VSTUP SCAUx'!BI239)</f>
        <v/>
      </c>
      <c r="X239" s="98" t="e">
        <f t="shared" si="19"/>
        <v>#VALUE!</v>
      </c>
      <c r="Y239" s="99">
        <f>IF(A239="vyplnit"," ",VLOOKUP(A239,ZU!$B$6:$H$101,2,FALSE))</f>
        <v>0</v>
      </c>
      <c r="Z239" s="95" t="s">
        <v>28</v>
      </c>
      <c r="AA239" s="95"/>
      <c r="AB239" s="95" t="s">
        <v>28</v>
      </c>
      <c r="AC239" s="95" t="s">
        <v>28</v>
      </c>
      <c r="AD239" s="95" t="s">
        <v>28</v>
      </c>
      <c r="AE239" s="95">
        <f t="shared" si="20"/>
        <v>0</v>
      </c>
      <c r="AF239" s="100">
        <f t="shared" si="21"/>
        <v>1</v>
      </c>
      <c r="AG239" s="95" t="e">
        <f t="shared" si="22"/>
        <v>#N/A</v>
      </c>
      <c r="AH239" s="95"/>
      <c r="AI239" s="101" t="s">
        <v>28</v>
      </c>
      <c r="AJ239" s="101" t="s">
        <v>28</v>
      </c>
      <c r="AK239" s="101" t="s">
        <v>28</v>
      </c>
      <c r="AL239" s="102" t="str">
        <f t="shared" si="23"/>
        <v>nezměněna</v>
      </c>
      <c r="AM239" s="103"/>
    </row>
    <row r="240" spans="1:39" ht="15">
      <c r="A240" s="105" t="str">
        <f>IF('VSTUP SCAUx'!AY240="","",'VSTUP SCAUx'!AY240)</f>
        <v/>
      </c>
      <c r="B240" s="105" t="str">
        <f>IF('VSTUP SCAUx'!A240="","",'VSTUP SCAUx'!A240)</f>
        <v/>
      </c>
      <c r="C240" s="105" t="str">
        <f>IF('VSTUP SCAUx'!B240="","",'VSTUP SCAUx'!B240)</f>
        <v/>
      </c>
      <c r="D240" s="105" t="str">
        <f>IF('VSTUP SCAUx'!C240="","",'VSTUP SCAUx'!C240)</f>
        <v/>
      </c>
      <c r="E240" s="105" t="str">
        <f>IF('VSTUP SCAUx'!I240="","",'VSTUP SCAUx'!I240)</f>
        <v/>
      </c>
      <c r="F240" s="95" t="str">
        <f>IF('VSTUP SCAUx'!F240="","",'VSTUP SCAUx'!F240)</f>
        <v/>
      </c>
      <c r="G240" s="95" t="str">
        <f>IF('VSTUP SCAUx'!G240="","",'VSTUP SCAUx'!G240)</f>
        <v/>
      </c>
      <c r="H240" s="101" t="str">
        <f>IF('VSTUP SCAUx'!AC240="","","ANO")</f>
        <v/>
      </c>
      <c r="I240" s="106" t="str">
        <f>IF('VSTUP SCAUx'!BD240="","",'VSTUP SCAUx'!BD240)</f>
        <v/>
      </c>
      <c r="J240" s="101" t="str">
        <f>IF('VSTUP SCAUx'!N240="","",'VSTUP SCAUx'!N240)</f>
        <v/>
      </c>
      <c r="K240" s="95" t="s">
        <v>28</v>
      </c>
      <c r="L240" s="95" t="s">
        <v>28</v>
      </c>
      <c r="M240" s="95" t="s">
        <v>28</v>
      </c>
      <c r="N240" s="95"/>
      <c r="O240" s="95" t="s">
        <v>28</v>
      </c>
      <c r="P240" s="96" t="e">
        <f>ROUND(IF(F240="vyplnit","-",VLOOKUP(CONCATENATE(Y240,G240," ",Z240),ZU!$A$6:$H$100,5,FALSE)*F240),2)</f>
        <v>#N/A</v>
      </c>
      <c r="Q240" s="96" t="e">
        <f t="shared" si="18"/>
        <v>#N/A</v>
      </c>
      <c r="R240" s="97" t="s">
        <v>28</v>
      </c>
      <c r="S240" s="97" t="s">
        <v>28</v>
      </c>
      <c r="T240" s="97" t="s">
        <v>28</v>
      </c>
      <c r="U240" s="96"/>
      <c r="V240" s="101" t="str">
        <f>IF('VSTUP SCAUx'!BH240="","",'VSTUP SCAUx'!BH240)</f>
        <v/>
      </c>
      <c r="W240" s="101" t="str">
        <f>IF('VSTUP SCAUx'!BI240="","",'VSTUP SCAUx'!BI240)</f>
        <v/>
      </c>
      <c r="X240" s="98" t="e">
        <f t="shared" si="19"/>
        <v>#VALUE!</v>
      </c>
      <c r="Y240" s="99">
        <f>IF(A240="vyplnit"," ",VLOOKUP(A240,ZU!$B$6:$H$101,2,FALSE))</f>
        <v>0</v>
      </c>
      <c r="Z240" s="95" t="s">
        <v>28</v>
      </c>
      <c r="AA240" s="95"/>
      <c r="AB240" s="95" t="s">
        <v>28</v>
      </c>
      <c r="AC240" s="95" t="s">
        <v>28</v>
      </c>
      <c r="AD240" s="95" t="s">
        <v>28</v>
      </c>
      <c r="AE240" s="95">
        <f t="shared" si="20"/>
        <v>0</v>
      </c>
      <c r="AF240" s="100">
        <f t="shared" si="21"/>
        <v>1</v>
      </c>
      <c r="AG240" s="95" t="e">
        <f t="shared" si="22"/>
        <v>#N/A</v>
      </c>
      <c r="AH240" s="95"/>
      <c r="AI240" s="101" t="s">
        <v>28</v>
      </c>
      <c r="AJ240" s="101" t="s">
        <v>28</v>
      </c>
      <c r="AK240" s="101" t="s">
        <v>28</v>
      </c>
      <c r="AL240" s="102" t="str">
        <f t="shared" si="23"/>
        <v>nezměněna</v>
      </c>
      <c r="AM240" s="103"/>
    </row>
    <row r="241" spans="1:39" ht="15">
      <c r="A241" s="105" t="str">
        <f>IF('VSTUP SCAUx'!AY241="","",'VSTUP SCAUx'!AY241)</f>
        <v/>
      </c>
      <c r="B241" s="105" t="str">
        <f>IF('VSTUP SCAUx'!A241="","",'VSTUP SCAUx'!A241)</f>
        <v/>
      </c>
      <c r="C241" s="105" t="str">
        <f>IF('VSTUP SCAUx'!B241="","",'VSTUP SCAUx'!B241)</f>
        <v/>
      </c>
      <c r="D241" s="105" t="str">
        <f>IF('VSTUP SCAUx'!C241="","",'VSTUP SCAUx'!C241)</f>
        <v/>
      </c>
      <c r="E241" s="105" t="str">
        <f>IF('VSTUP SCAUx'!I241="","",'VSTUP SCAUx'!I241)</f>
        <v/>
      </c>
      <c r="F241" s="95" t="str">
        <f>IF('VSTUP SCAUx'!F241="","",'VSTUP SCAUx'!F241)</f>
        <v/>
      </c>
      <c r="G241" s="95" t="str">
        <f>IF('VSTUP SCAUx'!G241="","",'VSTUP SCAUx'!G241)</f>
        <v/>
      </c>
      <c r="H241" s="101" t="str">
        <f>IF('VSTUP SCAUx'!AC241="","","ANO")</f>
        <v/>
      </c>
      <c r="I241" s="106" t="str">
        <f>IF('VSTUP SCAUx'!BD241="","",'VSTUP SCAUx'!BD241)</f>
        <v/>
      </c>
      <c r="J241" s="101" t="str">
        <f>IF('VSTUP SCAUx'!N241="","",'VSTUP SCAUx'!N241)</f>
        <v/>
      </c>
      <c r="K241" s="95" t="s">
        <v>28</v>
      </c>
      <c r="L241" s="95" t="s">
        <v>28</v>
      </c>
      <c r="M241" s="95" t="s">
        <v>28</v>
      </c>
      <c r="N241" s="95"/>
      <c r="O241" s="95" t="s">
        <v>28</v>
      </c>
      <c r="P241" s="96" t="e">
        <f>ROUND(IF(F241="vyplnit","-",VLOOKUP(CONCATENATE(Y241,G241," ",Z241),ZU!$A$6:$H$100,5,FALSE)*F241),2)</f>
        <v>#N/A</v>
      </c>
      <c r="Q241" s="96" t="e">
        <f t="shared" si="18"/>
        <v>#N/A</v>
      </c>
      <c r="R241" s="97" t="s">
        <v>28</v>
      </c>
      <c r="S241" s="97" t="s">
        <v>28</v>
      </c>
      <c r="T241" s="97" t="s">
        <v>28</v>
      </c>
      <c r="U241" s="96"/>
      <c r="V241" s="101" t="str">
        <f>IF('VSTUP SCAUx'!BH241="","",'VSTUP SCAUx'!BH241)</f>
        <v/>
      </c>
      <c r="W241" s="101" t="str">
        <f>IF('VSTUP SCAUx'!BI241="","",'VSTUP SCAUx'!BI241)</f>
        <v/>
      </c>
      <c r="X241" s="98" t="e">
        <f t="shared" si="19"/>
        <v>#VALUE!</v>
      </c>
      <c r="Y241" s="99">
        <f>IF(A241="vyplnit"," ",VLOOKUP(A241,ZU!$B$6:$H$101,2,FALSE))</f>
        <v>0</v>
      </c>
      <c r="Z241" s="95" t="s">
        <v>28</v>
      </c>
      <c r="AA241" s="95"/>
      <c r="AB241" s="95" t="s">
        <v>28</v>
      </c>
      <c r="AC241" s="95" t="s">
        <v>28</v>
      </c>
      <c r="AD241" s="95" t="s">
        <v>28</v>
      </c>
      <c r="AE241" s="95">
        <f t="shared" si="20"/>
        <v>0</v>
      </c>
      <c r="AF241" s="100">
        <f t="shared" si="21"/>
        <v>1</v>
      </c>
      <c r="AG241" s="95" t="e">
        <f t="shared" si="22"/>
        <v>#N/A</v>
      </c>
      <c r="AH241" s="95"/>
      <c r="AI241" s="101" t="s">
        <v>28</v>
      </c>
      <c r="AJ241" s="101" t="s">
        <v>28</v>
      </c>
      <c r="AK241" s="101" t="s">
        <v>28</v>
      </c>
      <c r="AL241" s="102" t="str">
        <f t="shared" si="23"/>
        <v>nezměněna</v>
      </c>
      <c r="AM241" s="103"/>
    </row>
    <row r="242" spans="1:39" ht="15">
      <c r="A242" s="105" t="str">
        <f>IF('VSTUP SCAUx'!AY242="","",'VSTUP SCAUx'!AY242)</f>
        <v/>
      </c>
      <c r="B242" s="105" t="str">
        <f>IF('VSTUP SCAUx'!A242="","",'VSTUP SCAUx'!A242)</f>
        <v/>
      </c>
      <c r="C242" s="105" t="str">
        <f>IF('VSTUP SCAUx'!B242="","",'VSTUP SCAUx'!B242)</f>
        <v/>
      </c>
      <c r="D242" s="105" t="str">
        <f>IF('VSTUP SCAUx'!C242="","",'VSTUP SCAUx'!C242)</f>
        <v/>
      </c>
      <c r="E242" s="105" t="str">
        <f>IF('VSTUP SCAUx'!I242="","",'VSTUP SCAUx'!I242)</f>
        <v/>
      </c>
      <c r="F242" s="95" t="str">
        <f>IF('VSTUP SCAUx'!F242="","",'VSTUP SCAUx'!F242)</f>
        <v/>
      </c>
      <c r="G242" s="95" t="str">
        <f>IF('VSTUP SCAUx'!G242="","",'VSTUP SCAUx'!G242)</f>
        <v/>
      </c>
      <c r="H242" s="101" t="str">
        <f>IF('VSTUP SCAUx'!AC242="","","ANO")</f>
        <v/>
      </c>
      <c r="I242" s="106" t="str">
        <f>IF('VSTUP SCAUx'!BD242="","",'VSTUP SCAUx'!BD242)</f>
        <v/>
      </c>
      <c r="J242" s="101" t="str">
        <f>IF('VSTUP SCAUx'!N242="","",'VSTUP SCAUx'!N242)</f>
        <v/>
      </c>
      <c r="K242" s="95" t="s">
        <v>28</v>
      </c>
      <c r="L242" s="95" t="s">
        <v>28</v>
      </c>
      <c r="M242" s="95" t="s">
        <v>28</v>
      </c>
      <c r="N242" s="95"/>
      <c r="O242" s="95" t="s">
        <v>28</v>
      </c>
      <c r="P242" s="96" t="e">
        <f>ROUND(IF(F242="vyplnit","-",VLOOKUP(CONCATENATE(Y242,G242," ",Z242),ZU!$A$6:$H$100,5,FALSE)*F242),2)</f>
        <v>#N/A</v>
      </c>
      <c r="Q242" s="96" t="e">
        <f t="shared" si="18"/>
        <v>#N/A</v>
      </c>
      <c r="R242" s="97" t="s">
        <v>28</v>
      </c>
      <c r="S242" s="97" t="s">
        <v>28</v>
      </c>
      <c r="T242" s="97" t="s">
        <v>28</v>
      </c>
      <c r="U242" s="96"/>
      <c r="V242" s="101" t="str">
        <f>IF('VSTUP SCAUx'!BH242="","",'VSTUP SCAUx'!BH242)</f>
        <v/>
      </c>
      <c r="W242" s="101" t="str">
        <f>IF('VSTUP SCAUx'!BI242="","",'VSTUP SCAUx'!BI242)</f>
        <v/>
      </c>
      <c r="X242" s="98" t="e">
        <f t="shared" si="19"/>
        <v>#VALUE!</v>
      </c>
      <c r="Y242" s="99">
        <f>IF(A242="vyplnit"," ",VLOOKUP(A242,ZU!$B$6:$H$101,2,FALSE))</f>
        <v>0</v>
      </c>
      <c r="Z242" s="95" t="s">
        <v>28</v>
      </c>
      <c r="AA242" s="95"/>
      <c r="AB242" s="95" t="s">
        <v>28</v>
      </c>
      <c r="AC242" s="95" t="s">
        <v>28</v>
      </c>
      <c r="AD242" s="95" t="s">
        <v>28</v>
      </c>
      <c r="AE242" s="95">
        <f t="shared" si="20"/>
        <v>0</v>
      </c>
      <c r="AF242" s="100">
        <f t="shared" si="21"/>
        <v>1</v>
      </c>
      <c r="AG242" s="95" t="e">
        <f t="shared" si="22"/>
        <v>#N/A</v>
      </c>
      <c r="AH242" s="95"/>
      <c r="AI242" s="101" t="s">
        <v>28</v>
      </c>
      <c r="AJ242" s="101" t="s">
        <v>28</v>
      </c>
      <c r="AK242" s="101" t="s">
        <v>28</v>
      </c>
      <c r="AL242" s="102" t="str">
        <f t="shared" si="23"/>
        <v>nezměněna</v>
      </c>
      <c r="AM242" s="103"/>
    </row>
    <row r="243" spans="1:39" ht="15">
      <c r="A243" s="105" t="str">
        <f>IF('VSTUP SCAUx'!AY243="","",'VSTUP SCAUx'!AY243)</f>
        <v/>
      </c>
      <c r="B243" s="105" t="str">
        <f>IF('VSTUP SCAUx'!A243="","",'VSTUP SCAUx'!A243)</f>
        <v/>
      </c>
      <c r="C243" s="105" t="str">
        <f>IF('VSTUP SCAUx'!B243="","",'VSTUP SCAUx'!B243)</f>
        <v/>
      </c>
      <c r="D243" s="105" t="str">
        <f>IF('VSTUP SCAUx'!C243="","",'VSTUP SCAUx'!C243)</f>
        <v/>
      </c>
      <c r="E243" s="105" t="str">
        <f>IF('VSTUP SCAUx'!I243="","",'VSTUP SCAUx'!I243)</f>
        <v/>
      </c>
      <c r="F243" s="95" t="str">
        <f>IF('VSTUP SCAUx'!F243="","",'VSTUP SCAUx'!F243)</f>
        <v/>
      </c>
      <c r="G243" s="95" t="str">
        <f>IF('VSTUP SCAUx'!G243="","",'VSTUP SCAUx'!G243)</f>
        <v/>
      </c>
      <c r="H243" s="101" t="str">
        <f>IF('VSTUP SCAUx'!AC243="","","ANO")</f>
        <v/>
      </c>
      <c r="I243" s="106" t="str">
        <f>IF('VSTUP SCAUx'!BD243="","",'VSTUP SCAUx'!BD243)</f>
        <v/>
      </c>
      <c r="J243" s="101" t="str">
        <f>IF('VSTUP SCAUx'!N243="","",'VSTUP SCAUx'!N243)</f>
        <v/>
      </c>
      <c r="K243" s="95" t="s">
        <v>28</v>
      </c>
      <c r="L243" s="95" t="s">
        <v>28</v>
      </c>
      <c r="M243" s="95" t="s">
        <v>28</v>
      </c>
      <c r="N243" s="95"/>
      <c r="O243" s="95" t="s">
        <v>28</v>
      </c>
      <c r="P243" s="96" t="e">
        <f>ROUND(IF(F243="vyplnit","-",VLOOKUP(CONCATENATE(Y243,G243," ",Z243),ZU!$A$6:$H$100,5,FALSE)*F243),2)</f>
        <v>#N/A</v>
      </c>
      <c r="Q243" s="96" t="e">
        <f t="shared" si="18"/>
        <v>#N/A</v>
      </c>
      <c r="R243" s="97" t="s">
        <v>28</v>
      </c>
      <c r="S243" s="97" t="s">
        <v>28</v>
      </c>
      <c r="T243" s="97" t="s">
        <v>28</v>
      </c>
      <c r="U243" s="96"/>
      <c r="V243" s="101" t="str">
        <f>IF('VSTUP SCAUx'!BH243="","",'VSTUP SCAUx'!BH243)</f>
        <v/>
      </c>
      <c r="W243" s="101" t="str">
        <f>IF('VSTUP SCAUx'!BI243="","",'VSTUP SCAUx'!BI243)</f>
        <v/>
      </c>
      <c r="X243" s="98" t="e">
        <f t="shared" si="19"/>
        <v>#VALUE!</v>
      </c>
      <c r="Y243" s="99">
        <f>IF(A243="vyplnit"," ",VLOOKUP(A243,ZU!$B$6:$H$101,2,FALSE))</f>
        <v>0</v>
      </c>
      <c r="Z243" s="95" t="s">
        <v>28</v>
      </c>
      <c r="AA243" s="95"/>
      <c r="AB243" s="95" t="s">
        <v>28</v>
      </c>
      <c r="AC243" s="95" t="s">
        <v>28</v>
      </c>
      <c r="AD243" s="95" t="s">
        <v>28</v>
      </c>
      <c r="AE243" s="95">
        <f t="shared" si="20"/>
        <v>0</v>
      </c>
      <c r="AF243" s="100">
        <f t="shared" si="21"/>
        <v>1</v>
      </c>
      <c r="AG243" s="95" t="e">
        <f t="shared" si="22"/>
        <v>#N/A</v>
      </c>
      <c r="AH243" s="95"/>
      <c r="AI243" s="101" t="s">
        <v>28</v>
      </c>
      <c r="AJ243" s="101" t="s">
        <v>28</v>
      </c>
      <c r="AK243" s="101" t="s">
        <v>28</v>
      </c>
      <c r="AL243" s="102" t="str">
        <f t="shared" si="23"/>
        <v>nezměněna</v>
      </c>
      <c r="AM243" s="103"/>
    </row>
    <row r="244" spans="1:39" ht="15">
      <c r="A244" s="105" t="str">
        <f>IF('VSTUP SCAUx'!AY244="","",'VSTUP SCAUx'!AY244)</f>
        <v/>
      </c>
      <c r="B244" s="105" t="str">
        <f>IF('VSTUP SCAUx'!A244="","",'VSTUP SCAUx'!A244)</f>
        <v/>
      </c>
      <c r="C244" s="105" t="str">
        <f>IF('VSTUP SCAUx'!B244="","",'VSTUP SCAUx'!B244)</f>
        <v/>
      </c>
      <c r="D244" s="105" t="str">
        <f>IF('VSTUP SCAUx'!C244="","",'VSTUP SCAUx'!C244)</f>
        <v/>
      </c>
      <c r="E244" s="105" t="str">
        <f>IF('VSTUP SCAUx'!I244="","",'VSTUP SCAUx'!I244)</f>
        <v/>
      </c>
      <c r="F244" s="95" t="str">
        <f>IF('VSTUP SCAUx'!F244="","",'VSTUP SCAUx'!F244)</f>
        <v/>
      </c>
      <c r="G244" s="95" t="str">
        <f>IF('VSTUP SCAUx'!G244="","",'VSTUP SCAUx'!G244)</f>
        <v/>
      </c>
      <c r="H244" s="101" t="str">
        <f>IF('VSTUP SCAUx'!AC244="","","ANO")</f>
        <v/>
      </c>
      <c r="I244" s="106" t="str">
        <f>IF('VSTUP SCAUx'!BD244="","",'VSTUP SCAUx'!BD244)</f>
        <v/>
      </c>
      <c r="J244" s="101" t="str">
        <f>IF('VSTUP SCAUx'!N244="","",'VSTUP SCAUx'!N244)</f>
        <v/>
      </c>
      <c r="K244" s="95" t="s">
        <v>28</v>
      </c>
      <c r="L244" s="95" t="s">
        <v>28</v>
      </c>
      <c r="M244" s="95" t="s">
        <v>28</v>
      </c>
      <c r="N244" s="95"/>
      <c r="O244" s="95" t="s">
        <v>28</v>
      </c>
      <c r="P244" s="96" t="e">
        <f>ROUND(IF(F244="vyplnit","-",VLOOKUP(CONCATENATE(Y244,G244," ",Z244),ZU!$A$6:$H$100,5,FALSE)*F244),2)</f>
        <v>#N/A</v>
      </c>
      <c r="Q244" s="96" t="e">
        <f t="shared" si="18"/>
        <v>#N/A</v>
      </c>
      <c r="R244" s="97" t="s">
        <v>28</v>
      </c>
      <c r="S244" s="97" t="s">
        <v>28</v>
      </c>
      <c r="T244" s="97" t="s">
        <v>28</v>
      </c>
      <c r="U244" s="96"/>
      <c r="V244" s="101" t="str">
        <f>IF('VSTUP SCAUx'!BH244="","",'VSTUP SCAUx'!BH244)</f>
        <v/>
      </c>
      <c r="W244" s="101" t="str">
        <f>IF('VSTUP SCAUx'!BI244="","",'VSTUP SCAUx'!BI244)</f>
        <v/>
      </c>
      <c r="X244" s="98" t="e">
        <f t="shared" si="19"/>
        <v>#VALUE!</v>
      </c>
      <c r="Y244" s="99">
        <f>IF(A244="vyplnit"," ",VLOOKUP(A244,ZU!$B$6:$H$101,2,FALSE))</f>
        <v>0</v>
      </c>
      <c r="Z244" s="95" t="s">
        <v>28</v>
      </c>
      <c r="AA244" s="95"/>
      <c r="AB244" s="95" t="s">
        <v>28</v>
      </c>
      <c r="AC244" s="95" t="s">
        <v>28</v>
      </c>
      <c r="AD244" s="95" t="s">
        <v>28</v>
      </c>
      <c r="AE244" s="95">
        <f t="shared" si="20"/>
        <v>0</v>
      </c>
      <c r="AF244" s="100">
        <f t="shared" si="21"/>
        <v>1</v>
      </c>
      <c r="AG244" s="95" t="e">
        <f t="shared" si="22"/>
        <v>#N/A</v>
      </c>
      <c r="AH244" s="95"/>
      <c r="AI244" s="101" t="s">
        <v>28</v>
      </c>
      <c r="AJ244" s="101" t="s">
        <v>28</v>
      </c>
      <c r="AK244" s="101" t="s">
        <v>28</v>
      </c>
      <c r="AL244" s="102" t="str">
        <f t="shared" si="23"/>
        <v>nezměněna</v>
      </c>
      <c r="AM244" s="103"/>
    </row>
    <row r="245" spans="1:39" ht="15">
      <c r="A245" s="105" t="str">
        <f>IF('VSTUP SCAUx'!AY245="","",'VSTUP SCAUx'!AY245)</f>
        <v/>
      </c>
      <c r="B245" s="105" t="str">
        <f>IF('VSTUP SCAUx'!A245="","",'VSTUP SCAUx'!A245)</f>
        <v/>
      </c>
      <c r="C245" s="105" t="str">
        <f>IF('VSTUP SCAUx'!B245="","",'VSTUP SCAUx'!B245)</f>
        <v/>
      </c>
      <c r="D245" s="105" t="str">
        <f>IF('VSTUP SCAUx'!C245="","",'VSTUP SCAUx'!C245)</f>
        <v/>
      </c>
      <c r="E245" s="105" t="str">
        <f>IF('VSTUP SCAUx'!I245="","",'VSTUP SCAUx'!I245)</f>
        <v/>
      </c>
      <c r="F245" s="95" t="str">
        <f>IF('VSTUP SCAUx'!F245="","",'VSTUP SCAUx'!F245)</f>
        <v/>
      </c>
      <c r="G245" s="95" t="str">
        <f>IF('VSTUP SCAUx'!G245="","",'VSTUP SCAUx'!G245)</f>
        <v/>
      </c>
      <c r="H245" s="101" t="str">
        <f>IF('VSTUP SCAUx'!AC245="","","ANO")</f>
        <v/>
      </c>
      <c r="I245" s="106" t="str">
        <f>IF('VSTUP SCAUx'!BD245="","",'VSTUP SCAUx'!BD245)</f>
        <v/>
      </c>
      <c r="J245" s="101" t="str">
        <f>IF('VSTUP SCAUx'!N245="","",'VSTUP SCAUx'!N245)</f>
        <v/>
      </c>
      <c r="K245" s="95" t="s">
        <v>28</v>
      </c>
      <c r="L245" s="95" t="s">
        <v>28</v>
      </c>
      <c r="M245" s="95" t="s">
        <v>28</v>
      </c>
      <c r="N245" s="95"/>
      <c r="O245" s="95" t="s">
        <v>28</v>
      </c>
      <c r="P245" s="96" t="e">
        <f>ROUND(IF(F245="vyplnit","-",VLOOKUP(CONCATENATE(Y245,G245," ",Z245),ZU!$A$6:$H$100,5,FALSE)*F245),2)</f>
        <v>#N/A</v>
      </c>
      <c r="Q245" s="96" t="e">
        <f t="shared" si="18"/>
        <v>#N/A</v>
      </c>
      <c r="R245" s="97" t="s">
        <v>28</v>
      </c>
      <c r="S245" s="97" t="s">
        <v>28</v>
      </c>
      <c r="T245" s="97" t="s">
        <v>28</v>
      </c>
      <c r="U245" s="96"/>
      <c r="V245" s="101" t="str">
        <f>IF('VSTUP SCAUx'!BH245="","",'VSTUP SCAUx'!BH245)</f>
        <v/>
      </c>
      <c r="W245" s="101" t="str">
        <f>IF('VSTUP SCAUx'!BI245="","",'VSTUP SCAUx'!BI245)</f>
        <v/>
      </c>
      <c r="X245" s="98" t="e">
        <f t="shared" si="19"/>
        <v>#VALUE!</v>
      </c>
      <c r="Y245" s="99">
        <f>IF(A245="vyplnit"," ",VLOOKUP(A245,ZU!$B$6:$H$101,2,FALSE))</f>
        <v>0</v>
      </c>
      <c r="Z245" s="95" t="s">
        <v>28</v>
      </c>
      <c r="AA245" s="95"/>
      <c r="AB245" s="95" t="s">
        <v>28</v>
      </c>
      <c r="AC245" s="95" t="s">
        <v>28</v>
      </c>
      <c r="AD245" s="95" t="s">
        <v>28</v>
      </c>
      <c r="AE245" s="95">
        <f t="shared" si="20"/>
        <v>0</v>
      </c>
      <c r="AF245" s="100">
        <f t="shared" si="21"/>
        <v>1</v>
      </c>
      <c r="AG245" s="95" t="e">
        <f t="shared" si="22"/>
        <v>#N/A</v>
      </c>
      <c r="AH245" s="95"/>
      <c r="AI245" s="101" t="s">
        <v>28</v>
      </c>
      <c r="AJ245" s="101" t="s">
        <v>28</v>
      </c>
      <c r="AK245" s="101" t="s">
        <v>28</v>
      </c>
      <c r="AL245" s="102" t="str">
        <f t="shared" si="23"/>
        <v>nezměněna</v>
      </c>
      <c r="AM245" s="103"/>
    </row>
    <row r="246" spans="1:39" ht="15">
      <c r="A246" s="105" t="str">
        <f>IF('VSTUP SCAUx'!AY246="","",'VSTUP SCAUx'!AY246)</f>
        <v/>
      </c>
      <c r="B246" s="105" t="str">
        <f>IF('VSTUP SCAUx'!A246="","",'VSTUP SCAUx'!A246)</f>
        <v/>
      </c>
      <c r="C246" s="105" t="str">
        <f>IF('VSTUP SCAUx'!B246="","",'VSTUP SCAUx'!B246)</f>
        <v/>
      </c>
      <c r="D246" s="105" t="str">
        <f>IF('VSTUP SCAUx'!C246="","",'VSTUP SCAUx'!C246)</f>
        <v/>
      </c>
      <c r="E246" s="105" t="str">
        <f>IF('VSTUP SCAUx'!I246="","",'VSTUP SCAUx'!I246)</f>
        <v/>
      </c>
      <c r="F246" s="95" t="str">
        <f>IF('VSTUP SCAUx'!F246="","",'VSTUP SCAUx'!F246)</f>
        <v/>
      </c>
      <c r="G246" s="95" t="str">
        <f>IF('VSTUP SCAUx'!G246="","",'VSTUP SCAUx'!G246)</f>
        <v/>
      </c>
      <c r="H246" s="101" t="str">
        <f>IF('VSTUP SCAUx'!AC246="","","ANO")</f>
        <v/>
      </c>
      <c r="I246" s="106" t="str">
        <f>IF('VSTUP SCAUx'!BD246="","",'VSTUP SCAUx'!BD246)</f>
        <v/>
      </c>
      <c r="J246" s="101" t="str">
        <f>IF('VSTUP SCAUx'!N246="","",'VSTUP SCAUx'!N246)</f>
        <v/>
      </c>
      <c r="K246" s="95" t="s">
        <v>28</v>
      </c>
      <c r="L246" s="95" t="s">
        <v>28</v>
      </c>
      <c r="M246" s="95" t="s">
        <v>28</v>
      </c>
      <c r="N246" s="95"/>
      <c r="O246" s="95" t="s">
        <v>28</v>
      </c>
      <c r="P246" s="96" t="e">
        <f>ROUND(IF(F246="vyplnit","-",VLOOKUP(CONCATENATE(Y246,G246," ",Z246),ZU!$A$6:$H$100,5,FALSE)*F246),2)</f>
        <v>#N/A</v>
      </c>
      <c r="Q246" s="96" t="e">
        <f t="shared" si="18"/>
        <v>#N/A</v>
      </c>
      <c r="R246" s="97" t="s">
        <v>28</v>
      </c>
      <c r="S246" s="97" t="s">
        <v>28</v>
      </c>
      <c r="T246" s="97" t="s">
        <v>28</v>
      </c>
      <c r="U246" s="96"/>
      <c r="V246" s="101" t="str">
        <f>IF('VSTUP SCAUx'!BH246="","",'VSTUP SCAUx'!BH246)</f>
        <v/>
      </c>
      <c r="W246" s="101" t="str">
        <f>IF('VSTUP SCAUx'!BI246="","",'VSTUP SCAUx'!BI246)</f>
        <v/>
      </c>
      <c r="X246" s="98" t="e">
        <f t="shared" si="19"/>
        <v>#VALUE!</v>
      </c>
      <c r="Y246" s="99">
        <f>IF(A246="vyplnit"," ",VLOOKUP(A246,ZU!$B$6:$H$101,2,FALSE))</f>
        <v>0</v>
      </c>
      <c r="Z246" s="95" t="s">
        <v>28</v>
      </c>
      <c r="AA246" s="95"/>
      <c r="AB246" s="95" t="s">
        <v>28</v>
      </c>
      <c r="AC246" s="95" t="s">
        <v>28</v>
      </c>
      <c r="AD246" s="95" t="s">
        <v>28</v>
      </c>
      <c r="AE246" s="95">
        <f t="shared" si="20"/>
        <v>0</v>
      </c>
      <c r="AF246" s="100">
        <f t="shared" si="21"/>
        <v>1</v>
      </c>
      <c r="AG246" s="95" t="e">
        <f t="shared" si="22"/>
        <v>#N/A</v>
      </c>
      <c r="AH246" s="95"/>
      <c r="AI246" s="101" t="s">
        <v>28</v>
      </c>
      <c r="AJ246" s="101" t="s">
        <v>28</v>
      </c>
      <c r="AK246" s="101" t="s">
        <v>28</v>
      </c>
      <c r="AL246" s="102" t="str">
        <f t="shared" si="23"/>
        <v>nezměněna</v>
      </c>
      <c r="AM246" s="103"/>
    </row>
    <row r="247" spans="1:39" ht="15">
      <c r="A247" s="105" t="str">
        <f>IF('VSTUP SCAUx'!AY247="","",'VSTUP SCAUx'!AY247)</f>
        <v/>
      </c>
      <c r="B247" s="105" t="str">
        <f>IF('VSTUP SCAUx'!A247="","",'VSTUP SCAUx'!A247)</f>
        <v/>
      </c>
      <c r="C247" s="105" t="str">
        <f>IF('VSTUP SCAUx'!B247="","",'VSTUP SCAUx'!B247)</f>
        <v/>
      </c>
      <c r="D247" s="105" t="str">
        <f>IF('VSTUP SCAUx'!C247="","",'VSTUP SCAUx'!C247)</f>
        <v/>
      </c>
      <c r="E247" s="105" t="str">
        <f>IF('VSTUP SCAUx'!I247="","",'VSTUP SCAUx'!I247)</f>
        <v/>
      </c>
      <c r="F247" s="95" t="str">
        <f>IF('VSTUP SCAUx'!F247="","",'VSTUP SCAUx'!F247)</f>
        <v/>
      </c>
      <c r="G247" s="95" t="str">
        <f>IF('VSTUP SCAUx'!G247="","",'VSTUP SCAUx'!G247)</f>
        <v/>
      </c>
      <c r="H247" s="101" t="str">
        <f>IF('VSTUP SCAUx'!AC247="","","ANO")</f>
        <v/>
      </c>
      <c r="I247" s="106" t="str">
        <f>IF('VSTUP SCAUx'!BD247="","",'VSTUP SCAUx'!BD247)</f>
        <v/>
      </c>
      <c r="J247" s="101" t="str">
        <f>IF('VSTUP SCAUx'!N247="","",'VSTUP SCAUx'!N247)</f>
        <v/>
      </c>
      <c r="K247" s="95" t="s">
        <v>28</v>
      </c>
      <c r="L247" s="95" t="s">
        <v>28</v>
      </c>
      <c r="M247" s="95" t="s">
        <v>28</v>
      </c>
      <c r="N247" s="95"/>
      <c r="O247" s="95" t="s">
        <v>28</v>
      </c>
      <c r="P247" s="96" t="e">
        <f>ROUND(IF(F247="vyplnit","-",VLOOKUP(CONCATENATE(Y247,G247," ",Z247),ZU!$A$6:$H$100,5,FALSE)*F247),2)</f>
        <v>#N/A</v>
      </c>
      <c r="Q247" s="96" t="e">
        <f t="shared" si="18"/>
        <v>#N/A</v>
      </c>
      <c r="R247" s="97" t="s">
        <v>28</v>
      </c>
      <c r="S247" s="97" t="s">
        <v>28</v>
      </c>
      <c r="T247" s="97" t="s">
        <v>28</v>
      </c>
      <c r="U247" s="96"/>
      <c r="V247" s="101" t="str">
        <f>IF('VSTUP SCAUx'!BH247="","",'VSTUP SCAUx'!BH247)</f>
        <v/>
      </c>
      <c r="W247" s="101" t="str">
        <f>IF('VSTUP SCAUx'!BI247="","",'VSTUP SCAUx'!BI247)</f>
        <v/>
      </c>
      <c r="X247" s="98" t="e">
        <f t="shared" si="19"/>
        <v>#VALUE!</v>
      </c>
      <c r="Y247" s="99">
        <f>IF(A247="vyplnit"," ",VLOOKUP(A247,ZU!$B$6:$H$101,2,FALSE))</f>
        <v>0</v>
      </c>
      <c r="Z247" s="95" t="s">
        <v>28</v>
      </c>
      <c r="AA247" s="95"/>
      <c r="AB247" s="95" t="s">
        <v>28</v>
      </c>
      <c r="AC247" s="95" t="s">
        <v>28</v>
      </c>
      <c r="AD247" s="95" t="s">
        <v>28</v>
      </c>
      <c r="AE247" s="95">
        <f t="shared" si="20"/>
        <v>0</v>
      </c>
      <c r="AF247" s="100">
        <f t="shared" si="21"/>
        <v>1</v>
      </c>
      <c r="AG247" s="95" t="e">
        <f t="shared" si="22"/>
        <v>#N/A</v>
      </c>
      <c r="AH247" s="95"/>
      <c r="AI247" s="101" t="s">
        <v>28</v>
      </c>
      <c r="AJ247" s="101" t="s">
        <v>28</v>
      </c>
      <c r="AK247" s="101" t="s">
        <v>28</v>
      </c>
      <c r="AL247" s="102" t="str">
        <f t="shared" si="23"/>
        <v>nezměněna</v>
      </c>
      <c r="AM247" s="103"/>
    </row>
    <row r="248" spans="1:39" ht="15">
      <c r="A248" s="105" t="str">
        <f>IF('VSTUP SCAUx'!AY248="","",'VSTUP SCAUx'!AY248)</f>
        <v/>
      </c>
      <c r="B248" s="105" t="str">
        <f>IF('VSTUP SCAUx'!A248="","",'VSTUP SCAUx'!A248)</f>
        <v/>
      </c>
      <c r="C248" s="105" t="str">
        <f>IF('VSTUP SCAUx'!B248="","",'VSTUP SCAUx'!B248)</f>
        <v/>
      </c>
      <c r="D248" s="105" t="str">
        <f>IF('VSTUP SCAUx'!C248="","",'VSTUP SCAUx'!C248)</f>
        <v/>
      </c>
      <c r="E248" s="105" t="str">
        <f>IF('VSTUP SCAUx'!I248="","",'VSTUP SCAUx'!I248)</f>
        <v/>
      </c>
      <c r="F248" s="95" t="str">
        <f>IF('VSTUP SCAUx'!F248="","",'VSTUP SCAUx'!F248)</f>
        <v/>
      </c>
      <c r="G248" s="95" t="str">
        <f>IF('VSTUP SCAUx'!G248="","",'VSTUP SCAUx'!G248)</f>
        <v/>
      </c>
      <c r="H248" s="101" t="str">
        <f>IF('VSTUP SCAUx'!AC248="","","ANO")</f>
        <v/>
      </c>
      <c r="I248" s="106" t="str">
        <f>IF('VSTUP SCAUx'!BD248="","",'VSTUP SCAUx'!BD248)</f>
        <v/>
      </c>
      <c r="J248" s="101" t="str">
        <f>IF('VSTUP SCAUx'!N248="","",'VSTUP SCAUx'!N248)</f>
        <v/>
      </c>
      <c r="K248" s="95" t="s">
        <v>28</v>
      </c>
      <c r="L248" s="95" t="s">
        <v>28</v>
      </c>
      <c r="M248" s="95" t="s">
        <v>28</v>
      </c>
      <c r="N248" s="95"/>
      <c r="O248" s="95" t="s">
        <v>28</v>
      </c>
      <c r="P248" s="96" t="e">
        <f>ROUND(IF(F248="vyplnit","-",VLOOKUP(CONCATENATE(Y248,G248," ",Z248),ZU!$A$6:$H$100,5,FALSE)*F248),2)</f>
        <v>#N/A</v>
      </c>
      <c r="Q248" s="96" t="e">
        <f t="shared" si="18"/>
        <v>#N/A</v>
      </c>
      <c r="R248" s="97" t="s">
        <v>28</v>
      </c>
      <c r="S248" s="97" t="s">
        <v>28</v>
      </c>
      <c r="T248" s="97" t="s">
        <v>28</v>
      </c>
      <c r="U248" s="96"/>
      <c r="V248" s="101" t="str">
        <f>IF('VSTUP SCAUx'!BH248="","",'VSTUP SCAUx'!BH248)</f>
        <v/>
      </c>
      <c r="W248" s="101" t="str">
        <f>IF('VSTUP SCAUx'!BI248="","",'VSTUP SCAUx'!BI248)</f>
        <v/>
      </c>
      <c r="X248" s="98" t="e">
        <f t="shared" si="19"/>
        <v>#VALUE!</v>
      </c>
      <c r="Y248" s="99">
        <f>IF(A248="vyplnit"," ",VLOOKUP(A248,ZU!$B$6:$H$101,2,FALSE))</f>
        <v>0</v>
      </c>
      <c r="Z248" s="95" t="s">
        <v>28</v>
      </c>
      <c r="AA248" s="95"/>
      <c r="AB248" s="95" t="s">
        <v>28</v>
      </c>
      <c r="AC248" s="95" t="s">
        <v>28</v>
      </c>
      <c r="AD248" s="95" t="s">
        <v>28</v>
      </c>
      <c r="AE248" s="95">
        <f t="shared" si="20"/>
        <v>0</v>
      </c>
      <c r="AF248" s="100">
        <f t="shared" si="21"/>
        <v>1</v>
      </c>
      <c r="AG248" s="95" t="e">
        <f t="shared" si="22"/>
        <v>#N/A</v>
      </c>
      <c r="AH248" s="95"/>
      <c r="AI248" s="101" t="s">
        <v>28</v>
      </c>
      <c r="AJ248" s="101" t="s">
        <v>28</v>
      </c>
      <c r="AK248" s="101" t="s">
        <v>28</v>
      </c>
      <c r="AL248" s="102" t="str">
        <f t="shared" si="23"/>
        <v>nezměněna</v>
      </c>
      <c r="AM248" s="103"/>
    </row>
    <row r="249" spans="1:39" ht="15">
      <c r="A249" s="105" t="str">
        <f>IF('VSTUP SCAUx'!AY249="","",'VSTUP SCAUx'!AY249)</f>
        <v/>
      </c>
      <c r="B249" s="105" t="str">
        <f>IF('VSTUP SCAUx'!A249="","",'VSTUP SCAUx'!A249)</f>
        <v/>
      </c>
      <c r="C249" s="105" t="str">
        <f>IF('VSTUP SCAUx'!B249="","",'VSTUP SCAUx'!B249)</f>
        <v/>
      </c>
      <c r="D249" s="105" t="str">
        <f>IF('VSTUP SCAUx'!C249="","",'VSTUP SCAUx'!C249)</f>
        <v/>
      </c>
      <c r="E249" s="105" t="str">
        <f>IF('VSTUP SCAUx'!I249="","",'VSTUP SCAUx'!I249)</f>
        <v/>
      </c>
      <c r="F249" s="95" t="str">
        <f>IF('VSTUP SCAUx'!F249="","",'VSTUP SCAUx'!F249)</f>
        <v/>
      </c>
      <c r="G249" s="95" t="str">
        <f>IF('VSTUP SCAUx'!G249="","",'VSTUP SCAUx'!G249)</f>
        <v/>
      </c>
      <c r="H249" s="101" t="str">
        <f>IF('VSTUP SCAUx'!AC249="","","ANO")</f>
        <v/>
      </c>
      <c r="I249" s="106" t="str">
        <f>IF('VSTUP SCAUx'!BD249="","",'VSTUP SCAUx'!BD249)</f>
        <v/>
      </c>
      <c r="J249" s="101" t="str">
        <f>IF('VSTUP SCAUx'!N249="","",'VSTUP SCAUx'!N249)</f>
        <v/>
      </c>
      <c r="K249" s="95" t="s">
        <v>28</v>
      </c>
      <c r="L249" s="95" t="s">
        <v>28</v>
      </c>
      <c r="M249" s="95" t="s">
        <v>28</v>
      </c>
      <c r="N249" s="95"/>
      <c r="O249" s="95" t="s">
        <v>28</v>
      </c>
      <c r="P249" s="96" t="e">
        <f>ROUND(IF(F249="vyplnit","-",VLOOKUP(CONCATENATE(Y249,G249," ",Z249),ZU!$A$6:$H$100,5,FALSE)*F249),2)</f>
        <v>#N/A</v>
      </c>
      <c r="Q249" s="96" t="e">
        <f t="shared" si="18"/>
        <v>#N/A</v>
      </c>
      <c r="R249" s="97" t="s">
        <v>28</v>
      </c>
      <c r="S249" s="97" t="s">
        <v>28</v>
      </c>
      <c r="T249" s="97" t="s">
        <v>28</v>
      </c>
      <c r="U249" s="96"/>
      <c r="V249" s="101" t="str">
        <f>IF('VSTUP SCAUx'!BH249="","",'VSTUP SCAUx'!BH249)</f>
        <v/>
      </c>
      <c r="W249" s="101" t="str">
        <f>IF('VSTUP SCAUx'!BI249="","",'VSTUP SCAUx'!BI249)</f>
        <v/>
      </c>
      <c r="X249" s="98" t="e">
        <f t="shared" si="19"/>
        <v>#VALUE!</v>
      </c>
      <c r="Y249" s="99">
        <f>IF(A249="vyplnit"," ",VLOOKUP(A249,ZU!$B$6:$H$101,2,FALSE))</f>
        <v>0</v>
      </c>
      <c r="Z249" s="95" t="s">
        <v>28</v>
      </c>
      <c r="AA249" s="95"/>
      <c r="AB249" s="95" t="s">
        <v>28</v>
      </c>
      <c r="AC249" s="95" t="s">
        <v>28</v>
      </c>
      <c r="AD249" s="95" t="s">
        <v>28</v>
      </c>
      <c r="AE249" s="95">
        <f t="shared" si="20"/>
        <v>0</v>
      </c>
      <c r="AF249" s="100">
        <f t="shared" si="21"/>
        <v>1</v>
      </c>
      <c r="AG249" s="95" t="e">
        <f t="shared" si="22"/>
        <v>#N/A</v>
      </c>
      <c r="AH249" s="95"/>
      <c r="AI249" s="101" t="s">
        <v>28</v>
      </c>
      <c r="AJ249" s="101" t="s">
        <v>28</v>
      </c>
      <c r="AK249" s="101" t="s">
        <v>28</v>
      </c>
      <c r="AL249" s="102" t="str">
        <f t="shared" si="23"/>
        <v>nezměněna</v>
      </c>
      <c r="AM249" s="103"/>
    </row>
    <row r="250" spans="1:39" ht="15">
      <c r="A250" s="105" t="str">
        <f>IF('VSTUP SCAUx'!AY250="","",'VSTUP SCAUx'!AY250)</f>
        <v/>
      </c>
      <c r="B250" s="105" t="str">
        <f>IF('VSTUP SCAUx'!A250="","",'VSTUP SCAUx'!A250)</f>
        <v/>
      </c>
      <c r="C250" s="105" t="str">
        <f>IF('VSTUP SCAUx'!B250="","",'VSTUP SCAUx'!B250)</f>
        <v/>
      </c>
      <c r="D250" s="105" t="str">
        <f>IF('VSTUP SCAUx'!C250="","",'VSTUP SCAUx'!C250)</f>
        <v/>
      </c>
      <c r="E250" s="105" t="str">
        <f>IF('VSTUP SCAUx'!I250="","",'VSTUP SCAUx'!I250)</f>
        <v/>
      </c>
      <c r="F250" s="95" t="str">
        <f>IF('VSTUP SCAUx'!F250="","",'VSTUP SCAUx'!F250)</f>
        <v/>
      </c>
      <c r="G250" s="95" t="str">
        <f>IF('VSTUP SCAUx'!G250="","",'VSTUP SCAUx'!G250)</f>
        <v/>
      </c>
      <c r="H250" s="101" t="str">
        <f>IF('VSTUP SCAUx'!AC250="","","ANO")</f>
        <v/>
      </c>
      <c r="I250" s="106" t="str">
        <f>IF('VSTUP SCAUx'!BD250="","",'VSTUP SCAUx'!BD250)</f>
        <v/>
      </c>
      <c r="J250" s="101" t="str">
        <f>IF('VSTUP SCAUx'!N250="","",'VSTUP SCAUx'!N250)</f>
        <v/>
      </c>
      <c r="K250" s="95" t="s">
        <v>28</v>
      </c>
      <c r="L250" s="95" t="s">
        <v>28</v>
      </c>
      <c r="M250" s="95" t="s">
        <v>28</v>
      </c>
      <c r="N250" s="95"/>
      <c r="O250" s="95" t="s">
        <v>28</v>
      </c>
      <c r="P250" s="96" t="e">
        <f>ROUND(IF(F250="vyplnit","-",VLOOKUP(CONCATENATE(Y250,G250," ",Z250),ZU!$A$6:$H$100,5,FALSE)*F250),2)</f>
        <v>#N/A</v>
      </c>
      <c r="Q250" s="96" t="e">
        <f t="shared" si="18"/>
        <v>#N/A</v>
      </c>
      <c r="R250" s="97" t="s">
        <v>28</v>
      </c>
      <c r="S250" s="97" t="s">
        <v>28</v>
      </c>
      <c r="T250" s="97" t="s">
        <v>28</v>
      </c>
      <c r="U250" s="96"/>
      <c r="V250" s="101" t="str">
        <f>IF('VSTUP SCAUx'!BH250="","",'VSTUP SCAUx'!BH250)</f>
        <v/>
      </c>
      <c r="W250" s="101" t="str">
        <f>IF('VSTUP SCAUx'!BI250="","",'VSTUP SCAUx'!BI250)</f>
        <v/>
      </c>
      <c r="X250" s="98" t="e">
        <f t="shared" si="19"/>
        <v>#VALUE!</v>
      </c>
      <c r="Y250" s="99">
        <f>IF(A250="vyplnit"," ",VLOOKUP(A250,ZU!$B$6:$H$101,2,FALSE))</f>
        <v>0</v>
      </c>
      <c r="Z250" s="95" t="s">
        <v>28</v>
      </c>
      <c r="AA250" s="95"/>
      <c r="AB250" s="95" t="s">
        <v>28</v>
      </c>
      <c r="AC250" s="95" t="s">
        <v>28</v>
      </c>
      <c r="AD250" s="95" t="s">
        <v>28</v>
      </c>
      <c r="AE250" s="95">
        <f t="shared" si="20"/>
        <v>0</v>
      </c>
      <c r="AF250" s="100">
        <f t="shared" si="21"/>
        <v>1</v>
      </c>
      <c r="AG250" s="95" t="e">
        <f t="shared" si="22"/>
        <v>#N/A</v>
      </c>
      <c r="AH250" s="95"/>
      <c r="AI250" s="101" t="s">
        <v>28</v>
      </c>
      <c r="AJ250" s="101" t="s">
        <v>28</v>
      </c>
      <c r="AK250" s="101" t="s">
        <v>28</v>
      </c>
      <c r="AL250" s="102" t="str">
        <f t="shared" si="23"/>
        <v>nezměněna</v>
      </c>
      <c r="AM250" s="103"/>
    </row>
    <row r="251" spans="1:39" ht="15">
      <c r="A251" s="105" t="str">
        <f>IF('VSTUP SCAUx'!AY251="","",'VSTUP SCAUx'!AY251)</f>
        <v/>
      </c>
      <c r="B251" s="105" t="str">
        <f>IF('VSTUP SCAUx'!A251="","",'VSTUP SCAUx'!A251)</f>
        <v/>
      </c>
      <c r="C251" s="105" t="str">
        <f>IF('VSTUP SCAUx'!B251="","",'VSTUP SCAUx'!B251)</f>
        <v/>
      </c>
      <c r="D251" s="105" t="str">
        <f>IF('VSTUP SCAUx'!C251="","",'VSTUP SCAUx'!C251)</f>
        <v/>
      </c>
      <c r="E251" s="105" t="str">
        <f>IF('VSTUP SCAUx'!I251="","",'VSTUP SCAUx'!I251)</f>
        <v/>
      </c>
      <c r="F251" s="95" t="str">
        <f>IF('VSTUP SCAUx'!F251="","",'VSTUP SCAUx'!F251)</f>
        <v/>
      </c>
      <c r="G251" s="95" t="str">
        <f>IF('VSTUP SCAUx'!G251="","",'VSTUP SCAUx'!G251)</f>
        <v/>
      </c>
      <c r="H251" s="101" t="str">
        <f>IF('VSTUP SCAUx'!AC251="","","ANO")</f>
        <v/>
      </c>
      <c r="I251" s="106" t="str">
        <f>IF('VSTUP SCAUx'!BD251="","",'VSTUP SCAUx'!BD251)</f>
        <v/>
      </c>
      <c r="J251" s="101" t="str">
        <f>IF('VSTUP SCAUx'!N251="","",'VSTUP SCAUx'!N251)</f>
        <v/>
      </c>
      <c r="K251" s="95" t="s">
        <v>28</v>
      </c>
      <c r="L251" s="95" t="s">
        <v>28</v>
      </c>
      <c r="M251" s="95" t="s">
        <v>28</v>
      </c>
      <c r="N251" s="95"/>
      <c r="O251" s="95" t="s">
        <v>28</v>
      </c>
      <c r="P251" s="96" t="e">
        <f>ROUND(IF(F251="vyplnit","-",VLOOKUP(CONCATENATE(Y251,G251," ",Z251),ZU!$A$6:$H$100,5,FALSE)*F251),2)</f>
        <v>#N/A</v>
      </c>
      <c r="Q251" s="96" t="e">
        <f t="shared" si="18"/>
        <v>#N/A</v>
      </c>
      <c r="R251" s="97" t="s">
        <v>28</v>
      </c>
      <c r="S251" s="97" t="s">
        <v>28</v>
      </c>
      <c r="T251" s="97" t="s">
        <v>28</v>
      </c>
      <c r="U251" s="96"/>
      <c r="V251" s="101" t="str">
        <f>IF('VSTUP SCAUx'!BH251="","",'VSTUP SCAUx'!BH251)</f>
        <v/>
      </c>
      <c r="W251" s="101" t="str">
        <f>IF('VSTUP SCAUx'!BI251="","",'VSTUP SCAUx'!BI251)</f>
        <v/>
      </c>
      <c r="X251" s="98" t="e">
        <f t="shared" si="19"/>
        <v>#VALUE!</v>
      </c>
      <c r="Y251" s="99">
        <f>IF(A251="vyplnit"," ",VLOOKUP(A251,ZU!$B$6:$H$101,2,FALSE))</f>
        <v>0</v>
      </c>
      <c r="Z251" s="95" t="s">
        <v>28</v>
      </c>
      <c r="AA251" s="95"/>
      <c r="AB251" s="95" t="s">
        <v>28</v>
      </c>
      <c r="AC251" s="95" t="s">
        <v>28</v>
      </c>
      <c r="AD251" s="95" t="s">
        <v>28</v>
      </c>
      <c r="AE251" s="95">
        <f t="shared" si="20"/>
        <v>0</v>
      </c>
      <c r="AF251" s="100">
        <f t="shared" si="21"/>
        <v>1</v>
      </c>
      <c r="AG251" s="95" t="e">
        <f t="shared" si="22"/>
        <v>#N/A</v>
      </c>
      <c r="AH251" s="95"/>
      <c r="AI251" s="101" t="s">
        <v>28</v>
      </c>
      <c r="AJ251" s="101" t="s">
        <v>28</v>
      </c>
      <c r="AK251" s="101" t="s">
        <v>28</v>
      </c>
      <c r="AL251" s="102" t="str">
        <f t="shared" si="23"/>
        <v>nezměněna</v>
      </c>
      <c r="AM251" s="103"/>
    </row>
    <row r="252" spans="1:39" ht="15">
      <c r="A252" s="105" t="str">
        <f>IF('VSTUP SCAUx'!AY252="","",'VSTUP SCAUx'!AY252)</f>
        <v/>
      </c>
      <c r="B252" s="105" t="str">
        <f>IF('VSTUP SCAUx'!A252="","",'VSTUP SCAUx'!A252)</f>
        <v/>
      </c>
      <c r="C252" s="105" t="str">
        <f>IF('VSTUP SCAUx'!B252="","",'VSTUP SCAUx'!B252)</f>
        <v/>
      </c>
      <c r="D252" s="105" t="str">
        <f>IF('VSTUP SCAUx'!C252="","",'VSTUP SCAUx'!C252)</f>
        <v/>
      </c>
      <c r="E252" s="105" t="str">
        <f>IF('VSTUP SCAUx'!I252="","",'VSTUP SCAUx'!I252)</f>
        <v/>
      </c>
      <c r="F252" s="95" t="str">
        <f>IF('VSTUP SCAUx'!F252="","",'VSTUP SCAUx'!F252)</f>
        <v/>
      </c>
      <c r="G252" s="95" t="str">
        <f>IF('VSTUP SCAUx'!G252="","",'VSTUP SCAUx'!G252)</f>
        <v/>
      </c>
      <c r="H252" s="101" t="str">
        <f>IF('VSTUP SCAUx'!AC252="","","ANO")</f>
        <v/>
      </c>
      <c r="I252" s="106" t="str">
        <f>IF('VSTUP SCAUx'!BD252="","",'VSTUP SCAUx'!BD252)</f>
        <v/>
      </c>
      <c r="J252" s="101" t="str">
        <f>IF('VSTUP SCAUx'!N252="","",'VSTUP SCAUx'!N252)</f>
        <v/>
      </c>
      <c r="K252" s="95" t="s">
        <v>28</v>
      </c>
      <c r="L252" s="95" t="s">
        <v>28</v>
      </c>
      <c r="M252" s="95" t="s">
        <v>28</v>
      </c>
      <c r="N252" s="95"/>
      <c r="O252" s="95" t="s">
        <v>28</v>
      </c>
      <c r="P252" s="96" t="e">
        <f>ROUND(IF(F252="vyplnit","-",VLOOKUP(CONCATENATE(Y252,G252," ",Z252),ZU!$A$6:$H$100,5,FALSE)*F252),2)</f>
        <v>#N/A</v>
      </c>
      <c r="Q252" s="96" t="e">
        <f t="shared" si="18"/>
        <v>#N/A</v>
      </c>
      <c r="R252" s="97" t="s">
        <v>28</v>
      </c>
      <c r="S252" s="97" t="s">
        <v>28</v>
      </c>
      <c r="T252" s="97" t="s">
        <v>28</v>
      </c>
      <c r="U252" s="96"/>
      <c r="V252" s="101" t="str">
        <f>IF('VSTUP SCAUx'!BH252="","",'VSTUP SCAUx'!BH252)</f>
        <v/>
      </c>
      <c r="W252" s="101" t="str">
        <f>IF('VSTUP SCAUx'!BI252="","",'VSTUP SCAUx'!BI252)</f>
        <v/>
      </c>
      <c r="X252" s="98" t="e">
        <f t="shared" si="19"/>
        <v>#VALUE!</v>
      </c>
      <c r="Y252" s="99">
        <f>IF(A252="vyplnit"," ",VLOOKUP(A252,ZU!$B$6:$H$101,2,FALSE))</f>
        <v>0</v>
      </c>
      <c r="Z252" s="95" t="s">
        <v>28</v>
      </c>
      <c r="AA252" s="95"/>
      <c r="AB252" s="95" t="s">
        <v>28</v>
      </c>
      <c r="AC252" s="95" t="s">
        <v>28</v>
      </c>
      <c r="AD252" s="95" t="s">
        <v>28</v>
      </c>
      <c r="AE252" s="95">
        <f t="shared" si="20"/>
        <v>0</v>
      </c>
      <c r="AF252" s="100">
        <f t="shared" si="21"/>
        <v>1</v>
      </c>
      <c r="AG252" s="95" t="e">
        <f t="shared" si="22"/>
        <v>#N/A</v>
      </c>
      <c r="AH252" s="95"/>
      <c r="AI252" s="101" t="s">
        <v>28</v>
      </c>
      <c r="AJ252" s="101" t="s">
        <v>28</v>
      </c>
      <c r="AK252" s="101" t="s">
        <v>28</v>
      </c>
      <c r="AL252" s="102" t="str">
        <f t="shared" si="23"/>
        <v>nezměněna</v>
      </c>
      <c r="AM252" s="103"/>
    </row>
    <row r="253" spans="1:39" ht="15">
      <c r="A253" s="105" t="str">
        <f>IF('VSTUP SCAUx'!AY253="","",'VSTUP SCAUx'!AY253)</f>
        <v/>
      </c>
      <c r="B253" s="105" t="str">
        <f>IF('VSTUP SCAUx'!A253="","",'VSTUP SCAUx'!A253)</f>
        <v/>
      </c>
      <c r="C253" s="105" t="str">
        <f>IF('VSTUP SCAUx'!B253="","",'VSTUP SCAUx'!B253)</f>
        <v/>
      </c>
      <c r="D253" s="105" t="str">
        <f>IF('VSTUP SCAUx'!C253="","",'VSTUP SCAUx'!C253)</f>
        <v/>
      </c>
      <c r="E253" s="105" t="str">
        <f>IF('VSTUP SCAUx'!I253="","",'VSTUP SCAUx'!I253)</f>
        <v/>
      </c>
      <c r="F253" s="95" t="str">
        <f>IF('VSTUP SCAUx'!F253="","",'VSTUP SCAUx'!F253)</f>
        <v/>
      </c>
      <c r="G253" s="95" t="str">
        <f>IF('VSTUP SCAUx'!G253="","",'VSTUP SCAUx'!G253)</f>
        <v/>
      </c>
      <c r="H253" s="101" t="str">
        <f>IF('VSTUP SCAUx'!AC253="","","ANO")</f>
        <v/>
      </c>
      <c r="I253" s="106" t="str">
        <f>IF('VSTUP SCAUx'!BD253="","",'VSTUP SCAUx'!BD253)</f>
        <v/>
      </c>
      <c r="J253" s="101" t="str">
        <f>IF('VSTUP SCAUx'!N253="","",'VSTUP SCAUx'!N253)</f>
        <v/>
      </c>
      <c r="K253" s="95" t="s">
        <v>28</v>
      </c>
      <c r="L253" s="95" t="s">
        <v>28</v>
      </c>
      <c r="M253" s="95" t="s">
        <v>28</v>
      </c>
      <c r="N253" s="95"/>
      <c r="O253" s="95" t="s">
        <v>28</v>
      </c>
      <c r="P253" s="96" t="e">
        <f>ROUND(IF(F253="vyplnit","-",VLOOKUP(CONCATENATE(Y253,G253," ",Z253),ZU!$A$6:$H$100,5,FALSE)*F253),2)</f>
        <v>#N/A</v>
      </c>
      <c r="Q253" s="96" t="e">
        <f t="shared" si="18"/>
        <v>#N/A</v>
      </c>
      <c r="R253" s="97" t="s">
        <v>28</v>
      </c>
      <c r="S253" s="97" t="s">
        <v>28</v>
      </c>
      <c r="T253" s="97" t="s">
        <v>28</v>
      </c>
      <c r="U253" s="96"/>
      <c r="V253" s="101" t="str">
        <f>IF('VSTUP SCAUx'!BH253="","",'VSTUP SCAUx'!BH253)</f>
        <v/>
      </c>
      <c r="W253" s="101" t="str">
        <f>IF('VSTUP SCAUx'!BI253="","",'VSTUP SCAUx'!BI253)</f>
        <v/>
      </c>
      <c r="X253" s="98" t="e">
        <f t="shared" si="19"/>
        <v>#VALUE!</v>
      </c>
      <c r="Y253" s="99">
        <f>IF(A253="vyplnit"," ",VLOOKUP(A253,ZU!$B$6:$H$101,2,FALSE))</f>
        <v>0</v>
      </c>
      <c r="Z253" s="95" t="s">
        <v>28</v>
      </c>
      <c r="AA253" s="95"/>
      <c r="AB253" s="95" t="s">
        <v>28</v>
      </c>
      <c r="AC253" s="95" t="s">
        <v>28</v>
      </c>
      <c r="AD253" s="95" t="s">
        <v>28</v>
      </c>
      <c r="AE253" s="95">
        <f t="shared" si="20"/>
        <v>0</v>
      </c>
      <c r="AF253" s="100">
        <f t="shared" si="21"/>
        <v>1</v>
      </c>
      <c r="AG253" s="95" t="e">
        <f t="shared" si="22"/>
        <v>#N/A</v>
      </c>
      <c r="AH253" s="95"/>
      <c r="AI253" s="101" t="s">
        <v>28</v>
      </c>
      <c r="AJ253" s="101" t="s">
        <v>28</v>
      </c>
      <c r="AK253" s="101" t="s">
        <v>28</v>
      </c>
      <c r="AL253" s="102" t="str">
        <f t="shared" si="23"/>
        <v>nezměněna</v>
      </c>
      <c r="AM253" s="103"/>
    </row>
    <row r="254" spans="1:39" ht="15">
      <c r="A254" s="105" t="str">
        <f>IF('VSTUP SCAUx'!AY254="","",'VSTUP SCAUx'!AY254)</f>
        <v/>
      </c>
      <c r="B254" s="105" t="str">
        <f>IF('VSTUP SCAUx'!A254="","",'VSTUP SCAUx'!A254)</f>
        <v/>
      </c>
      <c r="C254" s="105" t="str">
        <f>IF('VSTUP SCAUx'!B254="","",'VSTUP SCAUx'!B254)</f>
        <v/>
      </c>
      <c r="D254" s="105" t="str">
        <f>IF('VSTUP SCAUx'!C254="","",'VSTUP SCAUx'!C254)</f>
        <v/>
      </c>
      <c r="E254" s="105" t="str">
        <f>IF('VSTUP SCAUx'!I254="","",'VSTUP SCAUx'!I254)</f>
        <v/>
      </c>
      <c r="F254" s="95" t="str">
        <f>IF('VSTUP SCAUx'!F254="","",'VSTUP SCAUx'!F254)</f>
        <v/>
      </c>
      <c r="G254" s="95" t="str">
        <f>IF('VSTUP SCAUx'!G254="","",'VSTUP SCAUx'!G254)</f>
        <v/>
      </c>
      <c r="H254" s="101" t="str">
        <f>IF('VSTUP SCAUx'!AC254="","","ANO")</f>
        <v/>
      </c>
      <c r="I254" s="106" t="str">
        <f>IF('VSTUP SCAUx'!BD254="","",'VSTUP SCAUx'!BD254)</f>
        <v/>
      </c>
      <c r="J254" s="101" t="str">
        <f>IF('VSTUP SCAUx'!N254="","",'VSTUP SCAUx'!N254)</f>
        <v/>
      </c>
      <c r="K254" s="95" t="s">
        <v>28</v>
      </c>
      <c r="L254" s="95" t="s">
        <v>28</v>
      </c>
      <c r="M254" s="95" t="s">
        <v>28</v>
      </c>
      <c r="N254" s="95"/>
      <c r="O254" s="95" t="s">
        <v>28</v>
      </c>
      <c r="P254" s="96" t="e">
        <f>ROUND(IF(F254="vyplnit","-",VLOOKUP(CONCATENATE(Y254,G254," ",Z254),ZU!$A$6:$H$100,5,FALSE)*F254),2)</f>
        <v>#N/A</v>
      </c>
      <c r="Q254" s="96" t="e">
        <f t="shared" si="18"/>
        <v>#N/A</v>
      </c>
      <c r="R254" s="97" t="s">
        <v>28</v>
      </c>
      <c r="S254" s="97" t="s">
        <v>28</v>
      </c>
      <c r="T254" s="97" t="s">
        <v>28</v>
      </c>
      <c r="U254" s="96"/>
      <c r="V254" s="101" t="str">
        <f>IF('VSTUP SCAUx'!BH254="","",'VSTUP SCAUx'!BH254)</f>
        <v/>
      </c>
      <c r="W254" s="101" t="str">
        <f>IF('VSTUP SCAUx'!BI254="","",'VSTUP SCAUx'!BI254)</f>
        <v/>
      </c>
      <c r="X254" s="98" t="e">
        <f t="shared" si="19"/>
        <v>#VALUE!</v>
      </c>
      <c r="Y254" s="99">
        <f>IF(A254="vyplnit"," ",VLOOKUP(A254,ZU!$B$6:$H$101,2,FALSE))</f>
        <v>0</v>
      </c>
      <c r="Z254" s="95" t="s">
        <v>28</v>
      </c>
      <c r="AA254" s="95"/>
      <c r="AB254" s="95" t="s">
        <v>28</v>
      </c>
      <c r="AC254" s="95" t="s">
        <v>28</v>
      </c>
      <c r="AD254" s="95" t="s">
        <v>28</v>
      </c>
      <c r="AE254" s="95">
        <f t="shared" si="20"/>
        <v>0</v>
      </c>
      <c r="AF254" s="100">
        <f t="shared" si="21"/>
        <v>1</v>
      </c>
      <c r="AG254" s="95" t="e">
        <f t="shared" si="22"/>
        <v>#N/A</v>
      </c>
      <c r="AH254" s="95"/>
      <c r="AI254" s="101" t="s">
        <v>28</v>
      </c>
      <c r="AJ254" s="101" t="s">
        <v>28</v>
      </c>
      <c r="AK254" s="101" t="s">
        <v>28</v>
      </c>
      <c r="AL254" s="102" t="str">
        <f t="shared" si="23"/>
        <v>nezměněna</v>
      </c>
      <c r="AM254" s="103"/>
    </row>
    <row r="255" spans="1:39" ht="15">
      <c r="A255" s="105" t="str">
        <f>IF('VSTUP SCAUx'!AY255="","",'VSTUP SCAUx'!AY255)</f>
        <v/>
      </c>
      <c r="B255" s="105" t="str">
        <f>IF('VSTUP SCAUx'!A255="","",'VSTUP SCAUx'!A255)</f>
        <v/>
      </c>
      <c r="C255" s="105" t="str">
        <f>IF('VSTUP SCAUx'!B255="","",'VSTUP SCAUx'!B255)</f>
        <v/>
      </c>
      <c r="D255" s="105" t="str">
        <f>IF('VSTUP SCAUx'!C255="","",'VSTUP SCAUx'!C255)</f>
        <v/>
      </c>
      <c r="E255" s="105" t="str">
        <f>IF('VSTUP SCAUx'!I255="","",'VSTUP SCAUx'!I255)</f>
        <v/>
      </c>
      <c r="F255" s="95" t="str">
        <f>IF('VSTUP SCAUx'!F255="","",'VSTUP SCAUx'!F255)</f>
        <v/>
      </c>
      <c r="G255" s="95" t="str">
        <f>IF('VSTUP SCAUx'!G255="","",'VSTUP SCAUx'!G255)</f>
        <v/>
      </c>
      <c r="H255" s="101" t="str">
        <f>IF('VSTUP SCAUx'!AC255="","","ANO")</f>
        <v/>
      </c>
      <c r="I255" s="106" t="str">
        <f>IF('VSTUP SCAUx'!BD255="","",'VSTUP SCAUx'!BD255)</f>
        <v/>
      </c>
      <c r="J255" s="101" t="str">
        <f>IF('VSTUP SCAUx'!N255="","",'VSTUP SCAUx'!N255)</f>
        <v/>
      </c>
      <c r="K255" s="95" t="s">
        <v>28</v>
      </c>
      <c r="L255" s="95" t="s">
        <v>28</v>
      </c>
      <c r="M255" s="95" t="s">
        <v>28</v>
      </c>
      <c r="N255" s="95"/>
      <c r="O255" s="95" t="s">
        <v>28</v>
      </c>
      <c r="P255" s="96" t="e">
        <f>ROUND(IF(F255="vyplnit","-",VLOOKUP(CONCATENATE(Y255,G255," ",Z255),ZU!$A$6:$H$100,5,FALSE)*F255),2)</f>
        <v>#N/A</v>
      </c>
      <c r="Q255" s="96" t="e">
        <f t="shared" si="18"/>
        <v>#N/A</v>
      </c>
      <c r="R255" s="97" t="s">
        <v>28</v>
      </c>
      <c r="S255" s="97" t="s">
        <v>28</v>
      </c>
      <c r="T255" s="97" t="s">
        <v>28</v>
      </c>
      <c r="U255" s="96"/>
      <c r="V255" s="101" t="str">
        <f>IF('VSTUP SCAUx'!BH255="","",'VSTUP SCAUx'!BH255)</f>
        <v/>
      </c>
      <c r="W255" s="101" t="str">
        <f>IF('VSTUP SCAUx'!BI255="","",'VSTUP SCAUx'!BI255)</f>
        <v/>
      </c>
      <c r="X255" s="98" t="e">
        <f t="shared" si="19"/>
        <v>#VALUE!</v>
      </c>
      <c r="Y255" s="99">
        <f>IF(A255="vyplnit"," ",VLOOKUP(A255,ZU!$B$6:$H$101,2,FALSE))</f>
        <v>0</v>
      </c>
      <c r="Z255" s="95" t="s">
        <v>28</v>
      </c>
      <c r="AA255" s="95"/>
      <c r="AB255" s="95" t="s">
        <v>28</v>
      </c>
      <c r="AC255" s="95" t="s">
        <v>28</v>
      </c>
      <c r="AD255" s="95" t="s">
        <v>28</v>
      </c>
      <c r="AE255" s="95">
        <f t="shared" si="20"/>
        <v>0</v>
      </c>
      <c r="AF255" s="100">
        <f t="shared" si="21"/>
        <v>1</v>
      </c>
      <c r="AG255" s="95" t="e">
        <f t="shared" si="22"/>
        <v>#N/A</v>
      </c>
      <c r="AH255" s="95"/>
      <c r="AI255" s="101" t="s">
        <v>28</v>
      </c>
      <c r="AJ255" s="101" t="s">
        <v>28</v>
      </c>
      <c r="AK255" s="101" t="s">
        <v>28</v>
      </c>
      <c r="AL255" s="102" t="str">
        <f t="shared" si="23"/>
        <v>nezměněna</v>
      </c>
      <c r="AM255" s="103"/>
    </row>
    <row r="256" spans="1:39" ht="15">
      <c r="A256" s="105" t="str">
        <f>IF('VSTUP SCAUx'!AY256="","",'VSTUP SCAUx'!AY256)</f>
        <v/>
      </c>
      <c r="B256" s="105" t="str">
        <f>IF('VSTUP SCAUx'!A256="","",'VSTUP SCAUx'!A256)</f>
        <v/>
      </c>
      <c r="C256" s="105" t="str">
        <f>IF('VSTUP SCAUx'!B256="","",'VSTUP SCAUx'!B256)</f>
        <v/>
      </c>
      <c r="D256" s="105" t="str">
        <f>IF('VSTUP SCAUx'!C256="","",'VSTUP SCAUx'!C256)</f>
        <v/>
      </c>
      <c r="E256" s="105" t="str">
        <f>IF('VSTUP SCAUx'!I256="","",'VSTUP SCAUx'!I256)</f>
        <v/>
      </c>
      <c r="F256" s="95" t="str">
        <f>IF('VSTUP SCAUx'!F256="","",'VSTUP SCAUx'!F256)</f>
        <v/>
      </c>
      <c r="G256" s="95" t="str">
        <f>IF('VSTUP SCAUx'!G256="","",'VSTUP SCAUx'!G256)</f>
        <v/>
      </c>
      <c r="H256" s="101" t="str">
        <f>IF('VSTUP SCAUx'!AC256="","","ANO")</f>
        <v/>
      </c>
      <c r="I256" s="106" t="str">
        <f>IF('VSTUP SCAUx'!BD256="","",'VSTUP SCAUx'!BD256)</f>
        <v/>
      </c>
      <c r="J256" s="101" t="str">
        <f>IF('VSTUP SCAUx'!N256="","",'VSTUP SCAUx'!N256)</f>
        <v/>
      </c>
      <c r="K256" s="95" t="s">
        <v>28</v>
      </c>
      <c r="L256" s="95" t="s">
        <v>28</v>
      </c>
      <c r="M256" s="95" t="s">
        <v>28</v>
      </c>
      <c r="N256" s="95"/>
      <c r="O256" s="95" t="s">
        <v>28</v>
      </c>
      <c r="P256" s="96" t="e">
        <f>ROUND(IF(F256="vyplnit","-",VLOOKUP(CONCATENATE(Y256,G256," ",Z256),ZU!$A$6:$H$100,5,FALSE)*F256),2)</f>
        <v>#N/A</v>
      </c>
      <c r="Q256" s="96" t="e">
        <f t="shared" si="18"/>
        <v>#N/A</v>
      </c>
      <c r="R256" s="97" t="s">
        <v>28</v>
      </c>
      <c r="S256" s="97" t="s">
        <v>28</v>
      </c>
      <c r="T256" s="97" t="s">
        <v>28</v>
      </c>
      <c r="U256" s="96"/>
      <c r="V256" s="101" t="str">
        <f>IF('VSTUP SCAUx'!BH256="","",'VSTUP SCAUx'!BH256)</f>
        <v/>
      </c>
      <c r="W256" s="101" t="str">
        <f>IF('VSTUP SCAUx'!BI256="","",'VSTUP SCAUx'!BI256)</f>
        <v/>
      </c>
      <c r="X256" s="98" t="e">
        <f t="shared" si="19"/>
        <v>#VALUE!</v>
      </c>
      <c r="Y256" s="99">
        <f>IF(A256="vyplnit"," ",VLOOKUP(A256,ZU!$B$6:$H$101,2,FALSE))</f>
        <v>0</v>
      </c>
      <c r="Z256" s="95" t="s">
        <v>28</v>
      </c>
      <c r="AA256" s="95"/>
      <c r="AB256" s="95" t="s">
        <v>28</v>
      </c>
      <c r="AC256" s="95" t="s">
        <v>28</v>
      </c>
      <c r="AD256" s="95" t="s">
        <v>28</v>
      </c>
      <c r="AE256" s="95">
        <f t="shared" si="20"/>
        <v>0</v>
      </c>
      <c r="AF256" s="100">
        <f t="shared" si="21"/>
        <v>1</v>
      </c>
      <c r="AG256" s="95" t="e">
        <f t="shared" si="22"/>
        <v>#N/A</v>
      </c>
      <c r="AH256" s="95"/>
      <c r="AI256" s="101" t="s">
        <v>28</v>
      </c>
      <c r="AJ256" s="101" t="s">
        <v>28</v>
      </c>
      <c r="AK256" s="101" t="s">
        <v>28</v>
      </c>
      <c r="AL256" s="102" t="str">
        <f t="shared" si="23"/>
        <v>nezměněna</v>
      </c>
      <c r="AM256" s="103"/>
    </row>
    <row r="257" spans="1:39" ht="15">
      <c r="A257" s="105" t="str">
        <f>IF('VSTUP SCAUx'!AY257="","",'VSTUP SCAUx'!AY257)</f>
        <v/>
      </c>
      <c r="B257" s="105" t="str">
        <f>IF('VSTUP SCAUx'!A257="","",'VSTUP SCAUx'!A257)</f>
        <v/>
      </c>
      <c r="C257" s="105" t="str">
        <f>IF('VSTUP SCAUx'!B257="","",'VSTUP SCAUx'!B257)</f>
        <v/>
      </c>
      <c r="D257" s="105" t="str">
        <f>IF('VSTUP SCAUx'!C257="","",'VSTUP SCAUx'!C257)</f>
        <v/>
      </c>
      <c r="E257" s="105" t="str">
        <f>IF('VSTUP SCAUx'!I257="","",'VSTUP SCAUx'!I257)</f>
        <v/>
      </c>
      <c r="F257" s="95" t="str">
        <f>IF('VSTUP SCAUx'!F257="","",'VSTUP SCAUx'!F257)</f>
        <v/>
      </c>
      <c r="G257" s="95" t="str">
        <f>IF('VSTUP SCAUx'!G257="","",'VSTUP SCAUx'!G257)</f>
        <v/>
      </c>
      <c r="H257" s="101" t="str">
        <f>IF('VSTUP SCAUx'!AC257="","","ANO")</f>
        <v/>
      </c>
      <c r="I257" s="106" t="str">
        <f>IF('VSTUP SCAUx'!BD257="","",'VSTUP SCAUx'!BD257)</f>
        <v/>
      </c>
      <c r="J257" s="101" t="str">
        <f>IF('VSTUP SCAUx'!N257="","",'VSTUP SCAUx'!N257)</f>
        <v/>
      </c>
      <c r="K257" s="95" t="s">
        <v>28</v>
      </c>
      <c r="L257" s="95" t="s">
        <v>28</v>
      </c>
      <c r="M257" s="95" t="s">
        <v>28</v>
      </c>
      <c r="N257" s="95"/>
      <c r="O257" s="95" t="s">
        <v>28</v>
      </c>
      <c r="P257" s="96" t="e">
        <f>ROUND(IF(F257="vyplnit","-",VLOOKUP(CONCATENATE(Y257,G257," ",Z257),ZU!$A$6:$H$100,5,FALSE)*F257),2)</f>
        <v>#N/A</v>
      </c>
      <c r="Q257" s="96" t="e">
        <f t="shared" si="18"/>
        <v>#N/A</v>
      </c>
      <c r="R257" s="97" t="s">
        <v>28</v>
      </c>
      <c r="S257" s="97" t="s">
        <v>28</v>
      </c>
      <c r="T257" s="97" t="s">
        <v>28</v>
      </c>
      <c r="U257" s="96"/>
      <c r="V257" s="101" t="str">
        <f>IF('VSTUP SCAUx'!BH257="","",'VSTUP SCAUx'!BH257)</f>
        <v/>
      </c>
      <c r="W257" s="101" t="str">
        <f>IF('VSTUP SCAUx'!BI257="","",'VSTUP SCAUx'!BI257)</f>
        <v/>
      </c>
      <c r="X257" s="98" t="e">
        <f t="shared" si="19"/>
        <v>#VALUE!</v>
      </c>
      <c r="Y257" s="99">
        <f>IF(A257="vyplnit"," ",VLOOKUP(A257,ZU!$B$6:$H$101,2,FALSE))</f>
        <v>0</v>
      </c>
      <c r="Z257" s="95" t="s">
        <v>28</v>
      </c>
      <c r="AA257" s="95"/>
      <c r="AB257" s="95" t="s">
        <v>28</v>
      </c>
      <c r="AC257" s="95" t="s">
        <v>28</v>
      </c>
      <c r="AD257" s="95" t="s">
        <v>28</v>
      </c>
      <c r="AE257" s="95">
        <f t="shared" si="20"/>
        <v>0</v>
      </c>
      <c r="AF257" s="100">
        <f t="shared" si="21"/>
        <v>1</v>
      </c>
      <c r="AG257" s="95" t="e">
        <f t="shared" si="22"/>
        <v>#N/A</v>
      </c>
      <c r="AH257" s="95"/>
      <c r="AI257" s="101" t="s">
        <v>28</v>
      </c>
      <c r="AJ257" s="101" t="s">
        <v>28</v>
      </c>
      <c r="AK257" s="101" t="s">
        <v>28</v>
      </c>
      <c r="AL257" s="102" t="str">
        <f t="shared" si="23"/>
        <v>nezměněna</v>
      </c>
      <c r="AM257" s="103"/>
    </row>
    <row r="258" spans="1:39" ht="15">
      <c r="A258" s="105" t="str">
        <f>IF('VSTUP SCAUx'!AY258="","",'VSTUP SCAUx'!AY258)</f>
        <v/>
      </c>
      <c r="B258" s="105" t="str">
        <f>IF('VSTUP SCAUx'!A258="","",'VSTUP SCAUx'!A258)</f>
        <v/>
      </c>
      <c r="C258" s="105" t="str">
        <f>IF('VSTUP SCAUx'!B258="","",'VSTUP SCAUx'!B258)</f>
        <v/>
      </c>
      <c r="D258" s="105" t="str">
        <f>IF('VSTUP SCAUx'!C258="","",'VSTUP SCAUx'!C258)</f>
        <v/>
      </c>
      <c r="E258" s="105" t="str">
        <f>IF('VSTUP SCAUx'!I258="","",'VSTUP SCAUx'!I258)</f>
        <v/>
      </c>
      <c r="F258" s="95" t="str">
        <f>IF('VSTUP SCAUx'!F258="","",'VSTUP SCAUx'!F258)</f>
        <v/>
      </c>
      <c r="G258" s="95" t="str">
        <f>IF('VSTUP SCAUx'!G258="","",'VSTUP SCAUx'!G258)</f>
        <v/>
      </c>
      <c r="H258" s="101" t="str">
        <f>IF('VSTUP SCAUx'!AC258="","","ANO")</f>
        <v/>
      </c>
      <c r="I258" s="106" t="str">
        <f>IF('VSTUP SCAUx'!BD258="","",'VSTUP SCAUx'!BD258)</f>
        <v/>
      </c>
      <c r="J258" s="101" t="str">
        <f>IF('VSTUP SCAUx'!N258="","",'VSTUP SCAUx'!N258)</f>
        <v/>
      </c>
      <c r="K258" s="95" t="s">
        <v>28</v>
      </c>
      <c r="L258" s="95" t="s">
        <v>28</v>
      </c>
      <c r="M258" s="95" t="s">
        <v>28</v>
      </c>
      <c r="N258" s="95"/>
      <c r="O258" s="95" t="s">
        <v>28</v>
      </c>
      <c r="P258" s="96" t="e">
        <f>ROUND(IF(F258="vyplnit","-",VLOOKUP(CONCATENATE(Y258,G258," ",Z258),ZU!$A$6:$H$100,5,FALSE)*F258),2)</f>
        <v>#N/A</v>
      </c>
      <c r="Q258" s="96" t="e">
        <f t="shared" si="18"/>
        <v>#N/A</v>
      </c>
      <c r="R258" s="97" t="s">
        <v>28</v>
      </c>
      <c r="S258" s="97" t="s">
        <v>28</v>
      </c>
      <c r="T258" s="97" t="s">
        <v>28</v>
      </c>
      <c r="U258" s="96"/>
      <c r="V258" s="101" t="str">
        <f>IF('VSTUP SCAUx'!BH258="","",'VSTUP SCAUx'!BH258)</f>
        <v/>
      </c>
      <c r="W258" s="101" t="str">
        <f>IF('VSTUP SCAUx'!BI258="","",'VSTUP SCAUx'!BI258)</f>
        <v/>
      </c>
      <c r="X258" s="98" t="e">
        <f t="shared" si="19"/>
        <v>#VALUE!</v>
      </c>
      <c r="Y258" s="99">
        <f>IF(A258="vyplnit"," ",VLOOKUP(A258,ZU!$B$6:$H$101,2,FALSE))</f>
        <v>0</v>
      </c>
      <c r="Z258" s="95" t="s">
        <v>28</v>
      </c>
      <c r="AA258" s="95"/>
      <c r="AB258" s="95" t="s">
        <v>28</v>
      </c>
      <c r="AC258" s="95" t="s">
        <v>28</v>
      </c>
      <c r="AD258" s="95" t="s">
        <v>28</v>
      </c>
      <c r="AE258" s="95">
        <f t="shared" si="20"/>
        <v>0</v>
      </c>
      <c r="AF258" s="100">
        <f t="shared" si="21"/>
        <v>1</v>
      </c>
      <c r="AG258" s="95" t="e">
        <f t="shared" si="22"/>
        <v>#N/A</v>
      </c>
      <c r="AH258" s="95"/>
      <c r="AI258" s="101" t="s">
        <v>28</v>
      </c>
      <c r="AJ258" s="101" t="s">
        <v>28</v>
      </c>
      <c r="AK258" s="101" t="s">
        <v>28</v>
      </c>
      <c r="AL258" s="102" t="str">
        <f t="shared" si="23"/>
        <v>nezměněna</v>
      </c>
      <c r="AM258" s="103"/>
    </row>
    <row r="259" spans="1:39" ht="15">
      <c r="A259" s="105" t="str">
        <f>IF('VSTUP SCAUx'!AY259="","",'VSTUP SCAUx'!AY259)</f>
        <v/>
      </c>
      <c r="B259" s="105" t="str">
        <f>IF('VSTUP SCAUx'!A259="","",'VSTUP SCAUx'!A259)</f>
        <v/>
      </c>
      <c r="C259" s="105" t="str">
        <f>IF('VSTUP SCAUx'!B259="","",'VSTUP SCAUx'!B259)</f>
        <v/>
      </c>
      <c r="D259" s="105" t="str">
        <f>IF('VSTUP SCAUx'!C259="","",'VSTUP SCAUx'!C259)</f>
        <v/>
      </c>
      <c r="E259" s="105" t="str">
        <f>IF('VSTUP SCAUx'!I259="","",'VSTUP SCAUx'!I259)</f>
        <v/>
      </c>
      <c r="F259" s="95" t="str">
        <f>IF('VSTUP SCAUx'!F259="","",'VSTUP SCAUx'!F259)</f>
        <v/>
      </c>
      <c r="G259" s="95" t="str">
        <f>IF('VSTUP SCAUx'!G259="","",'VSTUP SCAUx'!G259)</f>
        <v/>
      </c>
      <c r="H259" s="101" t="str">
        <f>IF('VSTUP SCAUx'!AC259="","","ANO")</f>
        <v/>
      </c>
      <c r="I259" s="106" t="str">
        <f>IF('VSTUP SCAUx'!BD259="","",'VSTUP SCAUx'!BD259)</f>
        <v/>
      </c>
      <c r="J259" s="101" t="str">
        <f>IF('VSTUP SCAUx'!N259="","",'VSTUP SCAUx'!N259)</f>
        <v/>
      </c>
      <c r="K259" s="95" t="s">
        <v>28</v>
      </c>
      <c r="L259" s="95" t="s">
        <v>28</v>
      </c>
      <c r="M259" s="95" t="s">
        <v>28</v>
      </c>
      <c r="N259" s="95"/>
      <c r="O259" s="95" t="s">
        <v>28</v>
      </c>
      <c r="P259" s="96" t="e">
        <f>ROUND(IF(F259="vyplnit","-",VLOOKUP(CONCATENATE(Y259,G259," ",Z259),ZU!$A$6:$H$100,5,FALSE)*F259),2)</f>
        <v>#N/A</v>
      </c>
      <c r="Q259" s="96" t="e">
        <f t="shared" si="18"/>
        <v>#N/A</v>
      </c>
      <c r="R259" s="97" t="s">
        <v>28</v>
      </c>
      <c r="S259" s="97" t="s">
        <v>28</v>
      </c>
      <c r="T259" s="97" t="s">
        <v>28</v>
      </c>
      <c r="U259" s="96"/>
      <c r="V259" s="101" t="str">
        <f>IF('VSTUP SCAUx'!BH259="","",'VSTUP SCAUx'!BH259)</f>
        <v/>
      </c>
      <c r="W259" s="101" t="str">
        <f>IF('VSTUP SCAUx'!BI259="","",'VSTUP SCAUx'!BI259)</f>
        <v/>
      </c>
      <c r="X259" s="98" t="e">
        <f t="shared" si="19"/>
        <v>#VALUE!</v>
      </c>
      <c r="Y259" s="99">
        <f>IF(A259="vyplnit"," ",VLOOKUP(A259,ZU!$B$6:$H$101,2,FALSE))</f>
        <v>0</v>
      </c>
      <c r="Z259" s="95" t="s">
        <v>28</v>
      </c>
      <c r="AA259" s="95"/>
      <c r="AB259" s="95" t="s">
        <v>28</v>
      </c>
      <c r="AC259" s="95" t="s">
        <v>28</v>
      </c>
      <c r="AD259" s="95" t="s">
        <v>28</v>
      </c>
      <c r="AE259" s="95">
        <f t="shared" si="20"/>
        <v>0</v>
      </c>
      <c r="AF259" s="100">
        <f t="shared" si="21"/>
        <v>1</v>
      </c>
      <c r="AG259" s="95" t="e">
        <f t="shared" si="22"/>
        <v>#N/A</v>
      </c>
      <c r="AH259" s="95"/>
      <c r="AI259" s="101" t="s">
        <v>28</v>
      </c>
      <c r="AJ259" s="101" t="s">
        <v>28</v>
      </c>
      <c r="AK259" s="101" t="s">
        <v>28</v>
      </c>
      <c r="AL259" s="102" t="str">
        <f t="shared" si="23"/>
        <v>nezměněna</v>
      </c>
      <c r="AM259" s="103"/>
    </row>
    <row r="260" spans="1:39" ht="15">
      <c r="A260" s="105" t="str">
        <f>IF('VSTUP SCAUx'!AY260="","",'VSTUP SCAUx'!AY260)</f>
        <v/>
      </c>
      <c r="B260" s="105" t="str">
        <f>IF('VSTUP SCAUx'!A260="","",'VSTUP SCAUx'!A260)</f>
        <v/>
      </c>
      <c r="C260" s="105" t="str">
        <f>IF('VSTUP SCAUx'!B260="","",'VSTUP SCAUx'!B260)</f>
        <v/>
      </c>
      <c r="D260" s="105" t="str">
        <f>IF('VSTUP SCAUx'!C260="","",'VSTUP SCAUx'!C260)</f>
        <v/>
      </c>
      <c r="E260" s="105" t="str">
        <f>IF('VSTUP SCAUx'!I260="","",'VSTUP SCAUx'!I260)</f>
        <v/>
      </c>
      <c r="F260" s="95" t="str">
        <f>IF('VSTUP SCAUx'!F260="","",'VSTUP SCAUx'!F260)</f>
        <v/>
      </c>
      <c r="G260" s="95" t="str">
        <f>IF('VSTUP SCAUx'!G260="","",'VSTUP SCAUx'!G260)</f>
        <v/>
      </c>
      <c r="H260" s="101" t="str">
        <f>IF('VSTUP SCAUx'!AC260="","","ANO")</f>
        <v/>
      </c>
      <c r="I260" s="106" t="str">
        <f>IF('VSTUP SCAUx'!BD260="","",'VSTUP SCAUx'!BD260)</f>
        <v/>
      </c>
      <c r="J260" s="101" t="str">
        <f>IF('VSTUP SCAUx'!N260="","",'VSTUP SCAUx'!N260)</f>
        <v/>
      </c>
      <c r="K260" s="95" t="s">
        <v>28</v>
      </c>
      <c r="L260" s="95" t="s">
        <v>28</v>
      </c>
      <c r="M260" s="95" t="s">
        <v>28</v>
      </c>
      <c r="N260" s="95"/>
      <c r="O260" s="95" t="s">
        <v>28</v>
      </c>
      <c r="P260" s="96" t="e">
        <f>ROUND(IF(F260="vyplnit","-",VLOOKUP(CONCATENATE(Y260,G260," ",Z260),ZU!$A$6:$H$100,5,FALSE)*F260),2)</f>
        <v>#N/A</v>
      </c>
      <c r="Q260" s="96" t="e">
        <f t="shared" si="18"/>
        <v>#N/A</v>
      </c>
      <c r="R260" s="97" t="s">
        <v>28</v>
      </c>
      <c r="S260" s="97" t="s">
        <v>28</v>
      </c>
      <c r="T260" s="97" t="s">
        <v>28</v>
      </c>
      <c r="U260" s="96"/>
      <c r="V260" s="101" t="str">
        <f>IF('VSTUP SCAUx'!BH260="","",'VSTUP SCAUx'!BH260)</f>
        <v/>
      </c>
      <c r="W260" s="101" t="str">
        <f>IF('VSTUP SCAUx'!BI260="","",'VSTUP SCAUx'!BI260)</f>
        <v/>
      </c>
      <c r="X260" s="98" t="e">
        <f t="shared" si="19"/>
        <v>#VALUE!</v>
      </c>
      <c r="Y260" s="99">
        <f>IF(A260="vyplnit"," ",VLOOKUP(A260,ZU!$B$6:$H$101,2,FALSE))</f>
        <v>0</v>
      </c>
      <c r="Z260" s="95" t="s">
        <v>28</v>
      </c>
      <c r="AA260" s="95"/>
      <c r="AB260" s="95" t="s">
        <v>28</v>
      </c>
      <c r="AC260" s="95" t="s">
        <v>28</v>
      </c>
      <c r="AD260" s="95" t="s">
        <v>28</v>
      </c>
      <c r="AE260" s="95">
        <f t="shared" si="20"/>
        <v>0</v>
      </c>
      <c r="AF260" s="100">
        <f t="shared" si="21"/>
        <v>1</v>
      </c>
      <c r="AG260" s="95" t="e">
        <f t="shared" si="22"/>
        <v>#N/A</v>
      </c>
      <c r="AH260" s="95"/>
      <c r="AI260" s="101" t="s">
        <v>28</v>
      </c>
      <c r="AJ260" s="101" t="s">
        <v>28</v>
      </c>
      <c r="AK260" s="101" t="s">
        <v>28</v>
      </c>
      <c r="AL260" s="102" t="str">
        <f t="shared" si="23"/>
        <v>nezměněna</v>
      </c>
      <c r="AM260" s="103"/>
    </row>
    <row r="261" spans="1:39" ht="15">
      <c r="A261" s="105" t="str">
        <f>IF('VSTUP SCAUx'!AY261="","",'VSTUP SCAUx'!AY261)</f>
        <v/>
      </c>
      <c r="B261" s="105" t="str">
        <f>IF('VSTUP SCAUx'!A261="","",'VSTUP SCAUx'!A261)</f>
        <v/>
      </c>
      <c r="C261" s="105" t="str">
        <f>IF('VSTUP SCAUx'!B261="","",'VSTUP SCAUx'!B261)</f>
        <v/>
      </c>
      <c r="D261" s="105" t="str">
        <f>IF('VSTUP SCAUx'!C261="","",'VSTUP SCAUx'!C261)</f>
        <v/>
      </c>
      <c r="E261" s="105" t="str">
        <f>IF('VSTUP SCAUx'!I261="","",'VSTUP SCAUx'!I261)</f>
        <v/>
      </c>
      <c r="F261" s="95" t="str">
        <f>IF('VSTUP SCAUx'!F261="","",'VSTUP SCAUx'!F261)</f>
        <v/>
      </c>
      <c r="G261" s="95" t="str">
        <f>IF('VSTUP SCAUx'!G261="","",'VSTUP SCAUx'!G261)</f>
        <v/>
      </c>
      <c r="H261" s="101" t="str">
        <f>IF('VSTUP SCAUx'!AC261="","","ANO")</f>
        <v/>
      </c>
      <c r="I261" s="106" t="str">
        <f>IF('VSTUP SCAUx'!BD261="","",'VSTUP SCAUx'!BD261)</f>
        <v/>
      </c>
      <c r="J261" s="101" t="str">
        <f>IF('VSTUP SCAUx'!N261="","",'VSTUP SCAUx'!N261)</f>
        <v/>
      </c>
      <c r="K261" s="95" t="s">
        <v>28</v>
      </c>
      <c r="L261" s="95" t="s">
        <v>28</v>
      </c>
      <c r="M261" s="95" t="s">
        <v>28</v>
      </c>
      <c r="N261" s="95"/>
      <c r="O261" s="95" t="s">
        <v>28</v>
      </c>
      <c r="P261" s="96" t="e">
        <f>ROUND(IF(F261="vyplnit","-",VLOOKUP(CONCATENATE(Y261,G261," ",Z261),ZU!$A$6:$H$100,5,FALSE)*F261),2)</f>
        <v>#N/A</v>
      </c>
      <c r="Q261" s="96" t="e">
        <f t="shared" si="18"/>
        <v>#N/A</v>
      </c>
      <c r="R261" s="97" t="s">
        <v>28</v>
      </c>
      <c r="S261" s="97" t="s">
        <v>28</v>
      </c>
      <c r="T261" s="97" t="s">
        <v>28</v>
      </c>
      <c r="U261" s="96"/>
      <c r="V261" s="101" t="str">
        <f>IF('VSTUP SCAUx'!BH261="","",'VSTUP SCAUx'!BH261)</f>
        <v/>
      </c>
      <c r="W261" s="101" t="str">
        <f>IF('VSTUP SCAUx'!BI261="","",'VSTUP SCAUx'!BI261)</f>
        <v/>
      </c>
      <c r="X261" s="98" t="e">
        <f t="shared" si="19"/>
        <v>#VALUE!</v>
      </c>
      <c r="Y261" s="99">
        <f>IF(A261="vyplnit"," ",VLOOKUP(A261,ZU!$B$6:$H$101,2,FALSE))</f>
        <v>0</v>
      </c>
      <c r="Z261" s="95" t="s">
        <v>28</v>
      </c>
      <c r="AA261" s="95"/>
      <c r="AB261" s="95" t="s">
        <v>28</v>
      </c>
      <c r="AC261" s="95" t="s">
        <v>28</v>
      </c>
      <c r="AD261" s="95" t="s">
        <v>28</v>
      </c>
      <c r="AE261" s="95">
        <f t="shared" si="20"/>
        <v>0</v>
      </c>
      <c r="AF261" s="100">
        <f t="shared" si="21"/>
        <v>1</v>
      </c>
      <c r="AG261" s="95" t="e">
        <f t="shared" si="22"/>
        <v>#N/A</v>
      </c>
      <c r="AH261" s="95"/>
      <c r="AI261" s="101" t="s">
        <v>28</v>
      </c>
      <c r="AJ261" s="101" t="s">
        <v>28</v>
      </c>
      <c r="AK261" s="101" t="s">
        <v>28</v>
      </c>
      <c r="AL261" s="102" t="str">
        <f t="shared" si="23"/>
        <v>nezměněna</v>
      </c>
      <c r="AM261" s="103"/>
    </row>
    <row r="262" spans="1:39" ht="15">
      <c r="A262" s="105" t="str">
        <f>IF('VSTUP SCAUx'!AY262="","",'VSTUP SCAUx'!AY262)</f>
        <v/>
      </c>
      <c r="B262" s="105" t="str">
        <f>IF('VSTUP SCAUx'!A262="","",'VSTUP SCAUx'!A262)</f>
        <v/>
      </c>
      <c r="C262" s="105" t="str">
        <f>IF('VSTUP SCAUx'!B262="","",'VSTUP SCAUx'!B262)</f>
        <v/>
      </c>
      <c r="D262" s="105" t="str">
        <f>IF('VSTUP SCAUx'!C262="","",'VSTUP SCAUx'!C262)</f>
        <v/>
      </c>
      <c r="E262" s="105" t="str">
        <f>IF('VSTUP SCAUx'!I262="","",'VSTUP SCAUx'!I262)</f>
        <v/>
      </c>
      <c r="F262" s="95" t="str">
        <f>IF('VSTUP SCAUx'!F262="","",'VSTUP SCAUx'!F262)</f>
        <v/>
      </c>
      <c r="G262" s="95" t="str">
        <f>IF('VSTUP SCAUx'!G262="","",'VSTUP SCAUx'!G262)</f>
        <v/>
      </c>
      <c r="H262" s="101" t="str">
        <f>IF('VSTUP SCAUx'!AC262="","","ANO")</f>
        <v/>
      </c>
      <c r="I262" s="106" t="str">
        <f>IF('VSTUP SCAUx'!BD262="","",'VSTUP SCAUx'!BD262)</f>
        <v/>
      </c>
      <c r="J262" s="101" t="str">
        <f>IF('VSTUP SCAUx'!N262="","",'VSTUP SCAUx'!N262)</f>
        <v/>
      </c>
      <c r="K262" s="95" t="s">
        <v>28</v>
      </c>
      <c r="L262" s="95" t="s">
        <v>28</v>
      </c>
      <c r="M262" s="95" t="s">
        <v>28</v>
      </c>
      <c r="N262" s="95"/>
      <c r="O262" s="95" t="s">
        <v>28</v>
      </c>
      <c r="P262" s="96" t="e">
        <f>ROUND(IF(F262="vyplnit","-",VLOOKUP(CONCATENATE(Y262,G262," ",Z262),ZU!$A$6:$H$100,5,FALSE)*F262),2)</f>
        <v>#N/A</v>
      </c>
      <c r="Q262" s="96" t="e">
        <f aca="true" t="shared" si="24" ref="Q262:Q325">MIN(IF(AG262&lt;&gt;"",AG262,P262),O262)</f>
        <v>#N/A</v>
      </c>
      <c r="R262" s="97" t="s">
        <v>28</v>
      </c>
      <c r="S262" s="97" t="s">
        <v>28</v>
      </c>
      <c r="T262" s="97" t="s">
        <v>28</v>
      </c>
      <c r="U262" s="96"/>
      <c r="V262" s="101" t="str">
        <f>IF('VSTUP SCAUx'!BH262="","",'VSTUP SCAUx'!BH262)</f>
        <v/>
      </c>
      <c r="W262" s="101" t="str">
        <f>IF('VSTUP SCAUx'!BI262="","",'VSTUP SCAUx'!BI262)</f>
        <v/>
      </c>
      <c r="X262" s="98" t="e">
        <f aca="true" t="shared" si="25" ref="X262:X325">IF(F262&lt;&gt;"vyplnit",(G262*F262)/V262," ")</f>
        <v>#VALUE!</v>
      </c>
      <c r="Y262" s="99">
        <f>IF(A262="vyplnit"," ",VLOOKUP(A262,ZU!$B$6:$H$101,2,FALSE))</f>
        <v>0</v>
      </c>
      <c r="Z262" s="95" t="s">
        <v>28</v>
      </c>
      <c r="AA262" s="95"/>
      <c r="AB262" s="95" t="s">
        <v>28</v>
      </c>
      <c r="AC262" s="95" t="s">
        <v>28</v>
      </c>
      <c r="AD262" s="95" t="s">
        <v>28</v>
      </c>
      <c r="AE262" s="95">
        <f aca="true" t="shared" si="26" ref="AE262:AE325">SUM(AB262:AD262)</f>
        <v>0</v>
      </c>
      <c r="AF262" s="100">
        <f aca="true" t="shared" si="27" ref="AF262:AF325">1+(AE262/100)</f>
        <v>1</v>
      </c>
      <c r="AG262" s="95" t="e">
        <f aca="true" t="shared" si="28" ref="AG262:AG325">IF(AB262&lt;&gt;"",ROUND(P262*AF262,2),"")</f>
        <v>#N/A</v>
      </c>
      <c r="AH262" s="95"/>
      <c r="AI262" s="101" t="s">
        <v>28</v>
      </c>
      <c r="AJ262" s="101" t="s">
        <v>28</v>
      </c>
      <c r="AK262" s="101" t="s">
        <v>28</v>
      </c>
      <c r="AL262" s="102" t="str">
        <f aca="true" t="shared" si="29" ref="AL262:AL325">IF(AND(AJ262="vyplnit",AK262="vyplnit"),"nezměněna",MIN(AJ262:AK262))</f>
        <v>nezměněna</v>
      </c>
      <c r="AM262" s="103"/>
    </row>
    <row r="263" spans="1:39" ht="15">
      <c r="A263" s="105" t="str">
        <f>IF('VSTUP SCAUx'!AY263="","",'VSTUP SCAUx'!AY263)</f>
        <v/>
      </c>
      <c r="B263" s="105" t="str">
        <f>IF('VSTUP SCAUx'!A263="","",'VSTUP SCAUx'!A263)</f>
        <v/>
      </c>
      <c r="C263" s="105" t="str">
        <f>IF('VSTUP SCAUx'!B263="","",'VSTUP SCAUx'!B263)</f>
        <v/>
      </c>
      <c r="D263" s="105" t="str">
        <f>IF('VSTUP SCAUx'!C263="","",'VSTUP SCAUx'!C263)</f>
        <v/>
      </c>
      <c r="E263" s="105" t="str">
        <f>IF('VSTUP SCAUx'!I263="","",'VSTUP SCAUx'!I263)</f>
        <v/>
      </c>
      <c r="F263" s="95" t="str">
        <f>IF('VSTUP SCAUx'!F263="","",'VSTUP SCAUx'!F263)</f>
        <v/>
      </c>
      <c r="G263" s="95" t="str">
        <f>IF('VSTUP SCAUx'!G263="","",'VSTUP SCAUx'!G263)</f>
        <v/>
      </c>
      <c r="H263" s="101" t="str">
        <f>IF('VSTUP SCAUx'!AC263="","","ANO")</f>
        <v/>
      </c>
      <c r="I263" s="106" t="str">
        <f>IF('VSTUP SCAUx'!BD263="","",'VSTUP SCAUx'!BD263)</f>
        <v/>
      </c>
      <c r="J263" s="101" t="str">
        <f>IF('VSTUP SCAUx'!N263="","",'VSTUP SCAUx'!N263)</f>
        <v/>
      </c>
      <c r="K263" s="95" t="s">
        <v>28</v>
      </c>
      <c r="L263" s="95" t="s">
        <v>28</v>
      </c>
      <c r="M263" s="95" t="s">
        <v>28</v>
      </c>
      <c r="N263" s="95"/>
      <c r="O263" s="95" t="s">
        <v>28</v>
      </c>
      <c r="P263" s="96" t="e">
        <f>ROUND(IF(F263="vyplnit","-",VLOOKUP(CONCATENATE(Y263,G263," ",Z263),ZU!$A$6:$H$100,5,FALSE)*F263),2)</f>
        <v>#N/A</v>
      </c>
      <c r="Q263" s="96" t="e">
        <f t="shared" si="24"/>
        <v>#N/A</v>
      </c>
      <c r="R263" s="97" t="s">
        <v>28</v>
      </c>
      <c r="S263" s="97" t="s">
        <v>28</v>
      </c>
      <c r="T263" s="97" t="s">
        <v>28</v>
      </c>
      <c r="U263" s="96"/>
      <c r="V263" s="101" t="str">
        <f>IF('VSTUP SCAUx'!BH263="","",'VSTUP SCAUx'!BH263)</f>
        <v/>
      </c>
      <c r="W263" s="101" t="str">
        <f>IF('VSTUP SCAUx'!BI263="","",'VSTUP SCAUx'!BI263)</f>
        <v/>
      </c>
      <c r="X263" s="98" t="e">
        <f t="shared" si="25"/>
        <v>#VALUE!</v>
      </c>
      <c r="Y263" s="99">
        <f>IF(A263="vyplnit"," ",VLOOKUP(A263,ZU!$B$6:$H$101,2,FALSE))</f>
        <v>0</v>
      </c>
      <c r="Z263" s="95" t="s">
        <v>28</v>
      </c>
      <c r="AA263" s="95"/>
      <c r="AB263" s="95" t="s">
        <v>28</v>
      </c>
      <c r="AC263" s="95" t="s">
        <v>28</v>
      </c>
      <c r="AD263" s="95" t="s">
        <v>28</v>
      </c>
      <c r="AE263" s="95">
        <f t="shared" si="26"/>
        <v>0</v>
      </c>
      <c r="AF263" s="100">
        <f t="shared" si="27"/>
        <v>1</v>
      </c>
      <c r="AG263" s="95" t="e">
        <f t="shared" si="28"/>
        <v>#N/A</v>
      </c>
      <c r="AH263" s="95"/>
      <c r="AI263" s="101" t="s">
        <v>28</v>
      </c>
      <c r="AJ263" s="101" t="s">
        <v>28</v>
      </c>
      <c r="AK263" s="101" t="s">
        <v>28</v>
      </c>
      <c r="AL263" s="102" t="str">
        <f t="shared" si="29"/>
        <v>nezměněna</v>
      </c>
      <c r="AM263" s="103"/>
    </row>
    <row r="264" spans="1:39" ht="15">
      <c r="A264" s="105" t="str">
        <f>IF('VSTUP SCAUx'!AY264="","",'VSTUP SCAUx'!AY264)</f>
        <v/>
      </c>
      <c r="B264" s="105" t="str">
        <f>IF('VSTUP SCAUx'!A264="","",'VSTUP SCAUx'!A264)</f>
        <v/>
      </c>
      <c r="C264" s="105" t="str">
        <f>IF('VSTUP SCAUx'!B264="","",'VSTUP SCAUx'!B264)</f>
        <v/>
      </c>
      <c r="D264" s="105" t="str">
        <f>IF('VSTUP SCAUx'!C264="","",'VSTUP SCAUx'!C264)</f>
        <v/>
      </c>
      <c r="E264" s="105" t="str">
        <f>IF('VSTUP SCAUx'!I264="","",'VSTUP SCAUx'!I264)</f>
        <v/>
      </c>
      <c r="F264" s="95" t="str">
        <f>IF('VSTUP SCAUx'!F264="","",'VSTUP SCAUx'!F264)</f>
        <v/>
      </c>
      <c r="G264" s="95" t="str">
        <f>IF('VSTUP SCAUx'!G264="","",'VSTUP SCAUx'!G264)</f>
        <v/>
      </c>
      <c r="H264" s="101" t="str">
        <f>IF('VSTUP SCAUx'!AC264="","","ANO")</f>
        <v/>
      </c>
      <c r="I264" s="106" t="str">
        <f>IF('VSTUP SCAUx'!BD264="","",'VSTUP SCAUx'!BD264)</f>
        <v/>
      </c>
      <c r="J264" s="101" t="str">
        <f>IF('VSTUP SCAUx'!N264="","",'VSTUP SCAUx'!N264)</f>
        <v/>
      </c>
      <c r="K264" s="95" t="s">
        <v>28</v>
      </c>
      <c r="L264" s="95" t="s">
        <v>28</v>
      </c>
      <c r="M264" s="95" t="s">
        <v>28</v>
      </c>
      <c r="N264" s="95"/>
      <c r="O264" s="95" t="s">
        <v>28</v>
      </c>
      <c r="P264" s="96" t="e">
        <f>ROUND(IF(F264="vyplnit","-",VLOOKUP(CONCATENATE(Y264,G264," ",Z264),ZU!$A$6:$H$100,5,FALSE)*F264),2)</f>
        <v>#N/A</v>
      </c>
      <c r="Q264" s="96" t="e">
        <f t="shared" si="24"/>
        <v>#N/A</v>
      </c>
      <c r="R264" s="97" t="s">
        <v>28</v>
      </c>
      <c r="S264" s="97" t="s">
        <v>28</v>
      </c>
      <c r="T264" s="97" t="s">
        <v>28</v>
      </c>
      <c r="U264" s="96"/>
      <c r="V264" s="101" t="str">
        <f>IF('VSTUP SCAUx'!BH264="","",'VSTUP SCAUx'!BH264)</f>
        <v/>
      </c>
      <c r="W264" s="101" t="str">
        <f>IF('VSTUP SCAUx'!BI264="","",'VSTUP SCAUx'!BI264)</f>
        <v/>
      </c>
      <c r="X264" s="98" t="e">
        <f t="shared" si="25"/>
        <v>#VALUE!</v>
      </c>
      <c r="Y264" s="99">
        <f>IF(A264="vyplnit"," ",VLOOKUP(A264,ZU!$B$6:$H$101,2,FALSE))</f>
        <v>0</v>
      </c>
      <c r="Z264" s="95" t="s">
        <v>28</v>
      </c>
      <c r="AA264" s="95"/>
      <c r="AB264" s="95" t="s">
        <v>28</v>
      </c>
      <c r="AC264" s="95" t="s">
        <v>28</v>
      </c>
      <c r="AD264" s="95" t="s">
        <v>28</v>
      </c>
      <c r="AE264" s="95">
        <f t="shared" si="26"/>
        <v>0</v>
      </c>
      <c r="AF264" s="100">
        <f t="shared" si="27"/>
        <v>1</v>
      </c>
      <c r="AG264" s="95" t="e">
        <f t="shared" si="28"/>
        <v>#N/A</v>
      </c>
      <c r="AH264" s="95"/>
      <c r="AI264" s="101" t="s">
        <v>28</v>
      </c>
      <c r="AJ264" s="101" t="s">
        <v>28</v>
      </c>
      <c r="AK264" s="101" t="s">
        <v>28</v>
      </c>
      <c r="AL264" s="102" t="str">
        <f t="shared" si="29"/>
        <v>nezměněna</v>
      </c>
      <c r="AM264" s="103"/>
    </row>
    <row r="265" spans="1:39" ht="15">
      <c r="A265" s="105" t="str">
        <f>IF('VSTUP SCAUx'!AY265="","",'VSTUP SCAUx'!AY265)</f>
        <v/>
      </c>
      <c r="B265" s="105" t="str">
        <f>IF('VSTUP SCAUx'!A265="","",'VSTUP SCAUx'!A265)</f>
        <v/>
      </c>
      <c r="C265" s="105" t="str">
        <f>IF('VSTUP SCAUx'!B265="","",'VSTUP SCAUx'!B265)</f>
        <v/>
      </c>
      <c r="D265" s="105" t="str">
        <f>IF('VSTUP SCAUx'!C265="","",'VSTUP SCAUx'!C265)</f>
        <v/>
      </c>
      <c r="E265" s="105" t="str">
        <f>IF('VSTUP SCAUx'!I265="","",'VSTUP SCAUx'!I265)</f>
        <v/>
      </c>
      <c r="F265" s="95" t="str">
        <f>IF('VSTUP SCAUx'!F265="","",'VSTUP SCAUx'!F265)</f>
        <v/>
      </c>
      <c r="G265" s="95" t="str">
        <f>IF('VSTUP SCAUx'!G265="","",'VSTUP SCAUx'!G265)</f>
        <v/>
      </c>
      <c r="H265" s="101" t="str">
        <f>IF('VSTUP SCAUx'!AC265="","","ANO")</f>
        <v/>
      </c>
      <c r="I265" s="106" t="str">
        <f>IF('VSTUP SCAUx'!BD265="","",'VSTUP SCAUx'!BD265)</f>
        <v/>
      </c>
      <c r="J265" s="101" t="str">
        <f>IF('VSTUP SCAUx'!N265="","",'VSTUP SCAUx'!N265)</f>
        <v/>
      </c>
      <c r="K265" s="95" t="s">
        <v>28</v>
      </c>
      <c r="L265" s="95" t="s">
        <v>28</v>
      </c>
      <c r="M265" s="95" t="s">
        <v>28</v>
      </c>
      <c r="N265" s="95"/>
      <c r="O265" s="95" t="s">
        <v>28</v>
      </c>
      <c r="P265" s="96" t="e">
        <f>ROUND(IF(F265="vyplnit","-",VLOOKUP(CONCATENATE(Y265,G265," ",Z265),ZU!$A$6:$H$100,5,FALSE)*F265),2)</f>
        <v>#N/A</v>
      </c>
      <c r="Q265" s="96" t="e">
        <f t="shared" si="24"/>
        <v>#N/A</v>
      </c>
      <c r="R265" s="97" t="s">
        <v>28</v>
      </c>
      <c r="S265" s="97" t="s">
        <v>28</v>
      </c>
      <c r="T265" s="97" t="s">
        <v>28</v>
      </c>
      <c r="U265" s="96"/>
      <c r="V265" s="101" t="str">
        <f>IF('VSTUP SCAUx'!BH265="","",'VSTUP SCAUx'!BH265)</f>
        <v/>
      </c>
      <c r="W265" s="101" t="str">
        <f>IF('VSTUP SCAUx'!BI265="","",'VSTUP SCAUx'!BI265)</f>
        <v/>
      </c>
      <c r="X265" s="98" t="e">
        <f t="shared" si="25"/>
        <v>#VALUE!</v>
      </c>
      <c r="Y265" s="99">
        <f>IF(A265="vyplnit"," ",VLOOKUP(A265,ZU!$B$6:$H$101,2,FALSE))</f>
        <v>0</v>
      </c>
      <c r="Z265" s="95" t="s">
        <v>28</v>
      </c>
      <c r="AA265" s="95"/>
      <c r="AB265" s="95" t="s">
        <v>28</v>
      </c>
      <c r="AC265" s="95" t="s">
        <v>28</v>
      </c>
      <c r="AD265" s="95" t="s">
        <v>28</v>
      </c>
      <c r="AE265" s="95">
        <f t="shared" si="26"/>
        <v>0</v>
      </c>
      <c r="AF265" s="100">
        <f t="shared" si="27"/>
        <v>1</v>
      </c>
      <c r="AG265" s="95" t="e">
        <f t="shared" si="28"/>
        <v>#N/A</v>
      </c>
      <c r="AH265" s="95"/>
      <c r="AI265" s="101" t="s">
        <v>28</v>
      </c>
      <c r="AJ265" s="101" t="s">
        <v>28</v>
      </c>
      <c r="AK265" s="101" t="s">
        <v>28</v>
      </c>
      <c r="AL265" s="102" t="str">
        <f t="shared" si="29"/>
        <v>nezměněna</v>
      </c>
      <c r="AM265" s="103"/>
    </row>
    <row r="266" spans="1:39" ht="15">
      <c r="A266" s="105" t="str">
        <f>IF('VSTUP SCAUx'!AY266="","",'VSTUP SCAUx'!AY266)</f>
        <v/>
      </c>
      <c r="B266" s="105" t="str">
        <f>IF('VSTUP SCAUx'!A266="","",'VSTUP SCAUx'!A266)</f>
        <v/>
      </c>
      <c r="C266" s="105" t="str">
        <f>IF('VSTUP SCAUx'!B266="","",'VSTUP SCAUx'!B266)</f>
        <v/>
      </c>
      <c r="D266" s="105" t="str">
        <f>IF('VSTUP SCAUx'!C266="","",'VSTUP SCAUx'!C266)</f>
        <v/>
      </c>
      <c r="E266" s="105" t="str">
        <f>IF('VSTUP SCAUx'!I266="","",'VSTUP SCAUx'!I266)</f>
        <v/>
      </c>
      <c r="F266" s="95" t="str">
        <f>IF('VSTUP SCAUx'!F266="","",'VSTUP SCAUx'!F266)</f>
        <v/>
      </c>
      <c r="G266" s="95" t="str">
        <f>IF('VSTUP SCAUx'!G266="","",'VSTUP SCAUx'!G266)</f>
        <v/>
      </c>
      <c r="H266" s="101" t="str">
        <f>IF('VSTUP SCAUx'!AC266="","","ANO")</f>
        <v/>
      </c>
      <c r="I266" s="106" t="str">
        <f>IF('VSTUP SCAUx'!BD266="","",'VSTUP SCAUx'!BD266)</f>
        <v/>
      </c>
      <c r="J266" s="101" t="str">
        <f>IF('VSTUP SCAUx'!N266="","",'VSTUP SCAUx'!N266)</f>
        <v/>
      </c>
      <c r="K266" s="95" t="s">
        <v>28</v>
      </c>
      <c r="L266" s="95" t="s">
        <v>28</v>
      </c>
      <c r="M266" s="95" t="s">
        <v>28</v>
      </c>
      <c r="N266" s="95"/>
      <c r="O266" s="95" t="s">
        <v>28</v>
      </c>
      <c r="P266" s="96" t="e">
        <f>ROUND(IF(F266="vyplnit","-",VLOOKUP(CONCATENATE(Y266,G266," ",Z266),ZU!$A$6:$H$100,5,FALSE)*F266),2)</f>
        <v>#N/A</v>
      </c>
      <c r="Q266" s="96" t="e">
        <f t="shared" si="24"/>
        <v>#N/A</v>
      </c>
      <c r="R266" s="97" t="s">
        <v>28</v>
      </c>
      <c r="S266" s="97" t="s">
        <v>28</v>
      </c>
      <c r="T266" s="97" t="s">
        <v>28</v>
      </c>
      <c r="U266" s="96"/>
      <c r="V266" s="101" t="str">
        <f>IF('VSTUP SCAUx'!BH266="","",'VSTUP SCAUx'!BH266)</f>
        <v/>
      </c>
      <c r="W266" s="101" t="str">
        <f>IF('VSTUP SCAUx'!BI266="","",'VSTUP SCAUx'!BI266)</f>
        <v/>
      </c>
      <c r="X266" s="98" t="e">
        <f t="shared" si="25"/>
        <v>#VALUE!</v>
      </c>
      <c r="Y266" s="99">
        <f>IF(A266="vyplnit"," ",VLOOKUP(A266,ZU!$B$6:$H$101,2,FALSE))</f>
        <v>0</v>
      </c>
      <c r="Z266" s="95" t="s">
        <v>28</v>
      </c>
      <c r="AA266" s="95"/>
      <c r="AB266" s="95" t="s">
        <v>28</v>
      </c>
      <c r="AC266" s="95" t="s">
        <v>28</v>
      </c>
      <c r="AD266" s="95" t="s">
        <v>28</v>
      </c>
      <c r="AE266" s="95">
        <f t="shared" si="26"/>
        <v>0</v>
      </c>
      <c r="AF266" s="100">
        <f t="shared" si="27"/>
        <v>1</v>
      </c>
      <c r="AG266" s="95" t="e">
        <f t="shared" si="28"/>
        <v>#N/A</v>
      </c>
      <c r="AH266" s="95"/>
      <c r="AI266" s="101" t="s">
        <v>28</v>
      </c>
      <c r="AJ266" s="101" t="s">
        <v>28</v>
      </c>
      <c r="AK266" s="101" t="s">
        <v>28</v>
      </c>
      <c r="AL266" s="102" t="str">
        <f t="shared" si="29"/>
        <v>nezměněna</v>
      </c>
      <c r="AM266" s="103"/>
    </row>
    <row r="267" spans="1:39" ht="15">
      <c r="A267" s="105" t="str">
        <f>IF('VSTUP SCAUx'!AY267="","",'VSTUP SCAUx'!AY267)</f>
        <v/>
      </c>
      <c r="B267" s="105" t="str">
        <f>IF('VSTUP SCAUx'!A267="","",'VSTUP SCAUx'!A267)</f>
        <v/>
      </c>
      <c r="C267" s="105" t="str">
        <f>IF('VSTUP SCAUx'!B267="","",'VSTUP SCAUx'!B267)</f>
        <v/>
      </c>
      <c r="D267" s="105" t="str">
        <f>IF('VSTUP SCAUx'!C267="","",'VSTUP SCAUx'!C267)</f>
        <v/>
      </c>
      <c r="E267" s="105" t="str">
        <f>IF('VSTUP SCAUx'!I267="","",'VSTUP SCAUx'!I267)</f>
        <v/>
      </c>
      <c r="F267" s="95" t="str">
        <f>IF('VSTUP SCAUx'!F267="","",'VSTUP SCAUx'!F267)</f>
        <v/>
      </c>
      <c r="G267" s="95" t="str">
        <f>IF('VSTUP SCAUx'!G267="","",'VSTUP SCAUx'!G267)</f>
        <v/>
      </c>
      <c r="H267" s="101" t="str">
        <f>IF('VSTUP SCAUx'!AC267="","","ANO")</f>
        <v/>
      </c>
      <c r="I267" s="106" t="str">
        <f>IF('VSTUP SCAUx'!BD267="","",'VSTUP SCAUx'!BD267)</f>
        <v/>
      </c>
      <c r="J267" s="101" t="str">
        <f>IF('VSTUP SCAUx'!N267="","",'VSTUP SCAUx'!N267)</f>
        <v/>
      </c>
      <c r="K267" s="95" t="s">
        <v>28</v>
      </c>
      <c r="L267" s="95" t="s">
        <v>28</v>
      </c>
      <c r="M267" s="95" t="s">
        <v>28</v>
      </c>
      <c r="N267" s="95"/>
      <c r="O267" s="95" t="s">
        <v>28</v>
      </c>
      <c r="P267" s="96" t="e">
        <f>ROUND(IF(F267="vyplnit","-",VLOOKUP(CONCATENATE(Y267,G267," ",Z267),ZU!$A$6:$H$100,5,FALSE)*F267),2)</f>
        <v>#N/A</v>
      </c>
      <c r="Q267" s="96" t="e">
        <f t="shared" si="24"/>
        <v>#N/A</v>
      </c>
      <c r="R267" s="97" t="s">
        <v>28</v>
      </c>
      <c r="S267" s="97" t="s">
        <v>28</v>
      </c>
      <c r="T267" s="97" t="s">
        <v>28</v>
      </c>
      <c r="U267" s="96"/>
      <c r="V267" s="101" t="str">
        <f>IF('VSTUP SCAUx'!BH267="","",'VSTUP SCAUx'!BH267)</f>
        <v/>
      </c>
      <c r="W267" s="101" t="str">
        <f>IF('VSTUP SCAUx'!BI267="","",'VSTUP SCAUx'!BI267)</f>
        <v/>
      </c>
      <c r="X267" s="98" t="e">
        <f t="shared" si="25"/>
        <v>#VALUE!</v>
      </c>
      <c r="Y267" s="99">
        <f>IF(A267="vyplnit"," ",VLOOKUP(A267,ZU!$B$6:$H$101,2,FALSE))</f>
        <v>0</v>
      </c>
      <c r="Z267" s="95" t="s">
        <v>28</v>
      </c>
      <c r="AA267" s="95"/>
      <c r="AB267" s="95" t="s">
        <v>28</v>
      </c>
      <c r="AC267" s="95" t="s">
        <v>28</v>
      </c>
      <c r="AD267" s="95" t="s">
        <v>28</v>
      </c>
      <c r="AE267" s="95">
        <f t="shared" si="26"/>
        <v>0</v>
      </c>
      <c r="AF267" s="100">
        <f t="shared" si="27"/>
        <v>1</v>
      </c>
      <c r="AG267" s="95" t="e">
        <f t="shared" si="28"/>
        <v>#N/A</v>
      </c>
      <c r="AH267" s="95"/>
      <c r="AI267" s="101" t="s">
        <v>28</v>
      </c>
      <c r="AJ267" s="101" t="s">
        <v>28</v>
      </c>
      <c r="AK267" s="101" t="s">
        <v>28</v>
      </c>
      <c r="AL267" s="102" t="str">
        <f t="shared" si="29"/>
        <v>nezměněna</v>
      </c>
      <c r="AM267" s="103"/>
    </row>
    <row r="268" spans="1:39" ht="15">
      <c r="A268" s="105" t="str">
        <f>IF('VSTUP SCAUx'!AY268="","",'VSTUP SCAUx'!AY268)</f>
        <v/>
      </c>
      <c r="B268" s="105" t="str">
        <f>IF('VSTUP SCAUx'!A268="","",'VSTUP SCAUx'!A268)</f>
        <v/>
      </c>
      <c r="C268" s="105" t="str">
        <f>IF('VSTUP SCAUx'!B268="","",'VSTUP SCAUx'!B268)</f>
        <v/>
      </c>
      <c r="D268" s="105" t="str">
        <f>IF('VSTUP SCAUx'!C268="","",'VSTUP SCAUx'!C268)</f>
        <v/>
      </c>
      <c r="E268" s="105" t="str">
        <f>IF('VSTUP SCAUx'!I268="","",'VSTUP SCAUx'!I268)</f>
        <v/>
      </c>
      <c r="F268" s="95" t="str">
        <f>IF('VSTUP SCAUx'!F268="","",'VSTUP SCAUx'!F268)</f>
        <v/>
      </c>
      <c r="G268" s="95" t="str">
        <f>IF('VSTUP SCAUx'!G268="","",'VSTUP SCAUx'!G268)</f>
        <v/>
      </c>
      <c r="H268" s="101" t="str">
        <f>IF('VSTUP SCAUx'!AC268="","","ANO")</f>
        <v/>
      </c>
      <c r="I268" s="106" t="str">
        <f>IF('VSTUP SCAUx'!BD268="","",'VSTUP SCAUx'!BD268)</f>
        <v/>
      </c>
      <c r="J268" s="101" t="str">
        <f>IF('VSTUP SCAUx'!N268="","",'VSTUP SCAUx'!N268)</f>
        <v/>
      </c>
      <c r="K268" s="95" t="s">
        <v>28</v>
      </c>
      <c r="L268" s="95" t="s">
        <v>28</v>
      </c>
      <c r="M268" s="95" t="s">
        <v>28</v>
      </c>
      <c r="N268" s="95"/>
      <c r="O268" s="95" t="s">
        <v>28</v>
      </c>
      <c r="P268" s="96" t="e">
        <f>ROUND(IF(F268="vyplnit","-",VLOOKUP(CONCATENATE(Y268,G268," ",Z268),ZU!$A$6:$H$100,5,FALSE)*F268),2)</f>
        <v>#N/A</v>
      </c>
      <c r="Q268" s="96" t="e">
        <f t="shared" si="24"/>
        <v>#N/A</v>
      </c>
      <c r="R268" s="97" t="s">
        <v>28</v>
      </c>
      <c r="S268" s="97" t="s">
        <v>28</v>
      </c>
      <c r="T268" s="97" t="s">
        <v>28</v>
      </c>
      <c r="U268" s="96"/>
      <c r="V268" s="101" t="str">
        <f>IF('VSTUP SCAUx'!BH268="","",'VSTUP SCAUx'!BH268)</f>
        <v/>
      </c>
      <c r="W268" s="101" t="str">
        <f>IF('VSTUP SCAUx'!BI268="","",'VSTUP SCAUx'!BI268)</f>
        <v/>
      </c>
      <c r="X268" s="98" t="e">
        <f t="shared" si="25"/>
        <v>#VALUE!</v>
      </c>
      <c r="Y268" s="99">
        <f>IF(A268="vyplnit"," ",VLOOKUP(A268,ZU!$B$6:$H$101,2,FALSE))</f>
        <v>0</v>
      </c>
      <c r="Z268" s="95" t="s">
        <v>28</v>
      </c>
      <c r="AA268" s="95"/>
      <c r="AB268" s="95" t="s">
        <v>28</v>
      </c>
      <c r="AC268" s="95" t="s">
        <v>28</v>
      </c>
      <c r="AD268" s="95" t="s">
        <v>28</v>
      </c>
      <c r="AE268" s="95">
        <f t="shared" si="26"/>
        <v>0</v>
      </c>
      <c r="AF268" s="100">
        <f t="shared" si="27"/>
        <v>1</v>
      </c>
      <c r="AG268" s="95" t="e">
        <f t="shared" si="28"/>
        <v>#N/A</v>
      </c>
      <c r="AH268" s="95"/>
      <c r="AI268" s="101" t="s">
        <v>28</v>
      </c>
      <c r="AJ268" s="101" t="s">
        <v>28</v>
      </c>
      <c r="AK268" s="101" t="s">
        <v>28</v>
      </c>
      <c r="AL268" s="102" t="str">
        <f t="shared" si="29"/>
        <v>nezměněna</v>
      </c>
      <c r="AM268" s="103"/>
    </row>
    <row r="269" spans="1:39" ht="15">
      <c r="A269" s="105" t="str">
        <f>IF('VSTUP SCAUx'!AY269="","",'VSTUP SCAUx'!AY269)</f>
        <v/>
      </c>
      <c r="B269" s="105" t="str">
        <f>IF('VSTUP SCAUx'!A269="","",'VSTUP SCAUx'!A269)</f>
        <v/>
      </c>
      <c r="C269" s="105" t="str">
        <f>IF('VSTUP SCAUx'!B269="","",'VSTUP SCAUx'!B269)</f>
        <v/>
      </c>
      <c r="D269" s="105" t="str">
        <f>IF('VSTUP SCAUx'!C269="","",'VSTUP SCAUx'!C269)</f>
        <v/>
      </c>
      <c r="E269" s="105" t="str">
        <f>IF('VSTUP SCAUx'!I269="","",'VSTUP SCAUx'!I269)</f>
        <v/>
      </c>
      <c r="F269" s="95" t="str">
        <f>IF('VSTUP SCAUx'!F269="","",'VSTUP SCAUx'!F269)</f>
        <v/>
      </c>
      <c r="G269" s="95" t="str">
        <f>IF('VSTUP SCAUx'!G269="","",'VSTUP SCAUx'!G269)</f>
        <v/>
      </c>
      <c r="H269" s="101" t="str">
        <f>IF('VSTUP SCAUx'!AC269="","","ANO")</f>
        <v/>
      </c>
      <c r="I269" s="106" t="str">
        <f>IF('VSTUP SCAUx'!BD269="","",'VSTUP SCAUx'!BD269)</f>
        <v/>
      </c>
      <c r="J269" s="101" t="str">
        <f>IF('VSTUP SCAUx'!N269="","",'VSTUP SCAUx'!N269)</f>
        <v/>
      </c>
      <c r="K269" s="95" t="s">
        <v>28</v>
      </c>
      <c r="L269" s="95" t="s">
        <v>28</v>
      </c>
      <c r="M269" s="95" t="s">
        <v>28</v>
      </c>
      <c r="N269" s="95"/>
      <c r="O269" s="95" t="s">
        <v>28</v>
      </c>
      <c r="P269" s="96" t="e">
        <f>ROUND(IF(F269="vyplnit","-",VLOOKUP(CONCATENATE(Y269,G269," ",Z269),ZU!$A$6:$H$100,5,FALSE)*F269),2)</f>
        <v>#N/A</v>
      </c>
      <c r="Q269" s="96" t="e">
        <f t="shared" si="24"/>
        <v>#N/A</v>
      </c>
      <c r="R269" s="97" t="s">
        <v>28</v>
      </c>
      <c r="S269" s="97" t="s">
        <v>28</v>
      </c>
      <c r="T269" s="97" t="s">
        <v>28</v>
      </c>
      <c r="U269" s="96"/>
      <c r="V269" s="101" t="str">
        <f>IF('VSTUP SCAUx'!BH269="","",'VSTUP SCAUx'!BH269)</f>
        <v/>
      </c>
      <c r="W269" s="101" t="str">
        <f>IF('VSTUP SCAUx'!BI269="","",'VSTUP SCAUx'!BI269)</f>
        <v/>
      </c>
      <c r="X269" s="98" t="e">
        <f t="shared" si="25"/>
        <v>#VALUE!</v>
      </c>
      <c r="Y269" s="99">
        <f>IF(A269="vyplnit"," ",VLOOKUP(A269,ZU!$B$6:$H$101,2,FALSE))</f>
        <v>0</v>
      </c>
      <c r="Z269" s="95" t="s">
        <v>28</v>
      </c>
      <c r="AA269" s="95"/>
      <c r="AB269" s="95" t="s">
        <v>28</v>
      </c>
      <c r="AC269" s="95" t="s">
        <v>28</v>
      </c>
      <c r="AD269" s="95" t="s">
        <v>28</v>
      </c>
      <c r="AE269" s="95">
        <f t="shared" si="26"/>
        <v>0</v>
      </c>
      <c r="AF269" s="100">
        <f t="shared" si="27"/>
        <v>1</v>
      </c>
      <c r="AG269" s="95" t="e">
        <f t="shared" si="28"/>
        <v>#N/A</v>
      </c>
      <c r="AH269" s="95"/>
      <c r="AI269" s="101" t="s">
        <v>28</v>
      </c>
      <c r="AJ269" s="101" t="s">
        <v>28</v>
      </c>
      <c r="AK269" s="101" t="s">
        <v>28</v>
      </c>
      <c r="AL269" s="102" t="str">
        <f t="shared" si="29"/>
        <v>nezměněna</v>
      </c>
      <c r="AM269" s="103"/>
    </row>
    <row r="270" spans="1:39" ht="15">
      <c r="A270" s="105" t="str">
        <f>IF('VSTUP SCAUx'!AY270="","",'VSTUP SCAUx'!AY270)</f>
        <v/>
      </c>
      <c r="B270" s="105" t="str">
        <f>IF('VSTUP SCAUx'!A270="","",'VSTUP SCAUx'!A270)</f>
        <v/>
      </c>
      <c r="C270" s="105" t="str">
        <f>IF('VSTUP SCAUx'!B270="","",'VSTUP SCAUx'!B270)</f>
        <v/>
      </c>
      <c r="D270" s="105" t="str">
        <f>IF('VSTUP SCAUx'!C270="","",'VSTUP SCAUx'!C270)</f>
        <v/>
      </c>
      <c r="E270" s="105" t="str">
        <f>IF('VSTUP SCAUx'!I270="","",'VSTUP SCAUx'!I270)</f>
        <v/>
      </c>
      <c r="F270" s="95" t="str">
        <f>IF('VSTUP SCAUx'!F270="","",'VSTUP SCAUx'!F270)</f>
        <v/>
      </c>
      <c r="G270" s="95" t="str">
        <f>IF('VSTUP SCAUx'!G270="","",'VSTUP SCAUx'!G270)</f>
        <v/>
      </c>
      <c r="H270" s="101" t="str">
        <f>IF('VSTUP SCAUx'!AC270="","","ANO")</f>
        <v/>
      </c>
      <c r="I270" s="106" t="str">
        <f>IF('VSTUP SCAUx'!BD270="","",'VSTUP SCAUx'!BD270)</f>
        <v/>
      </c>
      <c r="J270" s="101" t="str">
        <f>IF('VSTUP SCAUx'!N270="","",'VSTUP SCAUx'!N270)</f>
        <v/>
      </c>
      <c r="K270" s="95" t="s">
        <v>28</v>
      </c>
      <c r="L270" s="95" t="s">
        <v>28</v>
      </c>
      <c r="M270" s="95" t="s">
        <v>28</v>
      </c>
      <c r="N270" s="95"/>
      <c r="O270" s="95" t="s">
        <v>28</v>
      </c>
      <c r="P270" s="96" t="e">
        <f>ROUND(IF(F270="vyplnit","-",VLOOKUP(CONCATENATE(Y270,G270," ",Z270),ZU!$A$6:$H$100,5,FALSE)*F270),2)</f>
        <v>#N/A</v>
      </c>
      <c r="Q270" s="96" t="e">
        <f t="shared" si="24"/>
        <v>#N/A</v>
      </c>
      <c r="R270" s="97" t="s">
        <v>28</v>
      </c>
      <c r="S270" s="97" t="s">
        <v>28</v>
      </c>
      <c r="T270" s="97" t="s">
        <v>28</v>
      </c>
      <c r="U270" s="96"/>
      <c r="V270" s="101" t="str">
        <f>IF('VSTUP SCAUx'!BH270="","",'VSTUP SCAUx'!BH270)</f>
        <v/>
      </c>
      <c r="W270" s="101" t="str">
        <f>IF('VSTUP SCAUx'!BI270="","",'VSTUP SCAUx'!BI270)</f>
        <v/>
      </c>
      <c r="X270" s="98" t="e">
        <f t="shared" si="25"/>
        <v>#VALUE!</v>
      </c>
      <c r="Y270" s="99">
        <f>IF(A270="vyplnit"," ",VLOOKUP(A270,ZU!$B$6:$H$101,2,FALSE))</f>
        <v>0</v>
      </c>
      <c r="Z270" s="95" t="s">
        <v>28</v>
      </c>
      <c r="AA270" s="95"/>
      <c r="AB270" s="95" t="s">
        <v>28</v>
      </c>
      <c r="AC270" s="95" t="s">
        <v>28</v>
      </c>
      <c r="AD270" s="95" t="s">
        <v>28</v>
      </c>
      <c r="AE270" s="95">
        <f t="shared" si="26"/>
        <v>0</v>
      </c>
      <c r="AF270" s="100">
        <f t="shared" si="27"/>
        <v>1</v>
      </c>
      <c r="AG270" s="95" t="e">
        <f t="shared" si="28"/>
        <v>#N/A</v>
      </c>
      <c r="AH270" s="95"/>
      <c r="AI270" s="101" t="s">
        <v>28</v>
      </c>
      <c r="AJ270" s="101" t="s">
        <v>28</v>
      </c>
      <c r="AK270" s="101" t="s">
        <v>28</v>
      </c>
      <c r="AL270" s="102" t="str">
        <f t="shared" si="29"/>
        <v>nezměněna</v>
      </c>
      <c r="AM270" s="103"/>
    </row>
    <row r="271" spans="1:39" ht="15">
      <c r="A271" s="105" t="str">
        <f>IF('VSTUP SCAUx'!AY271="","",'VSTUP SCAUx'!AY271)</f>
        <v/>
      </c>
      <c r="B271" s="105" t="str">
        <f>IF('VSTUP SCAUx'!A271="","",'VSTUP SCAUx'!A271)</f>
        <v/>
      </c>
      <c r="C271" s="105" t="str">
        <f>IF('VSTUP SCAUx'!B271="","",'VSTUP SCAUx'!B271)</f>
        <v/>
      </c>
      <c r="D271" s="105" t="str">
        <f>IF('VSTUP SCAUx'!C271="","",'VSTUP SCAUx'!C271)</f>
        <v/>
      </c>
      <c r="E271" s="105" t="str">
        <f>IF('VSTUP SCAUx'!I271="","",'VSTUP SCAUx'!I271)</f>
        <v/>
      </c>
      <c r="F271" s="95" t="str">
        <f>IF('VSTUP SCAUx'!F271="","",'VSTUP SCAUx'!F271)</f>
        <v/>
      </c>
      <c r="G271" s="95" t="str">
        <f>IF('VSTUP SCAUx'!G271="","",'VSTUP SCAUx'!G271)</f>
        <v/>
      </c>
      <c r="H271" s="101" t="str">
        <f>IF('VSTUP SCAUx'!AC271="","","ANO")</f>
        <v/>
      </c>
      <c r="I271" s="106" t="str">
        <f>IF('VSTUP SCAUx'!BD271="","",'VSTUP SCAUx'!BD271)</f>
        <v/>
      </c>
      <c r="J271" s="101" t="str">
        <f>IF('VSTUP SCAUx'!N271="","",'VSTUP SCAUx'!N271)</f>
        <v/>
      </c>
      <c r="K271" s="95" t="s">
        <v>28</v>
      </c>
      <c r="L271" s="95" t="s">
        <v>28</v>
      </c>
      <c r="M271" s="95" t="s">
        <v>28</v>
      </c>
      <c r="N271" s="95"/>
      <c r="O271" s="95" t="s">
        <v>28</v>
      </c>
      <c r="P271" s="96" t="e">
        <f>ROUND(IF(F271="vyplnit","-",VLOOKUP(CONCATENATE(Y271,G271," ",Z271),ZU!$A$6:$H$100,5,FALSE)*F271),2)</f>
        <v>#N/A</v>
      </c>
      <c r="Q271" s="96" t="e">
        <f t="shared" si="24"/>
        <v>#N/A</v>
      </c>
      <c r="R271" s="97" t="s">
        <v>28</v>
      </c>
      <c r="S271" s="97" t="s">
        <v>28</v>
      </c>
      <c r="T271" s="97" t="s">
        <v>28</v>
      </c>
      <c r="U271" s="96"/>
      <c r="V271" s="101" t="str">
        <f>IF('VSTUP SCAUx'!BH271="","",'VSTUP SCAUx'!BH271)</f>
        <v/>
      </c>
      <c r="W271" s="101" t="str">
        <f>IF('VSTUP SCAUx'!BI271="","",'VSTUP SCAUx'!BI271)</f>
        <v/>
      </c>
      <c r="X271" s="98" t="e">
        <f t="shared" si="25"/>
        <v>#VALUE!</v>
      </c>
      <c r="Y271" s="99">
        <f>IF(A271="vyplnit"," ",VLOOKUP(A271,ZU!$B$6:$H$101,2,FALSE))</f>
        <v>0</v>
      </c>
      <c r="Z271" s="95" t="s">
        <v>28</v>
      </c>
      <c r="AA271" s="95"/>
      <c r="AB271" s="95" t="s">
        <v>28</v>
      </c>
      <c r="AC271" s="95" t="s">
        <v>28</v>
      </c>
      <c r="AD271" s="95" t="s">
        <v>28</v>
      </c>
      <c r="AE271" s="95">
        <f t="shared" si="26"/>
        <v>0</v>
      </c>
      <c r="AF271" s="100">
        <f t="shared" si="27"/>
        <v>1</v>
      </c>
      <c r="AG271" s="95" t="e">
        <f t="shared" si="28"/>
        <v>#N/A</v>
      </c>
      <c r="AH271" s="95"/>
      <c r="AI271" s="101" t="s">
        <v>28</v>
      </c>
      <c r="AJ271" s="101" t="s">
        <v>28</v>
      </c>
      <c r="AK271" s="101" t="s">
        <v>28</v>
      </c>
      <c r="AL271" s="102" t="str">
        <f t="shared" si="29"/>
        <v>nezměněna</v>
      </c>
      <c r="AM271" s="103"/>
    </row>
    <row r="272" spans="1:39" ht="15">
      <c r="A272" s="105" t="str">
        <f>IF('VSTUP SCAUx'!AY272="","",'VSTUP SCAUx'!AY272)</f>
        <v/>
      </c>
      <c r="B272" s="105" t="str">
        <f>IF('VSTUP SCAUx'!A272="","",'VSTUP SCAUx'!A272)</f>
        <v/>
      </c>
      <c r="C272" s="105" t="str">
        <f>IF('VSTUP SCAUx'!B272="","",'VSTUP SCAUx'!B272)</f>
        <v/>
      </c>
      <c r="D272" s="105" t="str">
        <f>IF('VSTUP SCAUx'!C272="","",'VSTUP SCAUx'!C272)</f>
        <v/>
      </c>
      <c r="E272" s="105" t="str">
        <f>IF('VSTUP SCAUx'!I272="","",'VSTUP SCAUx'!I272)</f>
        <v/>
      </c>
      <c r="F272" s="95" t="str">
        <f>IF('VSTUP SCAUx'!F272="","",'VSTUP SCAUx'!F272)</f>
        <v/>
      </c>
      <c r="G272" s="95" t="str">
        <f>IF('VSTUP SCAUx'!G272="","",'VSTUP SCAUx'!G272)</f>
        <v/>
      </c>
      <c r="H272" s="101" t="str">
        <f>IF('VSTUP SCAUx'!AC272="","","ANO")</f>
        <v/>
      </c>
      <c r="I272" s="106" t="str">
        <f>IF('VSTUP SCAUx'!BD272="","",'VSTUP SCAUx'!BD272)</f>
        <v/>
      </c>
      <c r="J272" s="101" t="str">
        <f>IF('VSTUP SCAUx'!N272="","",'VSTUP SCAUx'!N272)</f>
        <v/>
      </c>
      <c r="K272" s="95" t="s">
        <v>28</v>
      </c>
      <c r="L272" s="95" t="s">
        <v>28</v>
      </c>
      <c r="M272" s="95" t="s">
        <v>28</v>
      </c>
      <c r="N272" s="95"/>
      <c r="O272" s="95" t="s">
        <v>28</v>
      </c>
      <c r="P272" s="96" t="e">
        <f>ROUND(IF(F272="vyplnit","-",VLOOKUP(CONCATENATE(Y272,G272," ",Z272),ZU!$A$6:$H$100,5,FALSE)*F272),2)</f>
        <v>#N/A</v>
      </c>
      <c r="Q272" s="96" t="e">
        <f t="shared" si="24"/>
        <v>#N/A</v>
      </c>
      <c r="R272" s="97" t="s">
        <v>28</v>
      </c>
      <c r="S272" s="97" t="s">
        <v>28</v>
      </c>
      <c r="T272" s="97" t="s">
        <v>28</v>
      </c>
      <c r="U272" s="96"/>
      <c r="V272" s="101" t="str">
        <f>IF('VSTUP SCAUx'!BH272="","",'VSTUP SCAUx'!BH272)</f>
        <v/>
      </c>
      <c r="W272" s="101" t="str">
        <f>IF('VSTUP SCAUx'!BI272="","",'VSTUP SCAUx'!BI272)</f>
        <v/>
      </c>
      <c r="X272" s="98" t="e">
        <f t="shared" si="25"/>
        <v>#VALUE!</v>
      </c>
      <c r="Y272" s="99">
        <f>IF(A272="vyplnit"," ",VLOOKUP(A272,ZU!$B$6:$H$101,2,FALSE))</f>
        <v>0</v>
      </c>
      <c r="Z272" s="95" t="s">
        <v>28</v>
      </c>
      <c r="AA272" s="95"/>
      <c r="AB272" s="95" t="s">
        <v>28</v>
      </c>
      <c r="AC272" s="95" t="s">
        <v>28</v>
      </c>
      <c r="AD272" s="95" t="s">
        <v>28</v>
      </c>
      <c r="AE272" s="95">
        <f t="shared" si="26"/>
        <v>0</v>
      </c>
      <c r="AF272" s="100">
        <f t="shared" si="27"/>
        <v>1</v>
      </c>
      <c r="AG272" s="95" t="e">
        <f t="shared" si="28"/>
        <v>#N/A</v>
      </c>
      <c r="AH272" s="95"/>
      <c r="AI272" s="101" t="s">
        <v>28</v>
      </c>
      <c r="AJ272" s="101" t="s">
        <v>28</v>
      </c>
      <c r="AK272" s="101" t="s">
        <v>28</v>
      </c>
      <c r="AL272" s="102" t="str">
        <f t="shared" si="29"/>
        <v>nezměněna</v>
      </c>
      <c r="AM272" s="103"/>
    </row>
    <row r="273" spans="1:39" ht="15">
      <c r="A273" s="105" t="str">
        <f>IF('VSTUP SCAUx'!AY273="","",'VSTUP SCAUx'!AY273)</f>
        <v/>
      </c>
      <c r="B273" s="105" t="str">
        <f>IF('VSTUP SCAUx'!A273="","",'VSTUP SCAUx'!A273)</f>
        <v/>
      </c>
      <c r="C273" s="105" t="str">
        <f>IF('VSTUP SCAUx'!B273="","",'VSTUP SCAUx'!B273)</f>
        <v/>
      </c>
      <c r="D273" s="105" t="str">
        <f>IF('VSTUP SCAUx'!C273="","",'VSTUP SCAUx'!C273)</f>
        <v/>
      </c>
      <c r="E273" s="105" t="str">
        <f>IF('VSTUP SCAUx'!I273="","",'VSTUP SCAUx'!I273)</f>
        <v/>
      </c>
      <c r="F273" s="95" t="str">
        <f>IF('VSTUP SCAUx'!F273="","",'VSTUP SCAUx'!F273)</f>
        <v/>
      </c>
      <c r="G273" s="95" t="str">
        <f>IF('VSTUP SCAUx'!G273="","",'VSTUP SCAUx'!G273)</f>
        <v/>
      </c>
      <c r="H273" s="101" t="str">
        <f>IF('VSTUP SCAUx'!AC273="","","ANO")</f>
        <v/>
      </c>
      <c r="I273" s="106" t="str">
        <f>IF('VSTUP SCAUx'!BD273="","",'VSTUP SCAUx'!BD273)</f>
        <v/>
      </c>
      <c r="J273" s="101" t="str">
        <f>IF('VSTUP SCAUx'!N273="","",'VSTUP SCAUx'!N273)</f>
        <v/>
      </c>
      <c r="K273" s="95" t="s">
        <v>28</v>
      </c>
      <c r="L273" s="95" t="s">
        <v>28</v>
      </c>
      <c r="M273" s="95" t="s">
        <v>28</v>
      </c>
      <c r="N273" s="95"/>
      <c r="O273" s="95" t="s">
        <v>28</v>
      </c>
      <c r="P273" s="96" t="e">
        <f>ROUND(IF(F273="vyplnit","-",VLOOKUP(CONCATENATE(Y273,G273," ",Z273),ZU!$A$6:$H$100,5,FALSE)*F273),2)</f>
        <v>#N/A</v>
      </c>
      <c r="Q273" s="96" t="e">
        <f t="shared" si="24"/>
        <v>#N/A</v>
      </c>
      <c r="R273" s="97" t="s">
        <v>28</v>
      </c>
      <c r="S273" s="97" t="s">
        <v>28</v>
      </c>
      <c r="T273" s="97" t="s">
        <v>28</v>
      </c>
      <c r="U273" s="96"/>
      <c r="V273" s="101" t="str">
        <f>IF('VSTUP SCAUx'!BH273="","",'VSTUP SCAUx'!BH273)</f>
        <v/>
      </c>
      <c r="W273" s="101" t="str">
        <f>IF('VSTUP SCAUx'!BI273="","",'VSTUP SCAUx'!BI273)</f>
        <v/>
      </c>
      <c r="X273" s="98" t="e">
        <f t="shared" si="25"/>
        <v>#VALUE!</v>
      </c>
      <c r="Y273" s="99">
        <f>IF(A273="vyplnit"," ",VLOOKUP(A273,ZU!$B$6:$H$101,2,FALSE))</f>
        <v>0</v>
      </c>
      <c r="Z273" s="95" t="s">
        <v>28</v>
      </c>
      <c r="AA273" s="95"/>
      <c r="AB273" s="95" t="s">
        <v>28</v>
      </c>
      <c r="AC273" s="95" t="s">
        <v>28</v>
      </c>
      <c r="AD273" s="95" t="s">
        <v>28</v>
      </c>
      <c r="AE273" s="95">
        <f t="shared" si="26"/>
        <v>0</v>
      </c>
      <c r="AF273" s="100">
        <f t="shared" si="27"/>
        <v>1</v>
      </c>
      <c r="AG273" s="95" t="e">
        <f t="shared" si="28"/>
        <v>#N/A</v>
      </c>
      <c r="AH273" s="95"/>
      <c r="AI273" s="101" t="s">
        <v>28</v>
      </c>
      <c r="AJ273" s="101" t="s">
        <v>28</v>
      </c>
      <c r="AK273" s="101" t="s">
        <v>28</v>
      </c>
      <c r="AL273" s="102" t="str">
        <f t="shared" si="29"/>
        <v>nezměněna</v>
      </c>
      <c r="AM273" s="103"/>
    </row>
    <row r="274" spans="1:39" ht="15">
      <c r="A274" s="105" t="str">
        <f>IF('VSTUP SCAUx'!AY274="","",'VSTUP SCAUx'!AY274)</f>
        <v/>
      </c>
      <c r="B274" s="105" t="str">
        <f>IF('VSTUP SCAUx'!A274="","",'VSTUP SCAUx'!A274)</f>
        <v/>
      </c>
      <c r="C274" s="105" t="str">
        <f>IF('VSTUP SCAUx'!B274="","",'VSTUP SCAUx'!B274)</f>
        <v/>
      </c>
      <c r="D274" s="105" t="str">
        <f>IF('VSTUP SCAUx'!C274="","",'VSTUP SCAUx'!C274)</f>
        <v/>
      </c>
      <c r="E274" s="105" t="str">
        <f>IF('VSTUP SCAUx'!I274="","",'VSTUP SCAUx'!I274)</f>
        <v/>
      </c>
      <c r="F274" s="95" t="str">
        <f>IF('VSTUP SCAUx'!F274="","",'VSTUP SCAUx'!F274)</f>
        <v/>
      </c>
      <c r="G274" s="95" t="str">
        <f>IF('VSTUP SCAUx'!G274="","",'VSTUP SCAUx'!G274)</f>
        <v/>
      </c>
      <c r="H274" s="101" t="str">
        <f>IF('VSTUP SCAUx'!AC274="","","ANO")</f>
        <v/>
      </c>
      <c r="I274" s="106" t="str">
        <f>IF('VSTUP SCAUx'!BD274="","",'VSTUP SCAUx'!BD274)</f>
        <v/>
      </c>
      <c r="J274" s="101" t="str">
        <f>IF('VSTUP SCAUx'!N274="","",'VSTUP SCAUx'!N274)</f>
        <v/>
      </c>
      <c r="K274" s="95" t="s">
        <v>28</v>
      </c>
      <c r="L274" s="95" t="s">
        <v>28</v>
      </c>
      <c r="M274" s="95" t="s">
        <v>28</v>
      </c>
      <c r="N274" s="95"/>
      <c r="O274" s="95" t="s">
        <v>28</v>
      </c>
      <c r="P274" s="96" t="e">
        <f>ROUND(IF(F274="vyplnit","-",VLOOKUP(CONCATENATE(Y274,G274," ",Z274),ZU!$A$6:$H$100,5,FALSE)*F274),2)</f>
        <v>#N/A</v>
      </c>
      <c r="Q274" s="96" t="e">
        <f t="shared" si="24"/>
        <v>#N/A</v>
      </c>
      <c r="R274" s="97" t="s">
        <v>28</v>
      </c>
      <c r="S274" s="97" t="s">
        <v>28</v>
      </c>
      <c r="T274" s="97" t="s">
        <v>28</v>
      </c>
      <c r="U274" s="96"/>
      <c r="V274" s="101" t="str">
        <f>IF('VSTUP SCAUx'!BH274="","",'VSTUP SCAUx'!BH274)</f>
        <v/>
      </c>
      <c r="W274" s="101" t="str">
        <f>IF('VSTUP SCAUx'!BI274="","",'VSTUP SCAUx'!BI274)</f>
        <v/>
      </c>
      <c r="X274" s="98" t="e">
        <f t="shared" si="25"/>
        <v>#VALUE!</v>
      </c>
      <c r="Y274" s="99">
        <f>IF(A274="vyplnit"," ",VLOOKUP(A274,ZU!$B$6:$H$101,2,FALSE))</f>
        <v>0</v>
      </c>
      <c r="Z274" s="95" t="s">
        <v>28</v>
      </c>
      <c r="AA274" s="95"/>
      <c r="AB274" s="95" t="s">
        <v>28</v>
      </c>
      <c r="AC274" s="95" t="s">
        <v>28</v>
      </c>
      <c r="AD274" s="95" t="s">
        <v>28</v>
      </c>
      <c r="AE274" s="95">
        <f t="shared" si="26"/>
        <v>0</v>
      </c>
      <c r="AF274" s="100">
        <f t="shared" si="27"/>
        <v>1</v>
      </c>
      <c r="AG274" s="95" t="e">
        <f t="shared" si="28"/>
        <v>#N/A</v>
      </c>
      <c r="AH274" s="95"/>
      <c r="AI274" s="101" t="s">
        <v>28</v>
      </c>
      <c r="AJ274" s="101" t="s">
        <v>28</v>
      </c>
      <c r="AK274" s="101" t="s">
        <v>28</v>
      </c>
      <c r="AL274" s="102" t="str">
        <f t="shared" si="29"/>
        <v>nezměněna</v>
      </c>
      <c r="AM274" s="103"/>
    </row>
    <row r="275" spans="1:39" ht="15">
      <c r="A275" s="105" t="str">
        <f>IF('VSTUP SCAUx'!AY275="","",'VSTUP SCAUx'!AY275)</f>
        <v/>
      </c>
      <c r="B275" s="105" t="str">
        <f>IF('VSTUP SCAUx'!A275="","",'VSTUP SCAUx'!A275)</f>
        <v/>
      </c>
      <c r="C275" s="105" t="str">
        <f>IF('VSTUP SCAUx'!B275="","",'VSTUP SCAUx'!B275)</f>
        <v/>
      </c>
      <c r="D275" s="105" t="str">
        <f>IF('VSTUP SCAUx'!C275="","",'VSTUP SCAUx'!C275)</f>
        <v/>
      </c>
      <c r="E275" s="105" t="str">
        <f>IF('VSTUP SCAUx'!I275="","",'VSTUP SCAUx'!I275)</f>
        <v/>
      </c>
      <c r="F275" s="95" t="str">
        <f>IF('VSTUP SCAUx'!F275="","",'VSTUP SCAUx'!F275)</f>
        <v/>
      </c>
      <c r="G275" s="95" t="str">
        <f>IF('VSTUP SCAUx'!G275="","",'VSTUP SCAUx'!G275)</f>
        <v/>
      </c>
      <c r="H275" s="101" t="str">
        <f>IF('VSTUP SCAUx'!AC275="","","ANO")</f>
        <v/>
      </c>
      <c r="I275" s="106" t="str">
        <f>IF('VSTUP SCAUx'!BD275="","",'VSTUP SCAUx'!BD275)</f>
        <v/>
      </c>
      <c r="J275" s="101" t="str">
        <f>IF('VSTUP SCAUx'!N275="","",'VSTUP SCAUx'!N275)</f>
        <v/>
      </c>
      <c r="K275" s="95" t="s">
        <v>28</v>
      </c>
      <c r="L275" s="95" t="s">
        <v>28</v>
      </c>
      <c r="M275" s="95" t="s">
        <v>28</v>
      </c>
      <c r="N275" s="95"/>
      <c r="O275" s="95" t="s">
        <v>28</v>
      </c>
      <c r="P275" s="96" t="e">
        <f>ROUND(IF(F275="vyplnit","-",VLOOKUP(CONCATENATE(Y275,G275," ",Z275),ZU!$A$6:$H$100,5,FALSE)*F275),2)</f>
        <v>#N/A</v>
      </c>
      <c r="Q275" s="96" t="e">
        <f t="shared" si="24"/>
        <v>#N/A</v>
      </c>
      <c r="R275" s="97" t="s">
        <v>28</v>
      </c>
      <c r="S275" s="97" t="s">
        <v>28</v>
      </c>
      <c r="T275" s="97" t="s">
        <v>28</v>
      </c>
      <c r="U275" s="96"/>
      <c r="V275" s="101" t="str">
        <f>IF('VSTUP SCAUx'!BH275="","",'VSTUP SCAUx'!BH275)</f>
        <v/>
      </c>
      <c r="W275" s="101" t="str">
        <f>IF('VSTUP SCAUx'!BI275="","",'VSTUP SCAUx'!BI275)</f>
        <v/>
      </c>
      <c r="X275" s="98" t="e">
        <f t="shared" si="25"/>
        <v>#VALUE!</v>
      </c>
      <c r="Y275" s="99">
        <f>IF(A275="vyplnit"," ",VLOOKUP(A275,ZU!$B$6:$H$101,2,FALSE))</f>
        <v>0</v>
      </c>
      <c r="Z275" s="95" t="s">
        <v>28</v>
      </c>
      <c r="AA275" s="95"/>
      <c r="AB275" s="95" t="s">
        <v>28</v>
      </c>
      <c r="AC275" s="95" t="s">
        <v>28</v>
      </c>
      <c r="AD275" s="95" t="s">
        <v>28</v>
      </c>
      <c r="AE275" s="95">
        <f t="shared" si="26"/>
        <v>0</v>
      </c>
      <c r="AF275" s="100">
        <f t="shared" si="27"/>
        <v>1</v>
      </c>
      <c r="AG275" s="95" t="e">
        <f t="shared" si="28"/>
        <v>#N/A</v>
      </c>
      <c r="AH275" s="95"/>
      <c r="AI275" s="101" t="s">
        <v>28</v>
      </c>
      <c r="AJ275" s="101" t="s">
        <v>28</v>
      </c>
      <c r="AK275" s="101" t="s">
        <v>28</v>
      </c>
      <c r="AL275" s="102" t="str">
        <f t="shared" si="29"/>
        <v>nezměněna</v>
      </c>
      <c r="AM275" s="103"/>
    </row>
    <row r="276" spans="1:39" ht="15">
      <c r="A276" s="105" t="str">
        <f>IF('VSTUP SCAUx'!AY276="","",'VSTUP SCAUx'!AY276)</f>
        <v/>
      </c>
      <c r="B276" s="105" t="str">
        <f>IF('VSTUP SCAUx'!A276="","",'VSTUP SCAUx'!A276)</f>
        <v/>
      </c>
      <c r="C276" s="105" t="str">
        <f>IF('VSTUP SCAUx'!B276="","",'VSTUP SCAUx'!B276)</f>
        <v/>
      </c>
      <c r="D276" s="105" t="str">
        <f>IF('VSTUP SCAUx'!C276="","",'VSTUP SCAUx'!C276)</f>
        <v/>
      </c>
      <c r="E276" s="105" t="str">
        <f>IF('VSTUP SCAUx'!I276="","",'VSTUP SCAUx'!I276)</f>
        <v/>
      </c>
      <c r="F276" s="95" t="str">
        <f>IF('VSTUP SCAUx'!F276="","",'VSTUP SCAUx'!F276)</f>
        <v/>
      </c>
      <c r="G276" s="95" t="str">
        <f>IF('VSTUP SCAUx'!G276="","",'VSTUP SCAUx'!G276)</f>
        <v/>
      </c>
      <c r="H276" s="101" t="str">
        <f>IF('VSTUP SCAUx'!AC276="","","ANO")</f>
        <v/>
      </c>
      <c r="I276" s="106" t="str">
        <f>IF('VSTUP SCAUx'!BD276="","",'VSTUP SCAUx'!BD276)</f>
        <v/>
      </c>
      <c r="J276" s="101" t="str">
        <f>IF('VSTUP SCAUx'!N276="","",'VSTUP SCAUx'!N276)</f>
        <v/>
      </c>
      <c r="K276" s="95" t="s">
        <v>28</v>
      </c>
      <c r="L276" s="95" t="s">
        <v>28</v>
      </c>
      <c r="M276" s="95" t="s">
        <v>28</v>
      </c>
      <c r="N276" s="95"/>
      <c r="O276" s="95" t="s">
        <v>28</v>
      </c>
      <c r="P276" s="96" t="e">
        <f>ROUND(IF(F276="vyplnit","-",VLOOKUP(CONCATENATE(Y276,G276," ",Z276),ZU!$A$6:$H$100,5,FALSE)*F276),2)</f>
        <v>#N/A</v>
      </c>
      <c r="Q276" s="96" t="e">
        <f t="shared" si="24"/>
        <v>#N/A</v>
      </c>
      <c r="R276" s="97" t="s">
        <v>28</v>
      </c>
      <c r="S276" s="97" t="s">
        <v>28</v>
      </c>
      <c r="T276" s="97" t="s">
        <v>28</v>
      </c>
      <c r="U276" s="96"/>
      <c r="V276" s="101" t="str">
        <f>IF('VSTUP SCAUx'!BH276="","",'VSTUP SCAUx'!BH276)</f>
        <v/>
      </c>
      <c r="W276" s="101" t="str">
        <f>IF('VSTUP SCAUx'!BI276="","",'VSTUP SCAUx'!BI276)</f>
        <v/>
      </c>
      <c r="X276" s="98" t="e">
        <f t="shared" si="25"/>
        <v>#VALUE!</v>
      </c>
      <c r="Y276" s="99">
        <f>IF(A276="vyplnit"," ",VLOOKUP(A276,ZU!$B$6:$H$101,2,FALSE))</f>
        <v>0</v>
      </c>
      <c r="Z276" s="95" t="s">
        <v>28</v>
      </c>
      <c r="AA276" s="95"/>
      <c r="AB276" s="95" t="s">
        <v>28</v>
      </c>
      <c r="AC276" s="95" t="s">
        <v>28</v>
      </c>
      <c r="AD276" s="95" t="s">
        <v>28</v>
      </c>
      <c r="AE276" s="95">
        <f t="shared" si="26"/>
        <v>0</v>
      </c>
      <c r="AF276" s="100">
        <f t="shared" si="27"/>
        <v>1</v>
      </c>
      <c r="AG276" s="95" t="e">
        <f t="shared" si="28"/>
        <v>#N/A</v>
      </c>
      <c r="AH276" s="95"/>
      <c r="AI276" s="101" t="s">
        <v>28</v>
      </c>
      <c r="AJ276" s="101" t="s">
        <v>28</v>
      </c>
      <c r="AK276" s="101" t="s">
        <v>28</v>
      </c>
      <c r="AL276" s="102" t="str">
        <f t="shared" si="29"/>
        <v>nezměněna</v>
      </c>
      <c r="AM276" s="103"/>
    </row>
    <row r="277" spans="1:39" ht="15">
      <c r="A277" s="105" t="str">
        <f>IF('VSTUP SCAUx'!AY277="","",'VSTUP SCAUx'!AY277)</f>
        <v/>
      </c>
      <c r="B277" s="105" t="str">
        <f>IF('VSTUP SCAUx'!A277="","",'VSTUP SCAUx'!A277)</f>
        <v/>
      </c>
      <c r="C277" s="105" t="str">
        <f>IF('VSTUP SCAUx'!B277="","",'VSTUP SCAUx'!B277)</f>
        <v/>
      </c>
      <c r="D277" s="105" t="str">
        <f>IF('VSTUP SCAUx'!C277="","",'VSTUP SCAUx'!C277)</f>
        <v/>
      </c>
      <c r="E277" s="105" t="str">
        <f>IF('VSTUP SCAUx'!I277="","",'VSTUP SCAUx'!I277)</f>
        <v/>
      </c>
      <c r="F277" s="95" t="str">
        <f>IF('VSTUP SCAUx'!F277="","",'VSTUP SCAUx'!F277)</f>
        <v/>
      </c>
      <c r="G277" s="95" t="str">
        <f>IF('VSTUP SCAUx'!G277="","",'VSTUP SCAUx'!G277)</f>
        <v/>
      </c>
      <c r="H277" s="101" t="str">
        <f>IF('VSTUP SCAUx'!AC277="","","ANO")</f>
        <v/>
      </c>
      <c r="I277" s="106" t="str">
        <f>IF('VSTUP SCAUx'!BD277="","",'VSTUP SCAUx'!BD277)</f>
        <v/>
      </c>
      <c r="J277" s="101" t="str">
        <f>IF('VSTUP SCAUx'!N277="","",'VSTUP SCAUx'!N277)</f>
        <v/>
      </c>
      <c r="K277" s="95" t="s">
        <v>28</v>
      </c>
      <c r="L277" s="95" t="s">
        <v>28</v>
      </c>
      <c r="M277" s="95" t="s">
        <v>28</v>
      </c>
      <c r="N277" s="95"/>
      <c r="O277" s="95" t="s">
        <v>28</v>
      </c>
      <c r="P277" s="96" t="e">
        <f>ROUND(IF(F277="vyplnit","-",VLOOKUP(CONCATENATE(Y277,G277," ",Z277),ZU!$A$6:$H$100,5,FALSE)*F277),2)</f>
        <v>#N/A</v>
      </c>
      <c r="Q277" s="96" t="e">
        <f t="shared" si="24"/>
        <v>#N/A</v>
      </c>
      <c r="R277" s="97" t="s">
        <v>28</v>
      </c>
      <c r="S277" s="97" t="s">
        <v>28</v>
      </c>
      <c r="T277" s="97" t="s">
        <v>28</v>
      </c>
      <c r="U277" s="96"/>
      <c r="V277" s="101" t="str">
        <f>IF('VSTUP SCAUx'!BH277="","",'VSTUP SCAUx'!BH277)</f>
        <v/>
      </c>
      <c r="W277" s="101" t="str">
        <f>IF('VSTUP SCAUx'!BI277="","",'VSTUP SCAUx'!BI277)</f>
        <v/>
      </c>
      <c r="X277" s="98" t="e">
        <f t="shared" si="25"/>
        <v>#VALUE!</v>
      </c>
      <c r="Y277" s="99">
        <f>IF(A277="vyplnit"," ",VLOOKUP(A277,ZU!$B$6:$H$101,2,FALSE))</f>
        <v>0</v>
      </c>
      <c r="Z277" s="95" t="s">
        <v>28</v>
      </c>
      <c r="AA277" s="95"/>
      <c r="AB277" s="95" t="s">
        <v>28</v>
      </c>
      <c r="AC277" s="95" t="s">
        <v>28</v>
      </c>
      <c r="AD277" s="95" t="s">
        <v>28</v>
      </c>
      <c r="AE277" s="95">
        <f t="shared" si="26"/>
        <v>0</v>
      </c>
      <c r="AF277" s="100">
        <f t="shared" si="27"/>
        <v>1</v>
      </c>
      <c r="AG277" s="95" t="e">
        <f t="shared" si="28"/>
        <v>#N/A</v>
      </c>
      <c r="AH277" s="95"/>
      <c r="AI277" s="101" t="s">
        <v>28</v>
      </c>
      <c r="AJ277" s="101" t="s">
        <v>28</v>
      </c>
      <c r="AK277" s="101" t="s">
        <v>28</v>
      </c>
      <c r="AL277" s="102" t="str">
        <f t="shared" si="29"/>
        <v>nezměněna</v>
      </c>
      <c r="AM277" s="103"/>
    </row>
    <row r="278" spans="1:39" ht="15">
      <c r="A278" s="105" t="str">
        <f>IF('VSTUP SCAUx'!AY278="","",'VSTUP SCAUx'!AY278)</f>
        <v/>
      </c>
      <c r="B278" s="105" t="str">
        <f>IF('VSTUP SCAUx'!A278="","",'VSTUP SCAUx'!A278)</f>
        <v/>
      </c>
      <c r="C278" s="105" t="str">
        <f>IF('VSTUP SCAUx'!B278="","",'VSTUP SCAUx'!B278)</f>
        <v/>
      </c>
      <c r="D278" s="105" t="str">
        <f>IF('VSTUP SCAUx'!C278="","",'VSTUP SCAUx'!C278)</f>
        <v/>
      </c>
      <c r="E278" s="105" t="str">
        <f>IF('VSTUP SCAUx'!I278="","",'VSTUP SCAUx'!I278)</f>
        <v/>
      </c>
      <c r="F278" s="95" t="str">
        <f>IF('VSTUP SCAUx'!F278="","",'VSTUP SCAUx'!F278)</f>
        <v/>
      </c>
      <c r="G278" s="95" t="str">
        <f>IF('VSTUP SCAUx'!G278="","",'VSTUP SCAUx'!G278)</f>
        <v/>
      </c>
      <c r="H278" s="101" t="str">
        <f>IF('VSTUP SCAUx'!AC278="","","ANO")</f>
        <v/>
      </c>
      <c r="I278" s="106" t="str">
        <f>IF('VSTUP SCAUx'!BD278="","",'VSTUP SCAUx'!BD278)</f>
        <v/>
      </c>
      <c r="J278" s="101" t="str">
        <f>IF('VSTUP SCAUx'!N278="","",'VSTUP SCAUx'!N278)</f>
        <v/>
      </c>
      <c r="K278" s="95" t="s">
        <v>28</v>
      </c>
      <c r="L278" s="95" t="s">
        <v>28</v>
      </c>
      <c r="M278" s="95" t="s">
        <v>28</v>
      </c>
      <c r="N278" s="95"/>
      <c r="O278" s="95" t="s">
        <v>28</v>
      </c>
      <c r="P278" s="96" t="e">
        <f>ROUND(IF(F278="vyplnit","-",VLOOKUP(CONCATENATE(Y278,G278," ",Z278),ZU!$A$6:$H$100,5,FALSE)*F278),2)</f>
        <v>#N/A</v>
      </c>
      <c r="Q278" s="96" t="e">
        <f t="shared" si="24"/>
        <v>#N/A</v>
      </c>
      <c r="R278" s="97" t="s">
        <v>28</v>
      </c>
      <c r="S278" s="97" t="s">
        <v>28</v>
      </c>
      <c r="T278" s="97" t="s">
        <v>28</v>
      </c>
      <c r="U278" s="96"/>
      <c r="V278" s="101" t="str">
        <f>IF('VSTUP SCAUx'!BH278="","",'VSTUP SCAUx'!BH278)</f>
        <v/>
      </c>
      <c r="W278" s="101" t="str">
        <f>IF('VSTUP SCAUx'!BI278="","",'VSTUP SCAUx'!BI278)</f>
        <v/>
      </c>
      <c r="X278" s="98" t="e">
        <f t="shared" si="25"/>
        <v>#VALUE!</v>
      </c>
      <c r="Y278" s="99">
        <f>IF(A278="vyplnit"," ",VLOOKUP(A278,ZU!$B$6:$H$101,2,FALSE))</f>
        <v>0</v>
      </c>
      <c r="Z278" s="95" t="s">
        <v>28</v>
      </c>
      <c r="AA278" s="95"/>
      <c r="AB278" s="95" t="s">
        <v>28</v>
      </c>
      <c r="AC278" s="95" t="s">
        <v>28</v>
      </c>
      <c r="AD278" s="95" t="s">
        <v>28</v>
      </c>
      <c r="AE278" s="95">
        <f t="shared" si="26"/>
        <v>0</v>
      </c>
      <c r="AF278" s="100">
        <f t="shared" si="27"/>
        <v>1</v>
      </c>
      <c r="AG278" s="95" t="e">
        <f t="shared" si="28"/>
        <v>#N/A</v>
      </c>
      <c r="AH278" s="95"/>
      <c r="AI278" s="101" t="s">
        <v>28</v>
      </c>
      <c r="AJ278" s="101" t="s">
        <v>28</v>
      </c>
      <c r="AK278" s="101" t="s">
        <v>28</v>
      </c>
      <c r="AL278" s="102" t="str">
        <f t="shared" si="29"/>
        <v>nezměněna</v>
      </c>
      <c r="AM278" s="103"/>
    </row>
    <row r="279" spans="1:39" ht="15">
      <c r="A279" s="105" t="str">
        <f>IF('VSTUP SCAUx'!AY279="","",'VSTUP SCAUx'!AY279)</f>
        <v/>
      </c>
      <c r="B279" s="105" t="str">
        <f>IF('VSTUP SCAUx'!A279="","",'VSTUP SCAUx'!A279)</f>
        <v/>
      </c>
      <c r="C279" s="105" t="str">
        <f>IF('VSTUP SCAUx'!B279="","",'VSTUP SCAUx'!B279)</f>
        <v/>
      </c>
      <c r="D279" s="105" t="str">
        <f>IF('VSTUP SCAUx'!C279="","",'VSTUP SCAUx'!C279)</f>
        <v/>
      </c>
      <c r="E279" s="105" t="str">
        <f>IF('VSTUP SCAUx'!I279="","",'VSTUP SCAUx'!I279)</f>
        <v/>
      </c>
      <c r="F279" s="95" t="str">
        <f>IF('VSTUP SCAUx'!F279="","",'VSTUP SCAUx'!F279)</f>
        <v/>
      </c>
      <c r="G279" s="95" t="str">
        <f>IF('VSTUP SCAUx'!G279="","",'VSTUP SCAUx'!G279)</f>
        <v/>
      </c>
      <c r="H279" s="101" t="str">
        <f>IF('VSTUP SCAUx'!AC279="","","ANO")</f>
        <v/>
      </c>
      <c r="I279" s="106" t="str">
        <f>IF('VSTUP SCAUx'!BD279="","",'VSTUP SCAUx'!BD279)</f>
        <v/>
      </c>
      <c r="J279" s="101" t="str">
        <f>IF('VSTUP SCAUx'!N279="","",'VSTUP SCAUx'!N279)</f>
        <v/>
      </c>
      <c r="K279" s="95" t="s">
        <v>28</v>
      </c>
      <c r="L279" s="95" t="s">
        <v>28</v>
      </c>
      <c r="M279" s="95" t="s">
        <v>28</v>
      </c>
      <c r="N279" s="95"/>
      <c r="O279" s="95" t="s">
        <v>28</v>
      </c>
      <c r="P279" s="96" t="e">
        <f>ROUND(IF(F279="vyplnit","-",VLOOKUP(CONCATENATE(Y279,G279," ",Z279),ZU!$A$6:$H$100,5,FALSE)*F279),2)</f>
        <v>#N/A</v>
      </c>
      <c r="Q279" s="96" t="e">
        <f t="shared" si="24"/>
        <v>#N/A</v>
      </c>
      <c r="R279" s="97" t="s">
        <v>28</v>
      </c>
      <c r="S279" s="97" t="s">
        <v>28</v>
      </c>
      <c r="T279" s="97" t="s">
        <v>28</v>
      </c>
      <c r="U279" s="96"/>
      <c r="V279" s="101" t="str">
        <f>IF('VSTUP SCAUx'!BH279="","",'VSTUP SCAUx'!BH279)</f>
        <v/>
      </c>
      <c r="W279" s="101" t="str">
        <f>IF('VSTUP SCAUx'!BI279="","",'VSTUP SCAUx'!BI279)</f>
        <v/>
      </c>
      <c r="X279" s="98" t="e">
        <f t="shared" si="25"/>
        <v>#VALUE!</v>
      </c>
      <c r="Y279" s="99">
        <f>IF(A279="vyplnit"," ",VLOOKUP(A279,ZU!$B$6:$H$101,2,FALSE))</f>
        <v>0</v>
      </c>
      <c r="Z279" s="95" t="s">
        <v>28</v>
      </c>
      <c r="AA279" s="95"/>
      <c r="AB279" s="95" t="s">
        <v>28</v>
      </c>
      <c r="AC279" s="95" t="s">
        <v>28</v>
      </c>
      <c r="AD279" s="95" t="s">
        <v>28</v>
      </c>
      <c r="AE279" s="95">
        <f t="shared" si="26"/>
        <v>0</v>
      </c>
      <c r="AF279" s="100">
        <f t="shared" si="27"/>
        <v>1</v>
      </c>
      <c r="AG279" s="95" t="e">
        <f t="shared" si="28"/>
        <v>#N/A</v>
      </c>
      <c r="AH279" s="95"/>
      <c r="AI279" s="101" t="s">
        <v>28</v>
      </c>
      <c r="AJ279" s="101" t="s">
        <v>28</v>
      </c>
      <c r="AK279" s="101" t="s">
        <v>28</v>
      </c>
      <c r="AL279" s="102" t="str">
        <f t="shared" si="29"/>
        <v>nezměněna</v>
      </c>
      <c r="AM279" s="103"/>
    </row>
    <row r="280" spans="1:39" ht="15">
      <c r="A280" s="105" t="str">
        <f>IF('VSTUP SCAUx'!AY280="","",'VSTUP SCAUx'!AY280)</f>
        <v/>
      </c>
      <c r="B280" s="105" t="str">
        <f>IF('VSTUP SCAUx'!A280="","",'VSTUP SCAUx'!A280)</f>
        <v/>
      </c>
      <c r="C280" s="105" t="str">
        <f>IF('VSTUP SCAUx'!B280="","",'VSTUP SCAUx'!B280)</f>
        <v/>
      </c>
      <c r="D280" s="105" t="str">
        <f>IF('VSTUP SCAUx'!C280="","",'VSTUP SCAUx'!C280)</f>
        <v/>
      </c>
      <c r="E280" s="105" t="str">
        <f>IF('VSTUP SCAUx'!I280="","",'VSTUP SCAUx'!I280)</f>
        <v/>
      </c>
      <c r="F280" s="95" t="str">
        <f>IF('VSTUP SCAUx'!F280="","",'VSTUP SCAUx'!F280)</f>
        <v/>
      </c>
      <c r="G280" s="95" t="str">
        <f>IF('VSTUP SCAUx'!G280="","",'VSTUP SCAUx'!G280)</f>
        <v/>
      </c>
      <c r="H280" s="101" t="str">
        <f>IF('VSTUP SCAUx'!AC280="","","ANO")</f>
        <v/>
      </c>
      <c r="I280" s="106" t="str">
        <f>IF('VSTUP SCAUx'!BD280="","",'VSTUP SCAUx'!BD280)</f>
        <v/>
      </c>
      <c r="J280" s="101" t="str">
        <f>IF('VSTUP SCAUx'!N280="","",'VSTUP SCAUx'!N280)</f>
        <v/>
      </c>
      <c r="K280" s="95" t="s">
        <v>28</v>
      </c>
      <c r="L280" s="95" t="s">
        <v>28</v>
      </c>
      <c r="M280" s="95" t="s">
        <v>28</v>
      </c>
      <c r="N280" s="95"/>
      <c r="O280" s="95" t="s">
        <v>28</v>
      </c>
      <c r="P280" s="96" t="e">
        <f>ROUND(IF(F280="vyplnit","-",VLOOKUP(CONCATENATE(Y280,G280," ",Z280),ZU!$A$6:$H$100,5,FALSE)*F280),2)</f>
        <v>#N/A</v>
      </c>
      <c r="Q280" s="96" t="e">
        <f t="shared" si="24"/>
        <v>#N/A</v>
      </c>
      <c r="R280" s="97" t="s">
        <v>28</v>
      </c>
      <c r="S280" s="97" t="s">
        <v>28</v>
      </c>
      <c r="T280" s="97" t="s">
        <v>28</v>
      </c>
      <c r="U280" s="96"/>
      <c r="V280" s="101" t="str">
        <f>IF('VSTUP SCAUx'!BH280="","",'VSTUP SCAUx'!BH280)</f>
        <v/>
      </c>
      <c r="W280" s="101" t="str">
        <f>IF('VSTUP SCAUx'!BI280="","",'VSTUP SCAUx'!BI280)</f>
        <v/>
      </c>
      <c r="X280" s="98" t="e">
        <f t="shared" si="25"/>
        <v>#VALUE!</v>
      </c>
      <c r="Y280" s="99">
        <f>IF(A280="vyplnit"," ",VLOOKUP(A280,ZU!$B$6:$H$101,2,FALSE))</f>
        <v>0</v>
      </c>
      <c r="Z280" s="95" t="s">
        <v>28</v>
      </c>
      <c r="AA280" s="95"/>
      <c r="AB280" s="95" t="s">
        <v>28</v>
      </c>
      <c r="AC280" s="95" t="s">
        <v>28</v>
      </c>
      <c r="AD280" s="95" t="s">
        <v>28</v>
      </c>
      <c r="AE280" s="95">
        <f t="shared" si="26"/>
        <v>0</v>
      </c>
      <c r="AF280" s="100">
        <f t="shared" si="27"/>
        <v>1</v>
      </c>
      <c r="AG280" s="95" t="e">
        <f t="shared" si="28"/>
        <v>#N/A</v>
      </c>
      <c r="AH280" s="95"/>
      <c r="AI280" s="101" t="s">
        <v>28</v>
      </c>
      <c r="AJ280" s="101" t="s">
        <v>28</v>
      </c>
      <c r="AK280" s="101" t="s">
        <v>28</v>
      </c>
      <c r="AL280" s="102" t="str">
        <f t="shared" si="29"/>
        <v>nezměněna</v>
      </c>
      <c r="AM280" s="103"/>
    </row>
    <row r="281" spans="1:39" ht="15">
      <c r="A281" s="105" t="str">
        <f>IF('VSTUP SCAUx'!AY281="","",'VSTUP SCAUx'!AY281)</f>
        <v/>
      </c>
      <c r="B281" s="105" t="str">
        <f>IF('VSTUP SCAUx'!A281="","",'VSTUP SCAUx'!A281)</f>
        <v/>
      </c>
      <c r="C281" s="105" t="str">
        <f>IF('VSTUP SCAUx'!B281="","",'VSTUP SCAUx'!B281)</f>
        <v/>
      </c>
      <c r="D281" s="105" t="str">
        <f>IF('VSTUP SCAUx'!C281="","",'VSTUP SCAUx'!C281)</f>
        <v/>
      </c>
      <c r="E281" s="105" t="str">
        <f>IF('VSTUP SCAUx'!I281="","",'VSTUP SCAUx'!I281)</f>
        <v/>
      </c>
      <c r="F281" s="95" t="str">
        <f>IF('VSTUP SCAUx'!F281="","",'VSTUP SCAUx'!F281)</f>
        <v/>
      </c>
      <c r="G281" s="95" t="str">
        <f>IF('VSTUP SCAUx'!G281="","",'VSTUP SCAUx'!G281)</f>
        <v/>
      </c>
      <c r="H281" s="101" t="str">
        <f>IF('VSTUP SCAUx'!AC281="","","ANO")</f>
        <v/>
      </c>
      <c r="I281" s="106" t="str">
        <f>IF('VSTUP SCAUx'!BD281="","",'VSTUP SCAUx'!BD281)</f>
        <v/>
      </c>
      <c r="J281" s="101" t="str">
        <f>IF('VSTUP SCAUx'!N281="","",'VSTUP SCAUx'!N281)</f>
        <v/>
      </c>
      <c r="K281" s="95" t="s">
        <v>28</v>
      </c>
      <c r="L281" s="95" t="s">
        <v>28</v>
      </c>
      <c r="M281" s="95" t="s">
        <v>28</v>
      </c>
      <c r="N281" s="95"/>
      <c r="O281" s="95" t="s">
        <v>28</v>
      </c>
      <c r="P281" s="96" t="e">
        <f>ROUND(IF(F281="vyplnit","-",VLOOKUP(CONCATENATE(Y281,G281," ",Z281),ZU!$A$6:$H$100,5,FALSE)*F281),2)</f>
        <v>#N/A</v>
      </c>
      <c r="Q281" s="96" t="e">
        <f t="shared" si="24"/>
        <v>#N/A</v>
      </c>
      <c r="R281" s="97" t="s">
        <v>28</v>
      </c>
      <c r="S281" s="97" t="s">
        <v>28</v>
      </c>
      <c r="T281" s="97" t="s">
        <v>28</v>
      </c>
      <c r="U281" s="96"/>
      <c r="V281" s="101" t="str">
        <f>IF('VSTUP SCAUx'!BH281="","",'VSTUP SCAUx'!BH281)</f>
        <v/>
      </c>
      <c r="W281" s="101" t="str">
        <f>IF('VSTUP SCAUx'!BI281="","",'VSTUP SCAUx'!BI281)</f>
        <v/>
      </c>
      <c r="X281" s="98" t="e">
        <f t="shared" si="25"/>
        <v>#VALUE!</v>
      </c>
      <c r="Y281" s="99">
        <f>IF(A281="vyplnit"," ",VLOOKUP(A281,ZU!$B$6:$H$101,2,FALSE))</f>
        <v>0</v>
      </c>
      <c r="Z281" s="95" t="s">
        <v>28</v>
      </c>
      <c r="AA281" s="95"/>
      <c r="AB281" s="95" t="s">
        <v>28</v>
      </c>
      <c r="AC281" s="95" t="s">
        <v>28</v>
      </c>
      <c r="AD281" s="95" t="s">
        <v>28</v>
      </c>
      <c r="AE281" s="95">
        <f t="shared" si="26"/>
        <v>0</v>
      </c>
      <c r="AF281" s="100">
        <f t="shared" si="27"/>
        <v>1</v>
      </c>
      <c r="AG281" s="95" t="e">
        <f t="shared" si="28"/>
        <v>#N/A</v>
      </c>
      <c r="AH281" s="95"/>
      <c r="AI281" s="101" t="s">
        <v>28</v>
      </c>
      <c r="AJ281" s="101" t="s">
        <v>28</v>
      </c>
      <c r="AK281" s="101" t="s">
        <v>28</v>
      </c>
      <c r="AL281" s="102" t="str">
        <f t="shared" si="29"/>
        <v>nezměněna</v>
      </c>
      <c r="AM281" s="103"/>
    </row>
    <row r="282" spans="1:39" ht="15">
      <c r="A282" s="105" t="str">
        <f>IF('VSTUP SCAUx'!AY282="","",'VSTUP SCAUx'!AY282)</f>
        <v/>
      </c>
      <c r="B282" s="105" t="str">
        <f>IF('VSTUP SCAUx'!A282="","",'VSTUP SCAUx'!A282)</f>
        <v/>
      </c>
      <c r="C282" s="105" t="str">
        <f>IF('VSTUP SCAUx'!B282="","",'VSTUP SCAUx'!B282)</f>
        <v/>
      </c>
      <c r="D282" s="105" t="str">
        <f>IF('VSTUP SCAUx'!C282="","",'VSTUP SCAUx'!C282)</f>
        <v/>
      </c>
      <c r="E282" s="105" t="str">
        <f>IF('VSTUP SCAUx'!I282="","",'VSTUP SCAUx'!I282)</f>
        <v/>
      </c>
      <c r="F282" s="95" t="str">
        <f>IF('VSTUP SCAUx'!F282="","",'VSTUP SCAUx'!F282)</f>
        <v/>
      </c>
      <c r="G282" s="95" t="str">
        <f>IF('VSTUP SCAUx'!G282="","",'VSTUP SCAUx'!G282)</f>
        <v/>
      </c>
      <c r="H282" s="101" t="str">
        <f>IF('VSTUP SCAUx'!AC282="","","ANO")</f>
        <v/>
      </c>
      <c r="I282" s="106" t="str">
        <f>IF('VSTUP SCAUx'!BD282="","",'VSTUP SCAUx'!BD282)</f>
        <v/>
      </c>
      <c r="J282" s="101" t="str">
        <f>IF('VSTUP SCAUx'!N282="","",'VSTUP SCAUx'!N282)</f>
        <v/>
      </c>
      <c r="K282" s="95" t="s">
        <v>28</v>
      </c>
      <c r="L282" s="95" t="s">
        <v>28</v>
      </c>
      <c r="M282" s="95" t="s">
        <v>28</v>
      </c>
      <c r="N282" s="95"/>
      <c r="O282" s="95" t="s">
        <v>28</v>
      </c>
      <c r="P282" s="96" t="e">
        <f>ROUND(IF(F282="vyplnit","-",VLOOKUP(CONCATENATE(Y282,G282," ",Z282),ZU!$A$6:$H$100,5,FALSE)*F282),2)</f>
        <v>#N/A</v>
      </c>
      <c r="Q282" s="96" t="e">
        <f t="shared" si="24"/>
        <v>#N/A</v>
      </c>
      <c r="R282" s="97" t="s">
        <v>28</v>
      </c>
      <c r="S282" s="97" t="s">
        <v>28</v>
      </c>
      <c r="T282" s="97" t="s">
        <v>28</v>
      </c>
      <c r="U282" s="96"/>
      <c r="V282" s="101" t="str">
        <f>IF('VSTUP SCAUx'!BH282="","",'VSTUP SCAUx'!BH282)</f>
        <v/>
      </c>
      <c r="W282" s="101" t="str">
        <f>IF('VSTUP SCAUx'!BI282="","",'VSTUP SCAUx'!BI282)</f>
        <v/>
      </c>
      <c r="X282" s="98" t="e">
        <f t="shared" si="25"/>
        <v>#VALUE!</v>
      </c>
      <c r="Y282" s="99">
        <f>IF(A282="vyplnit"," ",VLOOKUP(A282,ZU!$B$6:$H$101,2,FALSE))</f>
        <v>0</v>
      </c>
      <c r="Z282" s="95" t="s">
        <v>28</v>
      </c>
      <c r="AA282" s="95"/>
      <c r="AB282" s="95" t="s">
        <v>28</v>
      </c>
      <c r="AC282" s="95" t="s">
        <v>28</v>
      </c>
      <c r="AD282" s="95" t="s">
        <v>28</v>
      </c>
      <c r="AE282" s="95">
        <f t="shared" si="26"/>
        <v>0</v>
      </c>
      <c r="AF282" s="100">
        <f t="shared" si="27"/>
        <v>1</v>
      </c>
      <c r="AG282" s="95" t="e">
        <f t="shared" si="28"/>
        <v>#N/A</v>
      </c>
      <c r="AH282" s="95"/>
      <c r="AI282" s="101" t="s">
        <v>28</v>
      </c>
      <c r="AJ282" s="101" t="s">
        <v>28</v>
      </c>
      <c r="AK282" s="101" t="s">
        <v>28</v>
      </c>
      <c r="AL282" s="102" t="str">
        <f t="shared" si="29"/>
        <v>nezměněna</v>
      </c>
      <c r="AM282" s="103"/>
    </row>
    <row r="283" spans="1:39" ht="15">
      <c r="A283" s="105" t="str">
        <f>IF('VSTUP SCAUx'!AY283="","",'VSTUP SCAUx'!AY283)</f>
        <v/>
      </c>
      <c r="B283" s="105" t="str">
        <f>IF('VSTUP SCAUx'!A283="","",'VSTUP SCAUx'!A283)</f>
        <v/>
      </c>
      <c r="C283" s="105" t="str">
        <f>IF('VSTUP SCAUx'!B283="","",'VSTUP SCAUx'!B283)</f>
        <v/>
      </c>
      <c r="D283" s="105" t="str">
        <f>IF('VSTUP SCAUx'!C283="","",'VSTUP SCAUx'!C283)</f>
        <v/>
      </c>
      <c r="E283" s="105" t="str">
        <f>IF('VSTUP SCAUx'!I283="","",'VSTUP SCAUx'!I283)</f>
        <v/>
      </c>
      <c r="F283" s="95" t="str">
        <f>IF('VSTUP SCAUx'!F283="","",'VSTUP SCAUx'!F283)</f>
        <v/>
      </c>
      <c r="G283" s="95" t="str">
        <f>IF('VSTUP SCAUx'!G283="","",'VSTUP SCAUx'!G283)</f>
        <v/>
      </c>
      <c r="H283" s="101" t="str">
        <f>IF('VSTUP SCAUx'!AC283="","","ANO")</f>
        <v/>
      </c>
      <c r="I283" s="106" t="str">
        <f>IF('VSTUP SCAUx'!BD283="","",'VSTUP SCAUx'!BD283)</f>
        <v/>
      </c>
      <c r="J283" s="101" t="str">
        <f>IF('VSTUP SCAUx'!N283="","",'VSTUP SCAUx'!N283)</f>
        <v/>
      </c>
      <c r="K283" s="95" t="s">
        <v>28</v>
      </c>
      <c r="L283" s="95" t="s">
        <v>28</v>
      </c>
      <c r="M283" s="95" t="s">
        <v>28</v>
      </c>
      <c r="N283" s="95"/>
      <c r="O283" s="95" t="s">
        <v>28</v>
      </c>
      <c r="P283" s="96" t="e">
        <f>ROUND(IF(F283="vyplnit","-",VLOOKUP(CONCATENATE(Y283,G283," ",Z283),ZU!$A$6:$H$100,5,FALSE)*F283),2)</f>
        <v>#N/A</v>
      </c>
      <c r="Q283" s="96" t="e">
        <f t="shared" si="24"/>
        <v>#N/A</v>
      </c>
      <c r="R283" s="97" t="s">
        <v>28</v>
      </c>
      <c r="S283" s="97" t="s">
        <v>28</v>
      </c>
      <c r="T283" s="97" t="s">
        <v>28</v>
      </c>
      <c r="U283" s="96"/>
      <c r="V283" s="101" t="str">
        <f>IF('VSTUP SCAUx'!BH283="","",'VSTUP SCAUx'!BH283)</f>
        <v/>
      </c>
      <c r="W283" s="101" t="str">
        <f>IF('VSTUP SCAUx'!BI283="","",'VSTUP SCAUx'!BI283)</f>
        <v/>
      </c>
      <c r="X283" s="98" t="e">
        <f t="shared" si="25"/>
        <v>#VALUE!</v>
      </c>
      <c r="Y283" s="99">
        <f>IF(A283="vyplnit"," ",VLOOKUP(A283,ZU!$B$6:$H$101,2,FALSE))</f>
        <v>0</v>
      </c>
      <c r="Z283" s="95" t="s">
        <v>28</v>
      </c>
      <c r="AA283" s="95"/>
      <c r="AB283" s="95" t="s">
        <v>28</v>
      </c>
      <c r="AC283" s="95" t="s">
        <v>28</v>
      </c>
      <c r="AD283" s="95" t="s">
        <v>28</v>
      </c>
      <c r="AE283" s="95">
        <f t="shared" si="26"/>
        <v>0</v>
      </c>
      <c r="AF283" s="100">
        <f t="shared" si="27"/>
        <v>1</v>
      </c>
      <c r="AG283" s="95" t="e">
        <f t="shared" si="28"/>
        <v>#N/A</v>
      </c>
      <c r="AH283" s="95"/>
      <c r="AI283" s="101" t="s">
        <v>28</v>
      </c>
      <c r="AJ283" s="101" t="s">
        <v>28</v>
      </c>
      <c r="AK283" s="101" t="s">
        <v>28</v>
      </c>
      <c r="AL283" s="102" t="str">
        <f t="shared" si="29"/>
        <v>nezměněna</v>
      </c>
      <c r="AM283" s="103"/>
    </row>
    <row r="284" spans="1:39" ht="15">
      <c r="A284" s="105" t="str">
        <f>IF('VSTUP SCAUx'!AY284="","",'VSTUP SCAUx'!AY284)</f>
        <v/>
      </c>
      <c r="B284" s="105" t="str">
        <f>IF('VSTUP SCAUx'!A284="","",'VSTUP SCAUx'!A284)</f>
        <v/>
      </c>
      <c r="C284" s="105" t="str">
        <f>IF('VSTUP SCAUx'!B284="","",'VSTUP SCAUx'!B284)</f>
        <v/>
      </c>
      <c r="D284" s="105" t="str">
        <f>IF('VSTUP SCAUx'!C284="","",'VSTUP SCAUx'!C284)</f>
        <v/>
      </c>
      <c r="E284" s="105" t="str">
        <f>IF('VSTUP SCAUx'!I284="","",'VSTUP SCAUx'!I284)</f>
        <v/>
      </c>
      <c r="F284" s="95" t="str">
        <f>IF('VSTUP SCAUx'!F284="","",'VSTUP SCAUx'!F284)</f>
        <v/>
      </c>
      <c r="G284" s="95" t="str">
        <f>IF('VSTUP SCAUx'!G284="","",'VSTUP SCAUx'!G284)</f>
        <v/>
      </c>
      <c r="H284" s="101" t="str">
        <f>IF('VSTUP SCAUx'!AC284="","","ANO")</f>
        <v/>
      </c>
      <c r="I284" s="106" t="str">
        <f>IF('VSTUP SCAUx'!BD284="","",'VSTUP SCAUx'!BD284)</f>
        <v/>
      </c>
      <c r="J284" s="101" t="str">
        <f>IF('VSTUP SCAUx'!N284="","",'VSTUP SCAUx'!N284)</f>
        <v/>
      </c>
      <c r="K284" s="95" t="s">
        <v>28</v>
      </c>
      <c r="L284" s="95" t="s">
        <v>28</v>
      </c>
      <c r="M284" s="95" t="s">
        <v>28</v>
      </c>
      <c r="N284" s="95"/>
      <c r="O284" s="95" t="s">
        <v>28</v>
      </c>
      <c r="P284" s="96" t="e">
        <f>ROUND(IF(F284="vyplnit","-",VLOOKUP(CONCATENATE(Y284,G284," ",Z284),ZU!$A$6:$H$100,5,FALSE)*F284),2)</f>
        <v>#N/A</v>
      </c>
      <c r="Q284" s="96" t="e">
        <f t="shared" si="24"/>
        <v>#N/A</v>
      </c>
      <c r="R284" s="97" t="s">
        <v>28</v>
      </c>
      <c r="S284" s="97" t="s">
        <v>28</v>
      </c>
      <c r="T284" s="97" t="s">
        <v>28</v>
      </c>
      <c r="U284" s="96"/>
      <c r="V284" s="101" t="str">
        <f>IF('VSTUP SCAUx'!BH284="","",'VSTUP SCAUx'!BH284)</f>
        <v/>
      </c>
      <c r="W284" s="101" t="str">
        <f>IF('VSTUP SCAUx'!BI284="","",'VSTUP SCAUx'!BI284)</f>
        <v/>
      </c>
      <c r="X284" s="98" t="e">
        <f t="shared" si="25"/>
        <v>#VALUE!</v>
      </c>
      <c r="Y284" s="99">
        <f>IF(A284="vyplnit"," ",VLOOKUP(A284,ZU!$B$6:$H$101,2,FALSE))</f>
        <v>0</v>
      </c>
      <c r="Z284" s="95" t="s">
        <v>28</v>
      </c>
      <c r="AA284" s="95"/>
      <c r="AB284" s="95" t="s">
        <v>28</v>
      </c>
      <c r="AC284" s="95" t="s">
        <v>28</v>
      </c>
      <c r="AD284" s="95" t="s">
        <v>28</v>
      </c>
      <c r="AE284" s="95">
        <f t="shared" si="26"/>
        <v>0</v>
      </c>
      <c r="AF284" s="100">
        <f t="shared" si="27"/>
        <v>1</v>
      </c>
      <c r="AG284" s="95" t="e">
        <f t="shared" si="28"/>
        <v>#N/A</v>
      </c>
      <c r="AH284" s="95"/>
      <c r="AI284" s="101" t="s">
        <v>28</v>
      </c>
      <c r="AJ284" s="101" t="s">
        <v>28</v>
      </c>
      <c r="AK284" s="101" t="s">
        <v>28</v>
      </c>
      <c r="AL284" s="102" t="str">
        <f t="shared" si="29"/>
        <v>nezměněna</v>
      </c>
      <c r="AM284" s="103"/>
    </row>
    <row r="285" spans="1:39" ht="15">
      <c r="A285" s="105" t="str">
        <f>IF('VSTUP SCAUx'!AY285="","",'VSTUP SCAUx'!AY285)</f>
        <v/>
      </c>
      <c r="B285" s="105" t="str">
        <f>IF('VSTUP SCAUx'!A285="","",'VSTUP SCAUx'!A285)</f>
        <v/>
      </c>
      <c r="C285" s="105" t="str">
        <f>IF('VSTUP SCAUx'!B285="","",'VSTUP SCAUx'!B285)</f>
        <v/>
      </c>
      <c r="D285" s="105" t="str">
        <f>IF('VSTUP SCAUx'!C285="","",'VSTUP SCAUx'!C285)</f>
        <v/>
      </c>
      <c r="E285" s="105" t="str">
        <f>IF('VSTUP SCAUx'!I285="","",'VSTUP SCAUx'!I285)</f>
        <v/>
      </c>
      <c r="F285" s="95" t="str">
        <f>IF('VSTUP SCAUx'!F285="","",'VSTUP SCAUx'!F285)</f>
        <v/>
      </c>
      <c r="G285" s="95" t="str">
        <f>IF('VSTUP SCAUx'!G285="","",'VSTUP SCAUx'!G285)</f>
        <v/>
      </c>
      <c r="H285" s="101" t="str">
        <f>IF('VSTUP SCAUx'!AC285="","","ANO")</f>
        <v/>
      </c>
      <c r="I285" s="106" t="str">
        <f>IF('VSTUP SCAUx'!BD285="","",'VSTUP SCAUx'!BD285)</f>
        <v/>
      </c>
      <c r="J285" s="101" t="str">
        <f>IF('VSTUP SCAUx'!N285="","",'VSTUP SCAUx'!N285)</f>
        <v/>
      </c>
      <c r="K285" s="95" t="s">
        <v>28</v>
      </c>
      <c r="L285" s="95" t="s">
        <v>28</v>
      </c>
      <c r="M285" s="95" t="s">
        <v>28</v>
      </c>
      <c r="N285" s="95"/>
      <c r="O285" s="95" t="s">
        <v>28</v>
      </c>
      <c r="P285" s="96" t="e">
        <f>ROUND(IF(F285="vyplnit","-",VLOOKUP(CONCATENATE(Y285,G285," ",Z285),ZU!$A$6:$H$100,5,FALSE)*F285),2)</f>
        <v>#N/A</v>
      </c>
      <c r="Q285" s="96" t="e">
        <f t="shared" si="24"/>
        <v>#N/A</v>
      </c>
      <c r="R285" s="97" t="s">
        <v>28</v>
      </c>
      <c r="S285" s="97" t="s">
        <v>28</v>
      </c>
      <c r="T285" s="97" t="s">
        <v>28</v>
      </c>
      <c r="U285" s="96"/>
      <c r="V285" s="101" t="str">
        <f>IF('VSTUP SCAUx'!BH285="","",'VSTUP SCAUx'!BH285)</f>
        <v/>
      </c>
      <c r="W285" s="101" t="str">
        <f>IF('VSTUP SCAUx'!BI285="","",'VSTUP SCAUx'!BI285)</f>
        <v/>
      </c>
      <c r="X285" s="98" t="e">
        <f t="shared" si="25"/>
        <v>#VALUE!</v>
      </c>
      <c r="Y285" s="99">
        <f>IF(A285="vyplnit"," ",VLOOKUP(A285,ZU!$B$6:$H$101,2,FALSE))</f>
        <v>0</v>
      </c>
      <c r="Z285" s="95" t="s">
        <v>28</v>
      </c>
      <c r="AA285" s="95"/>
      <c r="AB285" s="95" t="s">
        <v>28</v>
      </c>
      <c r="AC285" s="95" t="s">
        <v>28</v>
      </c>
      <c r="AD285" s="95" t="s">
        <v>28</v>
      </c>
      <c r="AE285" s="95">
        <f t="shared" si="26"/>
        <v>0</v>
      </c>
      <c r="AF285" s="100">
        <f t="shared" si="27"/>
        <v>1</v>
      </c>
      <c r="AG285" s="95" t="e">
        <f t="shared" si="28"/>
        <v>#N/A</v>
      </c>
      <c r="AH285" s="95"/>
      <c r="AI285" s="101" t="s">
        <v>28</v>
      </c>
      <c r="AJ285" s="101" t="s">
        <v>28</v>
      </c>
      <c r="AK285" s="101" t="s">
        <v>28</v>
      </c>
      <c r="AL285" s="102" t="str">
        <f t="shared" si="29"/>
        <v>nezměněna</v>
      </c>
      <c r="AM285" s="103"/>
    </row>
    <row r="286" spans="1:39" ht="15">
      <c r="A286" s="105" t="str">
        <f>IF('VSTUP SCAUx'!AY286="","",'VSTUP SCAUx'!AY286)</f>
        <v/>
      </c>
      <c r="B286" s="105" t="str">
        <f>IF('VSTUP SCAUx'!A286="","",'VSTUP SCAUx'!A286)</f>
        <v/>
      </c>
      <c r="C286" s="105" t="str">
        <f>IF('VSTUP SCAUx'!B286="","",'VSTUP SCAUx'!B286)</f>
        <v/>
      </c>
      <c r="D286" s="105" t="str">
        <f>IF('VSTUP SCAUx'!C286="","",'VSTUP SCAUx'!C286)</f>
        <v/>
      </c>
      <c r="E286" s="105" t="str">
        <f>IF('VSTUP SCAUx'!I286="","",'VSTUP SCAUx'!I286)</f>
        <v/>
      </c>
      <c r="F286" s="95" t="str">
        <f>IF('VSTUP SCAUx'!F286="","",'VSTUP SCAUx'!F286)</f>
        <v/>
      </c>
      <c r="G286" s="95" t="str">
        <f>IF('VSTUP SCAUx'!G286="","",'VSTUP SCAUx'!G286)</f>
        <v/>
      </c>
      <c r="H286" s="101" t="str">
        <f>IF('VSTUP SCAUx'!AC286="","","ANO")</f>
        <v/>
      </c>
      <c r="I286" s="106" t="str">
        <f>IF('VSTUP SCAUx'!BD286="","",'VSTUP SCAUx'!BD286)</f>
        <v/>
      </c>
      <c r="J286" s="101" t="str">
        <f>IF('VSTUP SCAUx'!N286="","",'VSTUP SCAUx'!N286)</f>
        <v/>
      </c>
      <c r="K286" s="95" t="s">
        <v>28</v>
      </c>
      <c r="L286" s="95" t="s">
        <v>28</v>
      </c>
      <c r="M286" s="95" t="s">
        <v>28</v>
      </c>
      <c r="N286" s="95"/>
      <c r="O286" s="95" t="s">
        <v>28</v>
      </c>
      <c r="P286" s="96" t="e">
        <f>ROUND(IF(F286="vyplnit","-",VLOOKUP(CONCATENATE(Y286,G286," ",Z286),ZU!$A$6:$H$100,5,FALSE)*F286),2)</f>
        <v>#N/A</v>
      </c>
      <c r="Q286" s="96" t="e">
        <f t="shared" si="24"/>
        <v>#N/A</v>
      </c>
      <c r="R286" s="97" t="s">
        <v>28</v>
      </c>
      <c r="S286" s="97" t="s">
        <v>28</v>
      </c>
      <c r="T286" s="97" t="s">
        <v>28</v>
      </c>
      <c r="U286" s="96"/>
      <c r="V286" s="101" t="str">
        <f>IF('VSTUP SCAUx'!BH286="","",'VSTUP SCAUx'!BH286)</f>
        <v/>
      </c>
      <c r="W286" s="101" t="str">
        <f>IF('VSTUP SCAUx'!BI286="","",'VSTUP SCAUx'!BI286)</f>
        <v/>
      </c>
      <c r="X286" s="98" t="e">
        <f t="shared" si="25"/>
        <v>#VALUE!</v>
      </c>
      <c r="Y286" s="99">
        <f>IF(A286="vyplnit"," ",VLOOKUP(A286,ZU!$B$6:$H$101,2,FALSE))</f>
        <v>0</v>
      </c>
      <c r="Z286" s="95" t="s">
        <v>28</v>
      </c>
      <c r="AA286" s="95"/>
      <c r="AB286" s="95" t="s">
        <v>28</v>
      </c>
      <c r="AC286" s="95" t="s">
        <v>28</v>
      </c>
      <c r="AD286" s="95" t="s">
        <v>28</v>
      </c>
      <c r="AE286" s="95">
        <f t="shared" si="26"/>
        <v>0</v>
      </c>
      <c r="AF286" s="100">
        <f t="shared" si="27"/>
        <v>1</v>
      </c>
      <c r="AG286" s="95" t="e">
        <f t="shared" si="28"/>
        <v>#N/A</v>
      </c>
      <c r="AH286" s="95"/>
      <c r="AI286" s="101" t="s">
        <v>28</v>
      </c>
      <c r="AJ286" s="101" t="s">
        <v>28</v>
      </c>
      <c r="AK286" s="101" t="s">
        <v>28</v>
      </c>
      <c r="AL286" s="102" t="str">
        <f t="shared" si="29"/>
        <v>nezměněna</v>
      </c>
      <c r="AM286" s="103"/>
    </row>
    <row r="287" spans="1:39" ht="15">
      <c r="A287" s="105" t="str">
        <f>IF('VSTUP SCAUx'!AY287="","",'VSTUP SCAUx'!AY287)</f>
        <v/>
      </c>
      <c r="B287" s="105" t="str">
        <f>IF('VSTUP SCAUx'!A287="","",'VSTUP SCAUx'!A287)</f>
        <v/>
      </c>
      <c r="C287" s="105" t="str">
        <f>IF('VSTUP SCAUx'!B287="","",'VSTUP SCAUx'!B287)</f>
        <v/>
      </c>
      <c r="D287" s="105" t="str">
        <f>IF('VSTUP SCAUx'!C287="","",'VSTUP SCAUx'!C287)</f>
        <v/>
      </c>
      <c r="E287" s="105" t="str">
        <f>IF('VSTUP SCAUx'!I287="","",'VSTUP SCAUx'!I287)</f>
        <v/>
      </c>
      <c r="F287" s="95" t="str">
        <f>IF('VSTUP SCAUx'!F287="","",'VSTUP SCAUx'!F287)</f>
        <v/>
      </c>
      <c r="G287" s="95" t="str">
        <f>IF('VSTUP SCAUx'!G287="","",'VSTUP SCAUx'!G287)</f>
        <v/>
      </c>
      <c r="H287" s="101" t="str">
        <f>IF('VSTUP SCAUx'!AC287="","","ANO")</f>
        <v/>
      </c>
      <c r="I287" s="106" t="str">
        <f>IF('VSTUP SCAUx'!BD287="","",'VSTUP SCAUx'!BD287)</f>
        <v/>
      </c>
      <c r="J287" s="101" t="str">
        <f>IF('VSTUP SCAUx'!N287="","",'VSTUP SCAUx'!N287)</f>
        <v/>
      </c>
      <c r="K287" s="95" t="s">
        <v>28</v>
      </c>
      <c r="L287" s="95" t="s">
        <v>28</v>
      </c>
      <c r="M287" s="95" t="s">
        <v>28</v>
      </c>
      <c r="N287" s="95"/>
      <c r="O287" s="95" t="s">
        <v>28</v>
      </c>
      <c r="P287" s="96" t="e">
        <f>ROUND(IF(F287="vyplnit","-",VLOOKUP(CONCATENATE(Y287,G287," ",Z287),ZU!$A$6:$H$100,5,FALSE)*F287),2)</f>
        <v>#N/A</v>
      </c>
      <c r="Q287" s="96" t="e">
        <f t="shared" si="24"/>
        <v>#N/A</v>
      </c>
      <c r="R287" s="97" t="s">
        <v>28</v>
      </c>
      <c r="S287" s="97" t="s">
        <v>28</v>
      </c>
      <c r="T287" s="97" t="s">
        <v>28</v>
      </c>
      <c r="U287" s="96"/>
      <c r="V287" s="101" t="str">
        <f>IF('VSTUP SCAUx'!BH287="","",'VSTUP SCAUx'!BH287)</f>
        <v/>
      </c>
      <c r="W287" s="101" t="str">
        <f>IF('VSTUP SCAUx'!BI287="","",'VSTUP SCAUx'!BI287)</f>
        <v/>
      </c>
      <c r="X287" s="98" t="e">
        <f t="shared" si="25"/>
        <v>#VALUE!</v>
      </c>
      <c r="Y287" s="99">
        <f>IF(A287="vyplnit"," ",VLOOKUP(A287,ZU!$B$6:$H$101,2,FALSE))</f>
        <v>0</v>
      </c>
      <c r="Z287" s="95" t="s">
        <v>28</v>
      </c>
      <c r="AA287" s="95"/>
      <c r="AB287" s="95" t="s">
        <v>28</v>
      </c>
      <c r="AC287" s="95" t="s">
        <v>28</v>
      </c>
      <c r="AD287" s="95" t="s">
        <v>28</v>
      </c>
      <c r="AE287" s="95">
        <f t="shared" si="26"/>
        <v>0</v>
      </c>
      <c r="AF287" s="100">
        <f t="shared" si="27"/>
        <v>1</v>
      </c>
      <c r="AG287" s="95" t="e">
        <f t="shared" si="28"/>
        <v>#N/A</v>
      </c>
      <c r="AH287" s="95"/>
      <c r="AI287" s="101" t="s">
        <v>28</v>
      </c>
      <c r="AJ287" s="101" t="s">
        <v>28</v>
      </c>
      <c r="AK287" s="101" t="s">
        <v>28</v>
      </c>
      <c r="AL287" s="102" t="str">
        <f t="shared" si="29"/>
        <v>nezměněna</v>
      </c>
      <c r="AM287" s="103"/>
    </row>
    <row r="288" spans="1:39" ht="15">
      <c r="A288" s="105" t="str">
        <f>IF('VSTUP SCAUx'!AY288="","",'VSTUP SCAUx'!AY288)</f>
        <v/>
      </c>
      <c r="B288" s="105" t="str">
        <f>IF('VSTUP SCAUx'!A288="","",'VSTUP SCAUx'!A288)</f>
        <v/>
      </c>
      <c r="C288" s="105" t="str">
        <f>IF('VSTUP SCAUx'!B288="","",'VSTUP SCAUx'!B288)</f>
        <v/>
      </c>
      <c r="D288" s="105" t="str">
        <f>IF('VSTUP SCAUx'!C288="","",'VSTUP SCAUx'!C288)</f>
        <v/>
      </c>
      <c r="E288" s="105" t="str">
        <f>IF('VSTUP SCAUx'!I288="","",'VSTUP SCAUx'!I288)</f>
        <v/>
      </c>
      <c r="F288" s="95" t="str">
        <f>IF('VSTUP SCAUx'!F288="","",'VSTUP SCAUx'!F288)</f>
        <v/>
      </c>
      <c r="G288" s="95" t="str">
        <f>IF('VSTUP SCAUx'!G288="","",'VSTUP SCAUx'!G288)</f>
        <v/>
      </c>
      <c r="H288" s="101" t="str">
        <f>IF('VSTUP SCAUx'!AC288="","","ANO")</f>
        <v/>
      </c>
      <c r="I288" s="106" t="str">
        <f>IF('VSTUP SCAUx'!BD288="","",'VSTUP SCAUx'!BD288)</f>
        <v/>
      </c>
      <c r="J288" s="101" t="str">
        <f>IF('VSTUP SCAUx'!N288="","",'VSTUP SCAUx'!N288)</f>
        <v/>
      </c>
      <c r="K288" s="95" t="s">
        <v>28</v>
      </c>
      <c r="L288" s="95" t="s">
        <v>28</v>
      </c>
      <c r="M288" s="95" t="s">
        <v>28</v>
      </c>
      <c r="N288" s="95"/>
      <c r="O288" s="95" t="s">
        <v>28</v>
      </c>
      <c r="P288" s="96" t="e">
        <f>ROUND(IF(F288="vyplnit","-",VLOOKUP(CONCATENATE(Y288,G288," ",Z288),ZU!$A$6:$H$100,5,FALSE)*F288),2)</f>
        <v>#N/A</v>
      </c>
      <c r="Q288" s="96" t="e">
        <f t="shared" si="24"/>
        <v>#N/A</v>
      </c>
      <c r="R288" s="97" t="s">
        <v>28</v>
      </c>
      <c r="S288" s="97" t="s">
        <v>28</v>
      </c>
      <c r="T288" s="97" t="s">
        <v>28</v>
      </c>
      <c r="U288" s="96"/>
      <c r="V288" s="101" t="str">
        <f>IF('VSTUP SCAUx'!BH288="","",'VSTUP SCAUx'!BH288)</f>
        <v/>
      </c>
      <c r="W288" s="101" t="str">
        <f>IF('VSTUP SCAUx'!BI288="","",'VSTUP SCAUx'!BI288)</f>
        <v/>
      </c>
      <c r="X288" s="98" t="e">
        <f t="shared" si="25"/>
        <v>#VALUE!</v>
      </c>
      <c r="Y288" s="99">
        <f>IF(A288="vyplnit"," ",VLOOKUP(A288,ZU!$B$6:$H$101,2,FALSE))</f>
        <v>0</v>
      </c>
      <c r="Z288" s="95" t="s">
        <v>28</v>
      </c>
      <c r="AA288" s="95"/>
      <c r="AB288" s="95" t="s">
        <v>28</v>
      </c>
      <c r="AC288" s="95" t="s">
        <v>28</v>
      </c>
      <c r="AD288" s="95" t="s">
        <v>28</v>
      </c>
      <c r="AE288" s="95">
        <f t="shared" si="26"/>
        <v>0</v>
      </c>
      <c r="AF288" s="100">
        <f t="shared" si="27"/>
        <v>1</v>
      </c>
      <c r="AG288" s="95" t="e">
        <f t="shared" si="28"/>
        <v>#N/A</v>
      </c>
      <c r="AH288" s="95"/>
      <c r="AI288" s="101" t="s">
        <v>28</v>
      </c>
      <c r="AJ288" s="101" t="s">
        <v>28</v>
      </c>
      <c r="AK288" s="101" t="s">
        <v>28</v>
      </c>
      <c r="AL288" s="102" t="str">
        <f t="shared" si="29"/>
        <v>nezměněna</v>
      </c>
      <c r="AM288" s="103"/>
    </row>
    <row r="289" spans="1:39" ht="15">
      <c r="A289" s="105" t="str">
        <f>IF('VSTUP SCAUx'!AY289="","",'VSTUP SCAUx'!AY289)</f>
        <v/>
      </c>
      <c r="B289" s="105" t="str">
        <f>IF('VSTUP SCAUx'!A289="","",'VSTUP SCAUx'!A289)</f>
        <v/>
      </c>
      <c r="C289" s="105" t="str">
        <f>IF('VSTUP SCAUx'!B289="","",'VSTUP SCAUx'!B289)</f>
        <v/>
      </c>
      <c r="D289" s="105" t="str">
        <f>IF('VSTUP SCAUx'!C289="","",'VSTUP SCAUx'!C289)</f>
        <v/>
      </c>
      <c r="E289" s="105" t="str">
        <f>IF('VSTUP SCAUx'!I289="","",'VSTUP SCAUx'!I289)</f>
        <v/>
      </c>
      <c r="F289" s="95" t="str">
        <f>IF('VSTUP SCAUx'!F289="","",'VSTUP SCAUx'!F289)</f>
        <v/>
      </c>
      <c r="G289" s="95" t="str">
        <f>IF('VSTUP SCAUx'!G289="","",'VSTUP SCAUx'!G289)</f>
        <v/>
      </c>
      <c r="H289" s="101" t="str">
        <f>IF('VSTUP SCAUx'!AC289="","","ANO")</f>
        <v/>
      </c>
      <c r="I289" s="106" t="str">
        <f>IF('VSTUP SCAUx'!BD289="","",'VSTUP SCAUx'!BD289)</f>
        <v/>
      </c>
      <c r="J289" s="101" t="str">
        <f>IF('VSTUP SCAUx'!N289="","",'VSTUP SCAUx'!N289)</f>
        <v/>
      </c>
      <c r="K289" s="95" t="s">
        <v>28</v>
      </c>
      <c r="L289" s="95" t="s">
        <v>28</v>
      </c>
      <c r="M289" s="95" t="s">
        <v>28</v>
      </c>
      <c r="N289" s="95"/>
      <c r="O289" s="95" t="s">
        <v>28</v>
      </c>
      <c r="P289" s="96" t="e">
        <f>ROUND(IF(F289="vyplnit","-",VLOOKUP(CONCATENATE(Y289,G289," ",Z289),ZU!$A$6:$H$100,5,FALSE)*F289),2)</f>
        <v>#N/A</v>
      </c>
      <c r="Q289" s="96" t="e">
        <f t="shared" si="24"/>
        <v>#N/A</v>
      </c>
      <c r="R289" s="97" t="s">
        <v>28</v>
      </c>
      <c r="S289" s="97" t="s">
        <v>28</v>
      </c>
      <c r="T289" s="97" t="s">
        <v>28</v>
      </c>
      <c r="U289" s="96"/>
      <c r="V289" s="101" t="str">
        <f>IF('VSTUP SCAUx'!BH289="","",'VSTUP SCAUx'!BH289)</f>
        <v/>
      </c>
      <c r="W289" s="101" t="str">
        <f>IF('VSTUP SCAUx'!BI289="","",'VSTUP SCAUx'!BI289)</f>
        <v/>
      </c>
      <c r="X289" s="98" t="e">
        <f t="shared" si="25"/>
        <v>#VALUE!</v>
      </c>
      <c r="Y289" s="99">
        <f>IF(A289="vyplnit"," ",VLOOKUP(A289,ZU!$B$6:$H$101,2,FALSE))</f>
        <v>0</v>
      </c>
      <c r="Z289" s="95" t="s">
        <v>28</v>
      </c>
      <c r="AA289" s="95"/>
      <c r="AB289" s="95" t="s">
        <v>28</v>
      </c>
      <c r="AC289" s="95" t="s">
        <v>28</v>
      </c>
      <c r="AD289" s="95" t="s">
        <v>28</v>
      </c>
      <c r="AE289" s="95">
        <f t="shared" si="26"/>
        <v>0</v>
      </c>
      <c r="AF289" s="100">
        <f t="shared" si="27"/>
        <v>1</v>
      </c>
      <c r="AG289" s="95" t="e">
        <f t="shared" si="28"/>
        <v>#N/A</v>
      </c>
      <c r="AH289" s="95"/>
      <c r="AI289" s="101" t="s">
        <v>28</v>
      </c>
      <c r="AJ289" s="101" t="s">
        <v>28</v>
      </c>
      <c r="AK289" s="101" t="s">
        <v>28</v>
      </c>
      <c r="AL289" s="102" t="str">
        <f t="shared" si="29"/>
        <v>nezměněna</v>
      </c>
      <c r="AM289" s="103"/>
    </row>
    <row r="290" spans="1:39" ht="15">
      <c r="A290" s="105" t="str">
        <f>IF('VSTUP SCAUx'!AY290="","",'VSTUP SCAUx'!AY290)</f>
        <v/>
      </c>
      <c r="B290" s="105" t="str">
        <f>IF('VSTUP SCAUx'!A290="","",'VSTUP SCAUx'!A290)</f>
        <v/>
      </c>
      <c r="C290" s="105" t="str">
        <f>IF('VSTUP SCAUx'!B290="","",'VSTUP SCAUx'!B290)</f>
        <v/>
      </c>
      <c r="D290" s="105" t="str">
        <f>IF('VSTUP SCAUx'!C290="","",'VSTUP SCAUx'!C290)</f>
        <v/>
      </c>
      <c r="E290" s="105" t="str">
        <f>IF('VSTUP SCAUx'!I290="","",'VSTUP SCAUx'!I290)</f>
        <v/>
      </c>
      <c r="F290" s="95" t="str">
        <f>IF('VSTUP SCAUx'!F290="","",'VSTUP SCAUx'!F290)</f>
        <v/>
      </c>
      <c r="G290" s="95" t="str">
        <f>IF('VSTUP SCAUx'!G290="","",'VSTUP SCAUx'!G290)</f>
        <v/>
      </c>
      <c r="H290" s="101" t="str">
        <f>IF('VSTUP SCAUx'!AC290="","","ANO")</f>
        <v/>
      </c>
      <c r="I290" s="106" t="str">
        <f>IF('VSTUP SCAUx'!BD290="","",'VSTUP SCAUx'!BD290)</f>
        <v/>
      </c>
      <c r="J290" s="101" t="str">
        <f>IF('VSTUP SCAUx'!N290="","",'VSTUP SCAUx'!N290)</f>
        <v/>
      </c>
      <c r="K290" s="95" t="s">
        <v>28</v>
      </c>
      <c r="L290" s="95" t="s">
        <v>28</v>
      </c>
      <c r="M290" s="95" t="s">
        <v>28</v>
      </c>
      <c r="N290" s="95"/>
      <c r="O290" s="95" t="s">
        <v>28</v>
      </c>
      <c r="P290" s="96" t="e">
        <f>ROUND(IF(F290="vyplnit","-",VLOOKUP(CONCATENATE(Y290,G290," ",Z290),ZU!$A$6:$H$100,5,FALSE)*F290),2)</f>
        <v>#N/A</v>
      </c>
      <c r="Q290" s="96" t="e">
        <f t="shared" si="24"/>
        <v>#N/A</v>
      </c>
      <c r="R290" s="97" t="s">
        <v>28</v>
      </c>
      <c r="S290" s="97" t="s">
        <v>28</v>
      </c>
      <c r="T290" s="97" t="s">
        <v>28</v>
      </c>
      <c r="U290" s="96"/>
      <c r="V290" s="101" t="str">
        <f>IF('VSTUP SCAUx'!BH290="","",'VSTUP SCAUx'!BH290)</f>
        <v/>
      </c>
      <c r="W290" s="101" t="str">
        <f>IF('VSTUP SCAUx'!BI290="","",'VSTUP SCAUx'!BI290)</f>
        <v/>
      </c>
      <c r="X290" s="98" t="e">
        <f t="shared" si="25"/>
        <v>#VALUE!</v>
      </c>
      <c r="Y290" s="99">
        <f>IF(A290="vyplnit"," ",VLOOKUP(A290,ZU!$B$6:$H$101,2,FALSE))</f>
        <v>0</v>
      </c>
      <c r="Z290" s="95" t="s">
        <v>28</v>
      </c>
      <c r="AA290" s="95"/>
      <c r="AB290" s="95" t="s">
        <v>28</v>
      </c>
      <c r="AC290" s="95" t="s">
        <v>28</v>
      </c>
      <c r="AD290" s="95" t="s">
        <v>28</v>
      </c>
      <c r="AE290" s="95">
        <f t="shared" si="26"/>
        <v>0</v>
      </c>
      <c r="AF290" s="100">
        <f t="shared" si="27"/>
        <v>1</v>
      </c>
      <c r="AG290" s="95" t="e">
        <f t="shared" si="28"/>
        <v>#N/A</v>
      </c>
      <c r="AH290" s="95"/>
      <c r="AI290" s="101" t="s">
        <v>28</v>
      </c>
      <c r="AJ290" s="101" t="s">
        <v>28</v>
      </c>
      <c r="AK290" s="101" t="s">
        <v>28</v>
      </c>
      <c r="AL290" s="102" t="str">
        <f t="shared" si="29"/>
        <v>nezměněna</v>
      </c>
      <c r="AM290" s="103"/>
    </row>
    <row r="291" spans="1:39" ht="15">
      <c r="A291" s="105" t="str">
        <f>IF('VSTUP SCAUx'!AY291="","",'VSTUP SCAUx'!AY291)</f>
        <v/>
      </c>
      <c r="B291" s="105" t="str">
        <f>IF('VSTUP SCAUx'!A291="","",'VSTUP SCAUx'!A291)</f>
        <v/>
      </c>
      <c r="C291" s="105" t="str">
        <f>IF('VSTUP SCAUx'!B291="","",'VSTUP SCAUx'!B291)</f>
        <v/>
      </c>
      <c r="D291" s="105" t="str">
        <f>IF('VSTUP SCAUx'!C291="","",'VSTUP SCAUx'!C291)</f>
        <v/>
      </c>
      <c r="E291" s="105" t="str">
        <f>IF('VSTUP SCAUx'!I291="","",'VSTUP SCAUx'!I291)</f>
        <v/>
      </c>
      <c r="F291" s="95" t="str">
        <f>IF('VSTUP SCAUx'!F291="","",'VSTUP SCAUx'!F291)</f>
        <v/>
      </c>
      <c r="G291" s="95" t="str">
        <f>IF('VSTUP SCAUx'!G291="","",'VSTUP SCAUx'!G291)</f>
        <v/>
      </c>
      <c r="H291" s="101" t="str">
        <f>IF('VSTUP SCAUx'!AC291="","","ANO")</f>
        <v/>
      </c>
      <c r="I291" s="106" t="str">
        <f>IF('VSTUP SCAUx'!BD291="","",'VSTUP SCAUx'!BD291)</f>
        <v/>
      </c>
      <c r="J291" s="101" t="str">
        <f>IF('VSTUP SCAUx'!N291="","",'VSTUP SCAUx'!N291)</f>
        <v/>
      </c>
      <c r="K291" s="95" t="s">
        <v>28</v>
      </c>
      <c r="L291" s="95" t="s">
        <v>28</v>
      </c>
      <c r="M291" s="95" t="s">
        <v>28</v>
      </c>
      <c r="N291" s="95"/>
      <c r="O291" s="95" t="s">
        <v>28</v>
      </c>
      <c r="P291" s="96" t="e">
        <f>ROUND(IF(F291="vyplnit","-",VLOOKUP(CONCATENATE(Y291,G291," ",Z291),ZU!$A$6:$H$100,5,FALSE)*F291),2)</f>
        <v>#N/A</v>
      </c>
      <c r="Q291" s="96" t="e">
        <f t="shared" si="24"/>
        <v>#N/A</v>
      </c>
      <c r="R291" s="97" t="s">
        <v>28</v>
      </c>
      <c r="S291" s="97" t="s">
        <v>28</v>
      </c>
      <c r="T291" s="97" t="s">
        <v>28</v>
      </c>
      <c r="U291" s="96"/>
      <c r="V291" s="101" t="str">
        <f>IF('VSTUP SCAUx'!BH291="","",'VSTUP SCAUx'!BH291)</f>
        <v/>
      </c>
      <c r="W291" s="101" t="str">
        <f>IF('VSTUP SCAUx'!BI291="","",'VSTUP SCAUx'!BI291)</f>
        <v/>
      </c>
      <c r="X291" s="98" t="e">
        <f t="shared" si="25"/>
        <v>#VALUE!</v>
      </c>
      <c r="Y291" s="99">
        <f>IF(A291="vyplnit"," ",VLOOKUP(A291,ZU!$B$6:$H$101,2,FALSE))</f>
        <v>0</v>
      </c>
      <c r="Z291" s="95" t="s">
        <v>28</v>
      </c>
      <c r="AA291" s="95"/>
      <c r="AB291" s="95" t="s">
        <v>28</v>
      </c>
      <c r="AC291" s="95" t="s">
        <v>28</v>
      </c>
      <c r="AD291" s="95" t="s">
        <v>28</v>
      </c>
      <c r="AE291" s="95">
        <f t="shared" si="26"/>
        <v>0</v>
      </c>
      <c r="AF291" s="100">
        <f t="shared" si="27"/>
        <v>1</v>
      </c>
      <c r="AG291" s="95" t="e">
        <f t="shared" si="28"/>
        <v>#N/A</v>
      </c>
      <c r="AH291" s="95"/>
      <c r="AI291" s="101" t="s">
        <v>28</v>
      </c>
      <c r="AJ291" s="101" t="s">
        <v>28</v>
      </c>
      <c r="AK291" s="101" t="s">
        <v>28</v>
      </c>
      <c r="AL291" s="102" t="str">
        <f t="shared" si="29"/>
        <v>nezměněna</v>
      </c>
      <c r="AM291" s="103"/>
    </row>
    <row r="292" spans="1:39" ht="15">
      <c r="A292" s="105" t="str">
        <f>IF('VSTUP SCAUx'!AY292="","",'VSTUP SCAUx'!AY292)</f>
        <v/>
      </c>
      <c r="B292" s="105" t="str">
        <f>IF('VSTUP SCAUx'!A292="","",'VSTUP SCAUx'!A292)</f>
        <v/>
      </c>
      <c r="C292" s="105" t="str">
        <f>IF('VSTUP SCAUx'!B292="","",'VSTUP SCAUx'!B292)</f>
        <v/>
      </c>
      <c r="D292" s="105" t="str">
        <f>IF('VSTUP SCAUx'!C292="","",'VSTUP SCAUx'!C292)</f>
        <v/>
      </c>
      <c r="E292" s="105" t="str">
        <f>IF('VSTUP SCAUx'!I292="","",'VSTUP SCAUx'!I292)</f>
        <v/>
      </c>
      <c r="F292" s="95" t="str">
        <f>IF('VSTUP SCAUx'!F292="","",'VSTUP SCAUx'!F292)</f>
        <v/>
      </c>
      <c r="G292" s="95" t="str">
        <f>IF('VSTUP SCAUx'!G292="","",'VSTUP SCAUx'!G292)</f>
        <v/>
      </c>
      <c r="H292" s="101" t="str">
        <f>IF('VSTUP SCAUx'!AC292="","","ANO")</f>
        <v/>
      </c>
      <c r="I292" s="106" t="str">
        <f>IF('VSTUP SCAUx'!BD292="","",'VSTUP SCAUx'!BD292)</f>
        <v/>
      </c>
      <c r="J292" s="101" t="str">
        <f>IF('VSTUP SCAUx'!N292="","",'VSTUP SCAUx'!N292)</f>
        <v/>
      </c>
      <c r="K292" s="95" t="s">
        <v>28</v>
      </c>
      <c r="L292" s="95" t="s">
        <v>28</v>
      </c>
      <c r="M292" s="95" t="s">
        <v>28</v>
      </c>
      <c r="N292" s="95"/>
      <c r="O292" s="95" t="s">
        <v>28</v>
      </c>
      <c r="P292" s="96" t="e">
        <f>ROUND(IF(F292="vyplnit","-",VLOOKUP(CONCATENATE(Y292,G292," ",Z292),ZU!$A$6:$H$100,5,FALSE)*F292),2)</f>
        <v>#N/A</v>
      </c>
      <c r="Q292" s="96" t="e">
        <f t="shared" si="24"/>
        <v>#N/A</v>
      </c>
      <c r="R292" s="97" t="s">
        <v>28</v>
      </c>
      <c r="S292" s="97" t="s">
        <v>28</v>
      </c>
      <c r="T292" s="97" t="s">
        <v>28</v>
      </c>
      <c r="U292" s="96"/>
      <c r="V292" s="101" t="str">
        <f>IF('VSTUP SCAUx'!BH292="","",'VSTUP SCAUx'!BH292)</f>
        <v/>
      </c>
      <c r="W292" s="101" t="str">
        <f>IF('VSTUP SCAUx'!BI292="","",'VSTUP SCAUx'!BI292)</f>
        <v/>
      </c>
      <c r="X292" s="98" t="e">
        <f t="shared" si="25"/>
        <v>#VALUE!</v>
      </c>
      <c r="Y292" s="99">
        <f>IF(A292="vyplnit"," ",VLOOKUP(A292,ZU!$B$6:$H$101,2,FALSE))</f>
        <v>0</v>
      </c>
      <c r="Z292" s="95" t="s">
        <v>28</v>
      </c>
      <c r="AA292" s="95"/>
      <c r="AB292" s="95" t="s">
        <v>28</v>
      </c>
      <c r="AC292" s="95" t="s">
        <v>28</v>
      </c>
      <c r="AD292" s="95" t="s">
        <v>28</v>
      </c>
      <c r="AE292" s="95">
        <f t="shared" si="26"/>
        <v>0</v>
      </c>
      <c r="AF292" s="100">
        <f t="shared" si="27"/>
        <v>1</v>
      </c>
      <c r="AG292" s="95" t="e">
        <f t="shared" si="28"/>
        <v>#N/A</v>
      </c>
      <c r="AH292" s="95"/>
      <c r="AI292" s="101" t="s">
        <v>28</v>
      </c>
      <c r="AJ292" s="101" t="s">
        <v>28</v>
      </c>
      <c r="AK292" s="101" t="s">
        <v>28</v>
      </c>
      <c r="AL292" s="102" t="str">
        <f t="shared" si="29"/>
        <v>nezměněna</v>
      </c>
      <c r="AM292" s="103"/>
    </row>
    <row r="293" spans="1:39" ht="15">
      <c r="A293" s="105" t="str">
        <f>IF('VSTUP SCAUx'!AY293="","",'VSTUP SCAUx'!AY293)</f>
        <v/>
      </c>
      <c r="B293" s="105" t="str">
        <f>IF('VSTUP SCAUx'!A293="","",'VSTUP SCAUx'!A293)</f>
        <v/>
      </c>
      <c r="C293" s="105" t="str">
        <f>IF('VSTUP SCAUx'!B293="","",'VSTUP SCAUx'!B293)</f>
        <v/>
      </c>
      <c r="D293" s="105" t="str">
        <f>IF('VSTUP SCAUx'!C293="","",'VSTUP SCAUx'!C293)</f>
        <v/>
      </c>
      <c r="E293" s="105" t="str">
        <f>IF('VSTUP SCAUx'!I293="","",'VSTUP SCAUx'!I293)</f>
        <v/>
      </c>
      <c r="F293" s="95" t="str">
        <f>IF('VSTUP SCAUx'!F293="","",'VSTUP SCAUx'!F293)</f>
        <v/>
      </c>
      <c r="G293" s="95" t="str">
        <f>IF('VSTUP SCAUx'!G293="","",'VSTUP SCAUx'!G293)</f>
        <v/>
      </c>
      <c r="H293" s="101" t="str">
        <f>IF('VSTUP SCAUx'!AC293="","","ANO")</f>
        <v/>
      </c>
      <c r="I293" s="106" t="str">
        <f>IF('VSTUP SCAUx'!BD293="","",'VSTUP SCAUx'!BD293)</f>
        <v/>
      </c>
      <c r="J293" s="101" t="str">
        <f>IF('VSTUP SCAUx'!N293="","",'VSTUP SCAUx'!N293)</f>
        <v/>
      </c>
      <c r="K293" s="95" t="s">
        <v>28</v>
      </c>
      <c r="L293" s="95" t="s">
        <v>28</v>
      </c>
      <c r="M293" s="95" t="s">
        <v>28</v>
      </c>
      <c r="N293" s="95"/>
      <c r="O293" s="95" t="s">
        <v>28</v>
      </c>
      <c r="P293" s="96" t="e">
        <f>ROUND(IF(F293="vyplnit","-",VLOOKUP(CONCATENATE(Y293,G293," ",Z293),ZU!$A$6:$H$100,5,FALSE)*F293),2)</f>
        <v>#N/A</v>
      </c>
      <c r="Q293" s="96" t="e">
        <f t="shared" si="24"/>
        <v>#N/A</v>
      </c>
      <c r="R293" s="97" t="s">
        <v>28</v>
      </c>
      <c r="S293" s="97" t="s">
        <v>28</v>
      </c>
      <c r="T293" s="97" t="s">
        <v>28</v>
      </c>
      <c r="U293" s="96"/>
      <c r="V293" s="101" t="str">
        <f>IF('VSTUP SCAUx'!BH293="","",'VSTUP SCAUx'!BH293)</f>
        <v/>
      </c>
      <c r="W293" s="101" t="str">
        <f>IF('VSTUP SCAUx'!BI293="","",'VSTUP SCAUx'!BI293)</f>
        <v/>
      </c>
      <c r="X293" s="98" t="e">
        <f t="shared" si="25"/>
        <v>#VALUE!</v>
      </c>
      <c r="Y293" s="99">
        <f>IF(A293="vyplnit"," ",VLOOKUP(A293,ZU!$B$6:$H$101,2,FALSE))</f>
        <v>0</v>
      </c>
      <c r="Z293" s="95" t="s">
        <v>28</v>
      </c>
      <c r="AA293" s="95"/>
      <c r="AB293" s="95" t="s">
        <v>28</v>
      </c>
      <c r="AC293" s="95" t="s">
        <v>28</v>
      </c>
      <c r="AD293" s="95" t="s">
        <v>28</v>
      </c>
      <c r="AE293" s="95">
        <f t="shared" si="26"/>
        <v>0</v>
      </c>
      <c r="AF293" s="100">
        <f t="shared" si="27"/>
        <v>1</v>
      </c>
      <c r="AG293" s="95" t="e">
        <f t="shared" si="28"/>
        <v>#N/A</v>
      </c>
      <c r="AH293" s="95"/>
      <c r="AI293" s="101" t="s">
        <v>28</v>
      </c>
      <c r="AJ293" s="101" t="s">
        <v>28</v>
      </c>
      <c r="AK293" s="101" t="s">
        <v>28</v>
      </c>
      <c r="AL293" s="102" t="str">
        <f t="shared" si="29"/>
        <v>nezměněna</v>
      </c>
      <c r="AM293" s="103"/>
    </row>
    <row r="294" spans="1:39" ht="15">
      <c r="A294" s="105" t="str">
        <f>IF('VSTUP SCAUx'!AY294="","",'VSTUP SCAUx'!AY294)</f>
        <v/>
      </c>
      <c r="B294" s="105" t="str">
        <f>IF('VSTUP SCAUx'!A294="","",'VSTUP SCAUx'!A294)</f>
        <v/>
      </c>
      <c r="C294" s="105" t="str">
        <f>IF('VSTUP SCAUx'!B294="","",'VSTUP SCAUx'!B294)</f>
        <v/>
      </c>
      <c r="D294" s="105" t="str">
        <f>IF('VSTUP SCAUx'!C294="","",'VSTUP SCAUx'!C294)</f>
        <v/>
      </c>
      <c r="E294" s="105" t="str">
        <f>IF('VSTUP SCAUx'!I294="","",'VSTUP SCAUx'!I294)</f>
        <v/>
      </c>
      <c r="F294" s="95" t="str">
        <f>IF('VSTUP SCAUx'!F294="","",'VSTUP SCAUx'!F294)</f>
        <v/>
      </c>
      <c r="G294" s="95" t="str">
        <f>IF('VSTUP SCAUx'!G294="","",'VSTUP SCAUx'!G294)</f>
        <v/>
      </c>
      <c r="H294" s="101" t="str">
        <f>IF('VSTUP SCAUx'!AC294="","","ANO")</f>
        <v/>
      </c>
      <c r="I294" s="106" t="str">
        <f>IF('VSTUP SCAUx'!BD294="","",'VSTUP SCAUx'!BD294)</f>
        <v/>
      </c>
      <c r="J294" s="101" t="str">
        <f>IF('VSTUP SCAUx'!N294="","",'VSTUP SCAUx'!N294)</f>
        <v/>
      </c>
      <c r="K294" s="95" t="s">
        <v>28</v>
      </c>
      <c r="L294" s="95" t="s">
        <v>28</v>
      </c>
      <c r="M294" s="95" t="s">
        <v>28</v>
      </c>
      <c r="N294" s="95"/>
      <c r="O294" s="95" t="s">
        <v>28</v>
      </c>
      <c r="P294" s="96" t="e">
        <f>ROUND(IF(F294="vyplnit","-",VLOOKUP(CONCATENATE(Y294,G294," ",Z294),ZU!$A$6:$H$100,5,FALSE)*F294),2)</f>
        <v>#N/A</v>
      </c>
      <c r="Q294" s="96" t="e">
        <f t="shared" si="24"/>
        <v>#N/A</v>
      </c>
      <c r="R294" s="97" t="s">
        <v>28</v>
      </c>
      <c r="S294" s="97" t="s">
        <v>28</v>
      </c>
      <c r="T294" s="97" t="s">
        <v>28</v>
      </c>
      <c r="U294" s="96"/>
      <c r="V294" s="101" t="str">
        <f>IF('VSTUP SCAUx'!BH294="","",'VSTUP SCAUx'!BH294)</f>
        <v/>
      </c>
      <c r="W294" s="101" t="str">
        <f>IF('VSTUP SCAUx'!BI294="","",'VSTUP SCAUx'!BI294)</f>
        <v/>
      </c>
      <c r="X294" s="98" t="e">
        <f t="shared" si="25"/>
        <v>#VALUE!</v>
      </c>
      <c r="Y294" s="99">
        <f>IF(A294="vyplnit"," ",VLOOKUP(A294,ZU!$B$6:$H$101,2,FALSE))</f>
        <v>0</v>
      </c>
      <c r="Z294" s="95" t="s">
        <v>28</v>
      </c>
      <c r="AA294" s="95"/>
      <c r="AB294" s="95" t="s">
        <v>28</v>
      </c>
      <c r="AC294" s="95" t="s">
        <v>28</v>
      </c>
      <c r="AD294" s="95" t="s">
        <v>28</v>
      </c>
      <c r="AE294" s="95">
        <f t="shared" si="26"/>
        <v>0</v>
      </c>
      <c r="AF294" s="100">
        <f t="shared" si="27"/>
        <v>1</v>
      </c>
      <c r="AG294" s="95" t="e">
        <f t="shared" si="28"/>
        <v>#N/A</v>
      </c>
      <c r="AH294" s="95"/>
      <c r="AI294" s="101" t="s">
        <v>28</v>
      </c>
      <c r="AJ294" s="101" t="s">
        <v>28</v>
      </c>
      <c r="AK294" s="101" t="s">
        <v>28</v>
      </c>
      <c r="AL294" s="102" t="str">
        <f t="shared" si="29"/>
        <v>nezměněna</v>
      </c>
      <c r="AM294" s="103"/>
    </row>
    <row r="295" spans="1:39" ht="15">
      <c r="A295" s="105" t="str">
        <f>IF('VSTUP SCAUx'!AY295="","",'VSTUP SCAUx'!AY295)</f>
        <v/>
      </c>
      <c r="B295" s="105" t="str">
        <f>IF('VSTUP SCAUx'!A295="","",'VSTUP SCAUx'!A295)</f>
        <v/>
      </c>
      <c r="C295" s="105" t="str">
        <f>IF('VSTUP SCAUx'!B295="","",'VSTUP SCAUx'!B295)</f>
        <v/>
      </c>
      <c r="D295" s="105" t="str">
        <f>IF('VSTUP SCAUx'!C295="","",'VSTUP SCAUx'!C295)</f>
        <v/>
      </c>
      <c r="E295" s="105" t="str">
        <f>IF('VSTUP SCAUx'!I295="","",'VSTUP SCAUx'!I295)</f>
        <v/>
      </c>
      <c r="F295" s="95" t="str">
        <f>IF('VSTUP SCAUx'!F295="","",'VSTUP SCAUx'!F295)</f>
        <v/>
      </c>
      <c r="G295" s="95" t="str">
        <f>IF('VSTUP SCAUx'!G295="","",'VSTUP SCAUx'!G295)</f>
        <v/>
      </c>
      <c r="H295" s="101" t="str">
        <f>IF('VSTUP SCAUx'!AC295="","","ANO")</f>
        <v/>
      </c>
      <c r="I295" s="106" t="str">
        <f>IF('VSTUP SCAUx'!BD295="","",'VSTUP SCAUx'!BD295)</f>
        <v/>
      </c>
      <c r="J295" s="101" t="str">
        <f>IF('VSTUP SCAUx'!N295="","",'VSTUP SCAUx'!N295)</f>
        <v/>
      </c>
      <c r="K295" s="95" t="s">
        <v>28</v>
      </c>
      <c r="L295" s="95" t="s">
        <v>28</v>
      </c>
      <c r="M295" s="95" t="s">
        <v>28</v>
      </c>
      <c r="N295" s="95"/>
      <c r="O295" s="95" t="s">
        <v>28</v>
      </c>
      <c r="P295" s="96" t="e">
        <f>ROUND(IF(F295="vyplnit","-",VLOOKUP(CONCATENATE(Y295,G295," ",Z295),ZU!$A$6:$H$100,5,FALSE)*F295),2)</f>
        <v>#N/A</v>
      </c>
      <c r="Q295" s="96" t="e">
        <f t="shared" si="24"/>
        <v>#N/A</v>
      </c>
      <c r="R295" s="97" t="s">
        <v>28</v>
      </c>
      <c r="S295" s="97" t="s">
        <v>28</v>
      </c>
      <c r="T295" s="97" t="s">
        <v>28</v>
      </c>
      <c r="U295" s="96"/>
      <c r="V295" s="101" t="str">
        <f>IF('VSTUP SCAUx'!BH295="","",'VSTUP SCAUx'!BH295)</f>
        <v/>
      </c>
      <c r="W295" s="101" t="str">
        <f>IF('VSTUP SCAUx'!BI295="","",'VSTUP SCAUx'!BI295)</f>
        <v/>
      </c>
      <c r="X295" s="98" t="e">
        <f t="shared" si="25"/>
        <v>#VALUE!</v>
      </c>
      <c r="Y295" s="99">
        <f>IF(A295="vyplnit"," ",VLOOKUP(A295,ZU!$B$6:$H$101,2,FALSE))</f>
        <v>0</v>
      </c>
      <c r="Z295" s="95" t="s">
        <v>28</v>
      </c>
      <c r="AA295" s="95"/>
      <c r="AB295" s="95" t="s">
        <v>28</v>
      </c>
      <c r="AC295" s="95" t="s">
        <v>28</v>
      </c>
      <c r="AD295" s="95" t="s">
        <v>28</v>
      </c>
      <c r="AE295" s="95">
        <f t="shared" si="26"/>
        <v>0</v>
      </c>
      <c r="AF295" s="100">
        <f t="shared" si="27"/>
        <v>1</v>
      </c>
      <c r="AG295" s="95" t="e">
        <f t="shared" si="28"/>
        <v>#N/A</v>
      </c>
      <c r="AH295" s="95"/>
      <c r="AI295" s="101" t="s">
        <v>28</v>
      </c>
      <c r="AJ295" s="101" t="s">
        <v>28</v>
      </c>
      <c r="AK295" s="101" t="s">
        <v>28</v>
      </c>
      <c r="AL295" s="102" t="str">
        <f t="shared" si="29"/>
        <v>nezměněna</v>
      </c>
      <c r="AM295" s="103"/>
    </row>
    <row r="296" spans="1:39" ht="15">
      <c r="A296" s="105" t="str">
        <f>IF('VSTUP SCAUx'!AY296="","",'VSTUP SCAUx'!AY296)</f>
        <v/>
      </c>
      <c r="B296" s="105" t="str">
        <f>IF('VSTUP SCAUx'!A296="","",'VSTUP SCAUx'!A296)</f>
        <v/>
      </c>
      <c r="C296" s="105" t="str">
        <f>IF('VSTUP SCAUx'!B296="","",'VSTUP SCAUx'!B296)</f>
        <v/>
      </c>
      <c r="D296" s="105" t="str">
        <f>IF('VSTUP SCAUx'!C296="","",'VSTUP SCAUx'!C296)</f>
        <v/>
      </c>
      <c r="E296" s="105" t="str">
        <f>IF('VSTUP SCAUx'!I296="","",'VSTUP SCAUx'!I296)</f>
        <v/>
      </c>
      <c r="F296" s="95" t="str">
        <f>IF('VSTUP SCAUx'!F296="","",'VSTUP SCAUx'!F296)</f>
        <v/>
      </c>
      <c r="G296" s="95" t="str">
        <f>IF('VSTUP SCAUx'!G296="","",'VSTUP SCAUx'!G296)</f>
        <v/>
      </c>
      <c r="H296" s="101" t="str">
        <f>IF('VSTUP SCAUx'!AC296="","","ANO")</f>
        <v/>
      </c>
      <c r="I296" s="106" t="str">
        <f>IF('VSTUP SCAUx'!BD296="","",'VSTUP SCAUx'!BD296)</f>
        <v/>
      </c>
      <c r="J296" s="101" t="str">
        <f>IF('VSTUP SCAUx'!N296="","",'VSTUP SCAUx'!N296)</f>
        <v/>
      </c>
      <c r="K296" s="95" t="s">
        <v>28</v>
      </c>
      <c r="L296" s="95" t="s">
        <v>28</v>
      </c>
      <c r="M296" s="95" t="s">
        <v>28</v>
      </c>
      <c r="N296" s="95"/>
      <c r="O296" s="95" t="s">
        <v>28</v>
      </c>
      <c r="P296" s="96" t="e">
        <f>ROUND(IF(F296="vyplnit","-",VLOOKUP(CONCATENATE(Y296,G296," ",Z296),ZU!$A$6:$H$100,5,FALSE)*F296),2)</f>
        <v>#N/A</v>
      </c>
      <c r="Q296" s="96" t="e">
        <f t="shared" si="24"/>
        <v>#N/A</v>
      </c>
      <c r="R296" s="97" t="s">
        <v>28</v>
      </c>
      <c r="S296" s="97" t="s">
        <v>28</v>
      </c>
      <c r="T296" s="97" t="s">
        <v>28</v>
      </c>
      <c r="U296" s="96"/>
      <c r="V296" s="101" t="str">
        <f>IF('VSTUP SCAUx'!BH296="","",'VSTUP SCAUx'!BH296)</f>
        <v/>
      </c>
      <c r="W296" s="101" t="str">
        <f>IF('VSTUP SCAUx'!BI296="","",'VSTUP SCAUx'!BI296)</f>
        <v/>
      </c>
      <c r="X296" s="98" t="e">
        <f t="shared" si="25"/>
        <v>#VALUE!</v>
      </c>
      <c r="Y296" s="99">
        <f>IF(A296="vyplnit"," ",VLOOKUP(A296,ZU!$B$6:$H$101,2,FALSE))</f>
        <v>0</v>
      </c>
      <c r="Z296" s="95" t="s">
        <v>28</v>
      </c>
      <c r="AA296" s="95"/>
      <c r="AB296" s="95" t="s">
        <v>28</v>
      </c>
      <c r="AC296" s="95" t="s">
        <v>28</v>
      </c>
      <c r="AD296" s="95" t="s">
        <v>28</v>
      </c>
      <c r="AE296" s="95">
        <f t="shared" si="26"/>
        <v>0</v>
      </c>
      <c r="AF296" s="100">
        <f t="shared" si="27"/>
        <v>1</v>
      </c>
      <c r="AG296" s="95" t="e">
        <f t="shared" si="28"/>
        <v>#N/A</v>
      </c>
      <c r="AH296" s="95"/>
      <c r="AI296" s="101" t="s">
        <v>28</v>
      </c>
      <c r="AJ296" s="101" t="s">
        <v>28</v>
      </c>
      <c r="AK296" s="101" t="s">
        <v>28</v>
      </c>
      <c r="AL296" s="102" t="str">
        <f t="shared" si="29"/>
        <v>nezměněna</v>
      </c>
      <c r="AM296" s="103"/>
    </row>
    <row r="297" spans="1:39" ht="15">
      <c r="A297" s="105" t="str">
        <f>IF('VSTUP SCAUx'!AY297="","",'VSTUP SCAUx'!AY297)</f>
        <v/>
      </c>
      <c r="B297" s="105" t="str">
        <f>IF('VSTUP SCAUx'!A297="","",'VSTUP SCAUx'!A297)</f>
        <v/>
      </c>
      <c r="C297" s="105" t="str">
        <f>IF('VSTUP SCAUx'!B297="","",'VSTUP SCAUx'!B297)</f>
        <v/>
      </c>
      <c r="D297" s="105" t="str">
        <f>IF('VSTUP SCAUx'!C297="","",'VSTUP SCAUx'!C297)</f>
        <v/>
      </c>
      <c r="E297" s="105" t="str">
        <f>IF('VSTUP SCAUx'!I297="","",'VSTUP SCAUx'!I297)</f>
        <v/>
      </c>
      <c r="F297" s="95" t="str">
        <f>IF('VSTUP SCAUx'!F297="","",'VSTUP SCAUx'!F297)</f>
        <v/>
      </c>
      <c r="G297" s="95" t="str">
        <f>IF('VSTUP SCAUx'!G297="","",'VSTUP SCAUx'!G297)</f>
        <v/>
      </c>
      <c r="H297" s="101" t="str">
        <f>IF('VSTUP SCAUx'!AC297="","","ANO")</f>
        <v/>
      </c>
      <c r="I297" s="106" t="str">
        <f>IF('VSTUP SCAUx'!BD297="","",'VSTUP SCAUx'!BD297)</f>
        <v/>
      </c>
      <c r="J297" s="101" t="str">
        <f>IF('VSTUP SCAUx'!N297="","",'VSTUP SCAUx'!N297)</f>
        <v/>
      </c>
      <c r="K297" s="95" t="s">
        <v>28</v>
      </c>
      <c r="L297" s="95" t="s">
        <v>28</v>
      </c>
      <c r="M297" s="95" t="s">
        <v>28</v>
      </c>
      <c r="N297" s="95"/>
      <c r="O297" s="95" t="s">
        <v>28</v>
      </c>
      <c r="P297" s="96" t="e">
        <f>ROUND(IF(F297="vyplnit","-",VLOOKUP(CONCATENATE(Y297,G297," ",Z297),ZU!$A$6:$H$100,5,FALSE)*F297),2)</f>
        <v>#N/A</v>
      </c>
      <c r="Q297" s="96" t="e">
        <f t="shared" si="24"/>
        <v>#N/A</v>
      </c>
      <c r="R297" s="97" t="s">
        <v>28</v>
      </c>
      <c r="S297" s="97" t="s">
        <v>28</v>
      </c>
      <c r="T297" s="97" t="s">
        <v>28</v>
      </c>
      <c r="U297" s="96"/>
      <c r="V297" s="101" t="str">
        <f>IF('VSTUP SCAUx'!BH297="","",'VSTUP SCAUx'!BH297)</f>
        <v/>
      </c>
      <c r="W297" s="101" t="str">
        <f>IF('VSTUP SCAUx'!BI297="","",'VSTUP SCAUx'!BI297)</f>
        <v/>
      </c>
      <c r="X297" s="98" t="e">
        <f t="shared" si="25"/>
        <v>#VALUE!</v>
      </c>
      <c r="Y297" s="99">
        <f>IF(A297="vyplnit"," ",VLOOKUP(A297,ZU!$B$6:$H$101,2,FALSE))</f>
        <v>0</v>
      </c>
      <c r="Z297" s="95" t="s">
        <v>28</v>
      </c>
      <c r="AA297" s="95"/>
      <c r="AB297" s="95" t="s">
        <v>28</v>
      </c>
      <c r="AC297" s="95" t="s">
        <v>28</v>
      </c>
      <c r="AD297" s="95" t="s">
        <v>28</v>
      </c>
      <c r="AE297" s="95">
        <f t="shared" si="26"/>
        <v>0</v>
      </c>
      <c r="AF297" s="100">
        <f t="shared" si="27"/>
        <v>1</v>
      </c>
      <c r="AG297" s="95" t="e">
        <f t="shared" si="28"/>
        <v>#N/A</v>
      </c>
      <c r="AH297" s="95"/>
      <c r="AI297" s="101" t="s">
        <v>28</v>
      </c>
      <c r="AJ297" s="101" t="s">
        <v>28</v>
      </c>
      <c r="AK297" s="101" t="s">
        <v>28</v>
      </c>
      <c r="AL297" s="102" t="str">
        <f t="shared" si="29"/>
        <v>nezměněna</v>
      </c>
      <c r="AM297" s="103"/>
    </row>
    <row r="298" spans="1:39" ht="15">
      <c r="A298" s="105" t="str">
        <f>IF('VSTUP SCAUx'!AY298="","",'VSTUP SCAUx'!AY298)</f>
        <v/>
      </c>
      <c r="B298" s="105" t="str">
        <f>IF('VSTUP SCAUx'!A298="","",'VSTUP SCAUx'!A298)</f>
        <v/>
      </c>
      <c r="C298" s="105" t="str">
        <f>IF('VSTUP SCAUx'!B298="","",'VSTUP SCAUx'!B298)</f>
        <v/>
      </c>
      <c r="D298" s="105" t="str">
        <f>IF('VSTUP SCAUx'!C298="","",'VSTUP SCAUx'!C298)</f>
        <v/>
      </c>
      <c r="E298" s="105" t="str">
        <f>IF('VSTUP SCAUx'!I298="","",'VSTUP SCAUx'!I298)</f>
        <v/>
      </c>
      <c r="F298" s="95" t="str">
        <f>IF('VSTUP SCAUx'!F298="","",'VSTUP SCAUx'!F298)</f>
        <v/>
      </c>
      <c r="G298" s="95" t="str">
        <f>IF('VSTUP SCAUx'!G298="","",'VSTUP SCAUx'!G298)</f>
        <v/>
      </c>
      <c r="H298" s="101" t="str">
        <f>IF('VSTUP SCAUx'!AC298="","","ANO")</f>
        <v/>
      </c>
      <c r="I298" s="106" t="str">
        <f>IF('VSTUP SCAUx'!BD298="","",'VSTUP SCAUx'!BD298)</f>
        <v/>
      </c>
      <c r="J298" s="101" t="str">
        <f>IF('VSTUP SCAUx'!N298="","",'VSTUP SCAUx'!N298)</f>
        <v/>
      </c>
      <c r="K298" s="95" t="s">
        <v>28</v>
      </c>
      <c r="L298" s="95" t="s">
        <v>28</v>
      </c>
      <c r="M298" s="95" t="s">
        <v>28</v>
      </c>
      <c r="N298" s="95"/>
      <c r="O298" s="95" t="s">
        <v>28</v>
      </c>
      <c r="P298" s="96" t="e">
        <f>ROUND(IF(F298="vyplnit","-",VLOOKUP(CONCATENATE(Y298,G298," ",Z298),ZU!$A$6:$H$100,5,FALSE)*F298),2)</f>
        <v>#N/A</v>
      </c>
      <c r="Q298" s="96" t="e">
        <f t="shared" si="24"/>
        <v>#N/A</v>
      </c>
      <c r="R298" s="97" t="s">
        <v>28</v>
      </c>
      <c r="S298" s="97" t="s">
        <v>28</v>
      </c>
      <c r="T298" s="97" t="s">
        <v>28</v>
      </c>
      <c r="U298" s="96"/>
      <c r="V298" s="101" t="str">
        <f>IF('VSTUP SCAUx'!BH298="","",'VSTUP SCAUx'!BH298)</f>
        <v/>
      </c>
      <c r="W298" s="101" t="str">
        <f>IF('VSTUP SCAUx'!BI298="","",'VSTUP SCAUx'!BI298)</f>
        <v/>
      </c>
      <c r="X298" s="98" t="e">
        <f t="shared" si="25"/>
        <v>#VALUE!</v>
      </c>
      <c r="Y298" s="99">
        <f>IF(A298="vyplnit"," ",VLOOKUP(A298,ZU!$B$6:$H$101,2,FALSE))</f>
        <v>0</v>
      </c>
      <c r="Z298" s="95" t="s">
        <v>28</v>
      </c>
      <c r="AA298" s="95"/>
      <c r="AB298" s="95" t="s">
        <v>28</v>
      </c>
      <c r="AC298" s="95" t="s">
        <v>28</v>
      </c>
      <c r="AD298" s="95" t="s">
        <v>28</v>
      </c>
      <c r="AE298" s="95">
        <f t="shared" si="26"/>
        <v>0</v>
      </c>
      <c r="AF298" s="100">
        <f t="shared" si="27"/>
        <v>1</v>
      </c>
      <c r="AG298" s="95" t="e">
        <f t="shared" si="28"/>
        <v>#N/A</v>
      </c>
      <c r="AH298" s="95"/>
      <c r="AI298" s="101" t="s">
        <v>28</v>
      </c>
      <c r="AJ298" s="101" t="s">
        <v>28</v>
      </c>
      <c r="AK298" s="101" t="s">
        <v>28</v>
      </c>
      <c r="AL298" s="102" t="str">
        <f t="shared" si="29"/>
        <v>nezměněna</v>
      </c>
      <c r="AM298" s="103"/>
    </row>
    <row r="299" spans="1:39" ht="15">
      <c r="A299" s="105" t="str">
        <f>IF('VSTUP SCAUx'!AY299="","",'VSTUP SCAUx'!AY299)</f>
        <v/>
      </c>
      <c r="B299" s="105" t="str">
        <f>IF('VSTUP SCAUx'!A299="","",'VSTUP SCAUx'!A299)</f>
        <v/>
      </c>
      <c r="C299" s="105" t="str">
        <f>IF('VSTUP SCAUx'!B299="","",'VSTUP SCAUx'!B299)</f>
        <v/>
      </c>
      <c r="D299" s="105" t="str">
        <f>IF('VSTUP SCAUx'!C299="","",'VSTUP SCAUx'!C299)</f>
        <v/>
      </c>
      <c r="E299" s="105" t="str">
        <f>IF('VSTUP SCAUx'!I299="","",'VSTUP SCAUx'!I299)</f>
        <v/>
      </c>
      <c r="F299" s="95" t="str">
        <f>IF('VSTUP SCAUx'!F299="","",'VSTUP SCAUx'!F299)</f>
        <v/>
      </c>
      <c r="G299" s="95" t="str">
        <f>IF('VSTUP SCAUx'!G299="","",'VSTUP SCAUx'!G299)</f>
        <v/>
      </c>
      <c r="H299" s="101" t="str">
        <f>IF('VSTUP SCAUx'!AC299="","","ANO")</f>
        <v/>
      </c>
      <c r="I299" s="106" t="str">
        <f>IF('VSTUP SCAUx'!BD299="","",'VSTUP SCAUx'!BD299)</f>
        <v/>
      </c>
      <c r="J299" s="101" t="str">
        <f>IF('VSTUP SCAUx'!N299="","",'VSTUP SCAUx'!N299)</f>
        <v/>
      </c>
      <c r="K299" s="95" t="s">
        <v>28</v>
      </c>
      <c r="L299" s="95" t="s">
        <v>28</v>
      </c>
      <c r="M299" s="95" t="s">
        <v>28</v>
      </c>
      <c r="N299" s="95"/>
      <c r="O299" s="95" t="s">
        <v>28</v>
      </c>
      <c r="P299" s="96" t="e">
        <f>ROUND(IF(F299="vyplnit","-",VLOOKUP(CONCATENATE(Y299,G299," ",Z299),ZU!$A$6:$H$100,5,FALSE)*F299),2)</f>
        <v>#N/A</v>
      </c>
      <c r="Q299" s="96" t="e">
        <f t="shared" si="24"/>
        <v>#N/A</v>
      </c>
      <c r="R299" s="97" t="s">
        <v>28</v>
      </c>
      <c r="S299" s="97" t="s">
        <v>28</v>
      </c>
      <c r="T299" s="97" t="s">
        <v>28</v>
      </c>
      <c r="U299" s="96"/>
      <c r="V299" s="101" t="str">
        <f>IF('VSTUP SCAUx'!BH299="","",'VSTUP SCAUx'!BH299)</f>
        <v/>
      </c>
      <c r="W299" s="101" t="str">
        <f>IF('VSTUP SCAUx'!BI299="","",'VSTUP SCAUx'!BI299)</f>
        <v/>
      </c>
      <c r="X299" s="98" t="e">
        <f t="shared" si="25"/>
        <v>#VALUE!</v>
      </c>
      <c r="Y299" s="99">
        <f>IF(A299="vyplnit"," ",VLOOKUP(A299,ZU!$B$6:$H$101,2,FALSE))</f>
        <v>0</v>
      </c>
      <c r="Z299" s="95" t="s">
        <v>28</v>
      </c>
      <c r="AA299" s="95"/>
      <c r="AB299" s="95" t="s">
        <v>28</v>
      </c>
      <c r="AC299" s="95" t="s">
        <v>28</v>
      </c>
      <c r="AD299" s="95" t="s">
        <v>28</v>
      </c>
      <c r="AE299" s="95">
        <f t="shared" si="26"/>
        <v>0</v>
      </c>
      <c r="AF299" s="100">
        <f t="shared" si="27"/>
        <v>1</v>
      </c>
      <c r="AG299" s="95" t="e">
        <f t="shared" si="28"/>
        <v>#N/A</v>
      </c>
      <c r="AH299" s="95"/>
      <c r="AI299" s="101" t="s">
        <v>28</v>
      </c>
      <c r="AJ299" s="101" t="s">
        <v>28</v>
      </c>
      <c r="AK299" s="101" t="s">
        <v>28</v>
      </c>
      <c r="AL299" s="102" t="str">
        <f t="shared" si="29"/>
        <v>nezměněna</v>
      </c>
      <c r="AM299" s="103"/>
    </row>
    <row r="300" spans="1:39" ht="15">
      <c r="A300" s="105" t="str">
        <f>IF('VSTUP SCAUx'!AY300="","",'VSTUP SCAUx'!AY300)</f>
        <v/>
      </c>
      <c r="B300" s="105" t="str">
        <f>IF('VSTUP SCAUx'!A300="","",'VSTUP SCAUx'!A300)</f>
        <v/>
      </c>
      <c r="C300" s="105" t="str">
        <f>IF('VSTUP SCAUx'!B300="","",'VSTUP SCAUx'!B300)</f>
        <v/>
      </c>
      <c r="D300" s="105" t="str">
        <f>IF('VSTUP SCAUx'!C300="","",'VSTUP SCAUx'!C300)</f>
        <v/>
      </c>
      <c r="E300" s="105" t="str">
        <f>IF('VSTUP SCAUx'!I300="","",'VSTUP SCAUx'!I300)</f>
        <v/>
      </c>
      <c r="F300" s="95" t="str">
        <f>IF('VSTUP SCAUx'!F300="","",'VSTUP SCAUx'!F300)</f>
        <v/>
      </c>
      <c r="G300" s="95" t="str">
        <f>IF('VSTUP SCAUx'!G300="","",'VSTUP SCAUx'!G300)</f>
        <v/>
      </c>
      <c r="H300" s="101" t="str">
        <f>IF('VSTUP SCAUx'!AC300="","","ANO")</f>
        <v/>
      </c>
      <c r="I300" s="106" t="str">
        <f>IF('VSTUP SCAUx'!BD300="","",'VSTUP SCAUx'!BD300)</f>
        <v/>
      </c>
      <c r="J300" s="101" t="str">
        <f>IF('VSTUP SCAUx'!N300="","",'VSTUP SCAUx'!N300)</f>
        <v/>
      </c>
      <c r="K300" s="95" t="s">
        <v>28</v>
      </c>
      <c r="L300" s="95" t="s">
        <v>28</v>
      </c>
      <c r="M300" s="95" t="s">
        <v>28</v>
      </c>
      <c r="N300" s="95"/>
      <c r="O300" s="95" t="s">
        <v>28</v>
      </c>
      <c r="P300" s="96" t="e">
        <f>ROUND(IF(F300="vyplnit","-",VLOOKUP(CONCATENATE(Y300,G300," ",Z300),ZU!$A$6:$H$100,5,FALSE)*F300),2)</f>
        <v>#N/A</v>
      </c>
      <c r="Q300" s="96" t="e">
        <f t="shared" si="24"/>
        <v>#N/A</v>
      </c>
      <c r="R300" s="97" t="s">
        <v>28</v>
      </c>
      <c r="S300" s="97" t="s">
        <v>28</v>
      </c>
      <c r="T300" s="97" t="s">
        <v>28</v>
      </c>
      <c r="U300" s="96"/>
      <c r="V300" s="101" t="str">
        <f>IF('VSTUP SCAUx'!BH300="","",'VSTUP SCAUx'!BH300)</f>
        <v/>
      </c>
      <c r="W300" s="101" t="str">
        <f>IF('VSTUP SCAUx'!BI300="","",'VSTUP SCAUx'!BI300)</f>
        <v/>
      </c>
      <c r="X300" s="98" t="e">
        <f t="shared" si="25"/>
        <v>#VALUE!</v>
      </c>
      <c r="Y300" s="99">
        <f>IF(A300="vyplnit"," ",VLOOKUP(A300,ZU!$B$6:$H$101,2,FALSE))</f>
        <v>0</v>
      </c>
      <c r="Z300" s="95" t="s">
        <v>28</v>
      </c>
      <c r="AA300" s="95"/>
      <c r="AB300" s="95" t="s">
        <v>28</v>
      </c>
      <c r="AC300" s="95" t="s">
        <v>28</v>
      </c>
      <c r="AD300" s="95" t="s">
        <v>28</v>
      </c>
      <c r="AE300" s="95">
        <f t="shared" si="26"/>
        <v>0</v>
      </c>
      <c r="AF300" s="100">
        <f t="shared" si="27"/>
        <v>1</v>
      </c>
      <c r="AG300" s="95" t="e">
        <f t="shared" si="28"/>
        <v>#N/A</v>
      </c>
      <c r="AH300" s="95"/>
      <c r="AI300" s="101" t="s">
        <v>28</v>
      </c>
      <c r="AJ300" s="101" t="s">
        <v>28</v>
      </c>
      <c r="AK300" s="101" t="s">
        <v>28</v>
      </c>
      <c r="AL300" s="102" t="str">
        <f t="shared" si="29"/>
        <v>nezměněna</v>
      </c>
      <c r="AM300" s="103"/>
    </row>
    <row r="301" spans="1:39" ht="15">
      <c r="A301" s="105" t="str">
        <f>IF('VSTUP SCAUx'!AY301="","",'VSTUP SCAUx'!AY301)</f>
        <v/>
      </c>
      <c r="B301" s="105" t="str">
        <f>IF('VSTUP SCAUx'!A301="","",'VSTUP SCAUx'!A301)</f>
        <v/>
      </c>
      <c r="C301" s="105" t="str">
        <f>IF('VSTUP SCAUx'!B301="","",'VSTUP SCAUx'!B301)</f>
        <v/>
      </c>
      <c r="D301" s="105" t="str">
        <f>IF('VSTUP SCAUx'!C301="","",'VSTUP SCAUx'!C301)</f>
        <v/>
      </c>
      <c r="E301" s="105" t="str">
        <f>IF('VSTUP SCAUx'!I301="","",'VSTUP SCAUx'!I301)</f>
        <v/>
      </c>
      <c r="F301" s="95" t="str">
        <f>IF('VSTUP SCAUx'!F301="","",'VSTUP SCAUx'!F301)</f>
        <v/>
      </c>
      <c r="G301" s="95" t="str">
        <f>IF('VSTUP SCAUx'!G301="","",'VSTUP SCAUx'!G301)</f>
        <v/>
      </c>
      <c r="H301" s="101" t="str">
        <f>IF('VSTUP SCAUx'!AC301="","","ANO")</f>
        <v/>
      </c>
      <c r="I301" s="106" t="str">
        <f>IF('VSTUP SCAUx'!BD301="","",'VSTUP SCAUx'!BD301)</f>
        <v/>
      </c>
      <c r="J301" s="101" t="str">
        <f>IF('VSTUP SCAUx'!N301="","",'VSTUP SCAUx'!N301)</f>
        <v/>
      </c>
      <c r="K301" s="95" t="s">
        <v>28</v>
      </c>
      <c r="L301" s="95" t="s">
        <v>28</v>
      </c>
      <c r="M301" s="95" t="s">
        <v>28</v>
      </c>
      <c r="N301" s="95"/>
      <c r="O301" s="95" t="s">
        <v>28</v>
      </c>
      <c r="P301" s="96" t="e">
        <f>ROUND(IF(F301="vyplnit","-",VLOOKUP(CONCATENATE(Y301,G301," ",Z301),ZU!$A$6:$H$100,5,FALSE)*F301),2)</f>
        <v>#N/A</v>
      </c>
      <c r="Q301" s="96" t="e">
        <f t="shared" si="24"/>
        <v>#N/A</v>
      </c>
      <c r="R301" s="97" t="s">
        <v>28</v>
      </c>
      <c r="S301" s="97" t="s">
        <v>28</v>
      </c>
      <c r="T301" s="97" t="s">
        <v>28</v>
      </c>
      <c r="U301" s="96"/>
      <c r="V301" s="101" t="str">
        <f>IF('VSTUP SCAUx'!BH301="","",'VSTUP SCAUx'!BH301)</f>
        <v/>
      </c>
      <c r="W301" s="101" t="str">
        <f>IF('VSTUP SCAUx'!BI301="","",'VSTUP SCAUx'!BI301)</f>
        <v/>
      </c>
      <c r="X301" s="98" t="e">
        <f t="shared" si="25"/>
        <v>#VALUE!</v>
      </c>
      <c r="Y301" s="99">
        <f>IF(A301="vyplnit"," ",VLOOKUP(A301,ZU!$B$6:$H$101,2,FALSE))</f>
        <v>0</v>
      </c>
      <c r="Z301" s="95" t="s">
        <v>28</v>
      </c>
      <c r="AA301" s="95"/>
      <c r="AB301" s="95" t="s">
        <v>28</v>
      </c>
      <c r="AC301" s="95" t="s">
        <v>28</v>
      </c>
      <c r="AD301" s="95" t="s">
        <v>28</v>
      </c>
      <c r="AE301" s="95">
        <f t="shared" si="26"/>
        <v>0</v>
      </c>
      <c r="AF301" s="100">
        <f t="shared" si="27"/>
        <v>1</v>
      </c>
      <c r="AG301" s="95" t="e">
        <f t="shared" si="28"/>
        <v>#N/A</v>
      </c>
      <c r="AH301" s="95"/>
      <c r="AI301" s="101" t="s">
        <v>28</v>
      </c>
      <c r="AJ301" s="101" t="s">
        <v>28</v>
      </c>
      <c r="AK301" s="101" t="s">
        <v>28</v>
      </c>
      <c r="AL301" s="102" t="str">
        <f t="shared" si="29"/>
        <v>nezměněna</v>
      </c>
      <c r="AM301" s="103"/>
    </row>
    <row r="302" spans="1:39" ht="15">
      <c r="A302" s="105" t="str">
        <f>IF('VSTUP SCAUx'!AY302="","",'VSTUP SCAUx'!AY302)</f>
        <v/>
      </c>
      <c r="B302" s="105" t="str">
        <f>IF('VSTUP SCAUx'!A302="","",'VSTUP SCAUx'!A302)</f>
        <v/>
      </c>
      <c r="C302" s="105" t="str">
        <f>IF('VSTUP SCAUx'!B302="","",'VSTUP SCAUx'!B302)</f>
        <v/>
      </c>
      <c r="D302" s="105" t="str">
        <f>IF('VSTUP SCAUx'!C302="","",'VSTUP SCAUx'!C302)</f>
        <v/>
      </c>
      <c r="E302" s="105" t="str">
        <f>IF('VSTUP SCAUx'!I302="","",'VSTUP SCAUx'!I302)</f>
        <v/>
      </c>
      <c r="F302" s="95" t="str">
        <f>IF('VSTUP SCAUx'!F302="","",'VSTUP SCAUx'!F302)</f>
        <v/>
      </c>
      <c r="G302" s="95" t="str">
        <f>IF('VSTUP SCAUx'!G302="","",'VSTUP SCAUx'!G302)</f>
        <v/>
      </c>
      <c r="H302" s="101" t="str">
        <f>IF('VSTUP SCAUx'!AC302="","","ANO")</f>
        <v/>
      </c>
      <c r="I302" s="106" t="str">
        <f>IF('VSTUP SCAUx'!BD302="","",'VSTUP SCAUx'!BD302)</f>
        <v/>
      </c>
      <c r="J302" s="101" t="str">
        <f>IF('VSTUP SCAUx'!N302="","",'VSTUP SCAUx'!N302)</f>
        <v/>
      </c>
      <c r="K302" s="95" t="s">
        <v>28</v>
      </c>
      <c r="L302" s="95" t="s">
        <v>28</v>
      </c>
      <c r="M302" s="95" t="s">
        <v>28</v>
      </c>
      <c r="N302" s="95"/>
      <c r="O302" s="95" t="s">
        <v>28</v>
      </c>
      <c r="P302" s="96" t="e">
        <f>ROUND(IF(F302="vyplnit","-",VLOOKUP(CONCATENATE(Y302,G302," ",Z302),ZU!$A$6:$H$100,5,FALSE)*F302),2)</f>
        <v>#N/A</v>
      </c>
      <c r="Q302" s="96" t="e">
        <f t="shared" si="24"/>
        <v>#N/A</v>
      </c>
      <c r="R302" s="97" t="s">
        <v>28</v>
      </c>
      <c r="S302" s="97" t="s">
        <v>28</v>
      </c>
      <c r="T302" s="97" t="s">
        <v>28</v>
      </c>
      <c r="U302" s="96"/>
      <c r="V302" s="101" t="str">
        <f>IF('VSTUP SCAUx'!BH302="","",'VSTUP SCAUx'!BH302)</f>
        <v/>
      </c>
      <c r="W302" s="101" t="str">
        <f>IF('VSTUP SCAUx'!BI302="","",'VSTUP SCAUx'!BI302)</f>
        <v/>
      </c>
      <c r="X302" s="98" t="e">
        <f t="shared" si="25"/>
        <v>#VALUE!</v>
      </c>
      <c r="Y302" s="99">
        <f>IF(A302="vyplnit"," ",VLOOKUP(A302,ZU!$B$6:$H$101,2,FALSE))</f>
        <v>0</v>
      </c>
      <c r="Z302" s="95" t="s">
        <v>28</v>
      </c>
      <c r="AA302" s="95"/>
      <c r="AB302" s="95" t="s">
        <v>28</v>
      </c>
      <c r="AC302" s="95" t="s">
        <v>28</v>
      </c>
      <c r="AD302" s="95" t="s">
        <v>28</v>
      </c>
      <c r="AE302" s="95">
        <f t="shared" si="26"/>
        <v>0</v>
      </c>
      <c r="AF302" s="100">
        <f t="shared" si="27"/>
        <v>1</v>
      </c>
      <c r="AG302" s="95" t="e">
        <f t="shared" si="28"/>
        <v>#N/A</v>
      </c>
      <c r="AH302" s="95"/>
      <c r="AI302" s="101" t="s">
        <v>28</v>
      </c>
      <c r="AJ302" s="101" t="s">
        <v>28</v>
      </c>
      <c r="AK302" s="101" t="s">
        <v>28</v>
      </c>
      <c r="AL302" s="102" t="str">
        <f t="shared" si="29"/>
        <v>nezměněna</v>
      </c>
      <c r="AM302" s="103"/>
    </row>
    <row r="303" spans="1:39" ht="15">
      <c r="A303" s="105" t="str">
        <f>IF('VSTUP SCAUx'!AY303="","",'VSTUP SCAUx'!AY303)</f>
        <v/>
      </c>
      <c r="B303" s="105" t="str">
        <f>IF('VSTUP SCAUx'!A303="","",'VSTUP SCAUx'!A303)</f>
        <v/>
      </c>
      <c r="C303" s="105" t="str">
        <f>IF('VSTUP SCAUx'!B303="","",'VSTUP SCAUx'!B303)</f>
        <v/>
      </c>
      <c r="D303" s="105" t="str">
        <f>IF('VSTUP SCAUx'!C303="","",'VSTUP SCAUx'!C303)</f>
        <v/>
      </c>
      <c r="E303" s="105" t="str">
        <f>IF('VSTUP SCAUx'!I303="","",'VSTUP SCAUx'!I303)</f>
        <v/>
      </c>
      <c r="F303" s="95" t="str">
        <f>IF('VSTUP SCAUx'!F303="","",'VSTUP SCAUx'!F303)</f>
        <v/>
      </c>
      <c r="G303" s="95" t="str">
        <f>IF('VSTUP SCAUx'!G303="","",'VSTUP SCAUx'!G303)</f>
        <v/>
      </c>
      <c r="H303" s="101" t="str">
        <f>IF('VSTUP SCAUx'!AC303="","","ANO")</f>
        <v/>
      </c>
      <c r="I303" s="106" t="str">
        <f>IF('VSTUP SCAUx'!BD303="","",'VSTUP SCAUx'!BD303)</f>
        <v/>
      </c>
      <c r="J303" s="101" t="str">
        <f>IF('VSTUP SCAUx'!N303="","",'VSTUP SCAUx'!N303)</f>
        <v/>
      </c>
      <c r="K303" s="95" t="s">
        <v>28</v>
      </c>
      <c r="L303" s="95" t="s">
        <v>28</v>
      </c>
      <c r="M303" s="95" t="s">
        <v>28</v>
      </c>
      <c r="N303" s="95"/>
      <c r="O303" s="95" t="s">
        <v>28</v>
      </c>
      <c r="P303" s="96" t="e">
        <f>ROUND(IF(F303="vyplnit","-",VLOOKUP(CONCATENATE(Y303,G303," ",Z303),ZU!$A$6:$H$100,5,FALSE)*F303),2)</f>
        <v>#N/A</v>
      </c>
      <c r="Q303" s="96" t="e">
        <f t="shared" si="24"/>
        <v>#N/A</v>
      </c>
      <c r="R303" s="97" t="s">
        <v>28</v>
      </c>
      <c r="S303" s="97" t="s">
        <v>28</v>
      </c>
      <c r="T303" s="97" t="s">
        <v>28</v>
      </c>
      <c r="U303" s="96"/>
      <c r="V303" s="101" t="str">
        <f>IF('VSTUP SCAUx'!BH303="","",'VSTUP SCAUx'!BH303)</f>
        <v/>
      </c>
      <c r="W303" s="101" t="str">
        <f>IF('VSTUP SCAUx'!BI303="","",'VSTUP SCAUx'!BI303)</f>
        <v/>
      </c>
      <c r="X303" s="98" t="e">
        <f t="shared" si="25"/>
        <v>#VALUE!</v>
      </c>
      <c r="Y303" s="99">
        <f>IF(A303="vyplnit"," ",VLOOKUP(A303,ZU!$B$6:$H$101,2,FALSE))</f>
        <v>0</v>
      </c>
      <c r="Z303" s="95" t="s">
        <v>28</v>
      </c>
      <c r="AA303" s="95"/>
      <c r="AB303" s="95" t="s">
        <v>28</v>
      </c>
      <c r="AC303" s="95" t="s">
        <v>28</v>
      </c>
      <c r="AD303" s="95" t="s">
        <v>28</v>
      </c>
      <c r="AE303" s="95">
        <f t="shared" si="26"/>
        <v>0</v>
      </c>
      <c r="AF303" s="100">
        <f t="shared" si="27"/>
        <v>1</v>
      </c>
      <c r="AG303" s="95" t="e">
        <f t="shared" si="28"/>
        <v>#N/A</v>
      </c>
      <c r="AH303" s="95"/>
      <c r="AI303" s="101" t="s">
        <v>28</v>
      </c>
      <c r="AJ303" s="101" t="s">
        <v>28</v>
      </c>
      <c r="AK303" s="101" t="s">
        <v>28</v>
      </c>
      <c r="AL303" s="102" t="str">
        <f t="shared" si="29"/>
        <v>nezměněna</v>
      </c>
      <c r="AM303" s="103"/>
    </row>
    <row r="304" spans="1:39" ht="15">
      <c r="A304" s="105" t="str">
        <f>IF('VSTUP SCAUx'!AY304="","",'VSTUP SCAUx'!AY304)</f>
        <v/>
      </c>
      <c r="B304" s="105" t="str">
        <f>IF('VSTUP SCAUx'!A304="","",'VSTUP SCAUx'!A304)</f>
        <v/>
      </c>
      <c r="C304" s="105" t="str">
        <f>IF('VSTUP SCAUx'!B304="","",'VSTUP SCAUx'!B304)</f>
        <v/>
      </c>
      <c r="D304" s="105" t="str">
        <f>IF('VSTUP SCAUx'!C304="","",'VSTUP SCAUx'!C304)</f>
        <v/>
      </c>
      <c r="E304" s="105" t="str">
        <f>IF('VSTUP SCAUx'!I304="","",'VSTUP SCAUx'!I304)</f>
        <v/>
      </c>
      <c r="F304" s="95" t="str">
        <f>IF('VSTUP SCAUx'!F304="","",'VSTUP SCAUx'!F304)</f>
        <v/>
      </c>
      <c r="G304" s="95" t="str">
        <f>IF('VSTUP SCAUx'!G304="","",'VSTUP SCAUx'!G304)</f>
        <v/>
      </c>
      <c r="H304" s="101" t="str">
        <f>IF('VSTUP SCAUx'!AC304="","","ANO")</f>
        <v/>
      </c>
      <c r="I304" s="106" t="str">
        <f>IF('VSTUP SCAUx'!BD304="","",'VSTUP SCAUx'!BD304)</f>
        <v/>
      </c>
      <c r="J304" s="101" t="str">
        <f>IF('VSTUP SCAUx'!N304="","",'VSTUP SCAUx'!N304)</f>
        <v/>
      </c>
      <c r="K304" s="95" t="s">
        <v>28</v>
      </c>
      <c r="L304" s="95" t="s">
        <v>28</v>
      </c>
      <c r="M304" s="95" t="s">
        <v>28</v>
      </c>
      <c r="N304" s="95"/>
      <c r="O304" s="95" t="s">
        <v>28</v>
      </c>
      <c r="P304" s="96" t="e">
        <f>ROUND(IF(F304="vyplnit","-",VLOOKUP(CONCATENATE(Y304,G304," ",Z304),ZU!$A$6:$H$100,5,FALSE)*F304),2)</f>
        <v>#N/A</v>
      </c>
      <c r="Q304" s="96" t="e">
        <f t="shared" si="24"/>
        <v>#N/A</v>
      </c>
      <c r="R304" s="97" t="s">
        <v>28</v>
      </c>
      <c r="S304" s="97" t="s">
        <v>28</v>
      </c>
      <c r="T304" s="97" t="s">
        <v>28</v>
      </c>
      <c r="U304" s="96"/>
      <c r="V304" s="101" t="str">
        <f>IF('VSTUP SCAUx'!BH304="","",'VSTUP SCAUx'!BH304)</f>
        <v/>
      </c>
      <c r="W304" s="101" t="str">
        <f>IF('VSTUP SCAUx'!BI304="","",'VSTUP SCAUx'!BI304)</f>
        <v/>
      </c>
      <c r="X304" s="98" t="e">
        <f t="shared" si="25"/>
        <v>#VALUE!</v>
      </c>
      <c r="Y304" s="99">
        <f>IF(A304="vyplnit"," ",VLOOKUP(A304,ZU!$B$6:$H$101,2,FALSE))</f>
        <v>0</v>
      </c>
      <c r="Z304" s="95" t="s">
        <v>28</v>
      </c>
      <c r="AA304" s="95"/>
      <c r="AB304" s="95" t="s">
        <v>28</v>
      </c>
      <c r="AC304" s="95" t="s">
        <v>28</v>
      </c>
      <c r="AD304" s="95" t="s">
        <v>28</v>
      </c>
      <c r="AE304" s="95">
        <f t="shared" si="26"/>
        <v>0</v>
      </c>
      <c r="AF304" s="100">
        <f t="shared" si="27"/>
        <v>1</v>
      </c>
      <c r="AG304" s="95" t="e">
        <f t="shared" si="28"/>
        <v>#N/A</v>
      </c>
      <c r="AH304" s="95"/>
      <c r="AI304" s="101" t="s">
        <v>28</v>
      </c>
      <c r="AJ304" s="101" t="s">
        <v>28</v>
      </c>
      <c r="AK304" s="101" t="s">
        <v>28</v>
      </c>
      <c r="AL304" s="102" t="str">
        <f t="shared" si="29"/>
        <v>nezměněna</v>
      </c>
      <c r="AM304" s="103"/>
    </row>
    <row r="305" spans="1:39" ht="15">
      <c r="A305" s="105" t="str">
        <f>IF('VSTUP SCAUx'!AY305="","",'VSTUP SCAUx'!AY305)</f>
        <v/>
      </c>
      <c r="B305" s="105" t="str">
        <f>IF('VSTUP SCAUx'!A305="","",'VSTUP SCAUx'!A305)</f>
        <v/>
      </c>
      <c r="C305" s="105" t="str">
        <f>IF('VSTUP SCAUx'!B305="","",'VSTUP SCAUx'!B305)</f>
        <v/>
      </c>
      <c r="D305" s="105" t="str">
        <f>IF('VSTUP SCAUx'!C305="","",'VSTUP SCAUx'!C305)</f>
        <v/>
      </c>
      <c r="E305" s="105" t="str">
        <f>IF('VSTUP SCAUx'!I305="","",'VSTUP SCAUx'!I305)</f>
        <v/>
      </c>
      <c r="F305" s="95" t="str">
        <f>IF('VSTUP SCAUx'!F305="","",'VSTUP SCAUx'!F305)</f>
        <v/>
      </c>
      <c r="G305" s="95" t="str">
        <f>IF('VSTUP SCAUx'!G305="","",'VSTUP SCAUx'!G305)</f>
        <v/>
      </c>
      <c r="H305" s="101" t="str">
        <f>IF('VSTUP SCAUx'!AC305="","","ANO")</f>
        <v/>
      </c>
      <c r="I305" s="106" t="str">
        <f>IF('VSTUP SCAUx'!BD305="","",'VSTUP SCAUx'!BD305)</f>
        <v/>
      </c>
      <c r="J305" s="101" t="str">
        <f>IF('VSTUP SCAUx'!N305="","",'VSTUP SCAUx'!N305)</f>
        <v/>
      </c>
      <c r="K305" s="95" t="s">
        <v>28</v>
      </c>
      <c r="L305" s="95" t="s">
        <v>28</v>
      </c>
      <c r="M305" s="95" t="s">
        <v>28</v>
      </c>
      <c r="N305" s="95"/>
      <c r="O305" s="95" t="s">
        <v>28</v>
      </c>
      <c r="P305" s="96" t="e">
        <f>ROUND(IF(F305="vyplnit","-",VLOOKUP(CONCATENATE(Y305,G305," ",Z305),ZU!$A$6:$H$100,5,FALSE)*F305),2)</f>
        <v>#N/A</v>
      </c>
      <c r="Q305" s="96" t="e">
        <f t="shared" si="24"/>
        <v>#N/A</v>
      </c>
      <c r="R305" s="97" t="s">
        <v>28</v>
      </c>
      <c r="S305" s="97" t="s">
        <v>28</v>
      </c>
      <c r="T305" s="97" t="s">
        <v>28</v>
      </c>
      <c r="U305" s="96"/>
      <c r="V305" s="101" t="str">
        <f>IF('VSTUP SCAUx'!BH305="","",'VSTUP SCAUx'!BH305)</f>
        <v/>
      </c>
      <c r="W305" s="101" t="str">
        <f>IF('VSTUP SCAUx'!BI305="","",'VSTUP SCAUx'!BI305)</f>
        <v/>
      </c>
      <c r="X305" s="98" t="e">
        <f t="shared" si="25"/>
        <v>#VALUE!</v>
      </c>
      <c r="Y305" s="99">
        <f>IF(A305="vyplnit"," ",VLOOKUP(A305,ZU!$B$6:$H$101,2,FALSE))</f>
        <v>0</v>
      </c>
      <c r="Z305" s="95" t="s">
        <v>28</v>
      </c>
      <c r="AA305" s="95"/>
      <c r="AB305" s="95" t="s">
        <v>28</v>
      </c>
      <c r="AC305" s="95" t="s">
        <v>28</v>
      </c>
      <c r="AD305" s="95" t="s">
        <v>28</v>
      </c>
      <c r="AE305" s="95">
        <f t="shared" si="26"/>
        <v>0</v>
      </c>
      <c r="AF305" s="100">
        <f t="shared" si="27"/>
        <v>1</v>
      </c>
      <c r="AG305" s="95" t="e">
        <f t="shared" si="28"/>
        <v>#N/A</v>
      </c>
      <c r="AH305" s="95"/>
      <c r="AI305" s="101" t="s">
        <v>28</v>
      </c>
      <c r="AJ305" s="101" t="s">
        <v>28</v>
      </c>
      <c r="AK305" s="101" t="s">
        <v>28</v>
      </c>
      <c r="AL305" s="102" t="str">
        <f t="shared" si="29"/>
        <v>nezměněna</v>
      </c>
      <c r="AM305" s="103"/>
    </row>
    <row r="306" spans="1:39" ht="15">
      <c r="A306" s="105" t="str">
        <f>IF('VSTUP SCAUx'!AY306="","",'VSTUP SCAUx'!AY306)</f>
        <v/>
      </c>
      <c r="B306" s="105" t="str">
        <f>IF('VSTUP SCAUx'!A306="","",'VSTUP SCAUx'!A306)</f>
        <v/>
      </c>
      <c r="C306" s="105" t="str">
        <f>IF('VSTUP SCAUx'!B306="","",'VSTUP SCAUx'!B306)</f>
        <v/>
      </c>
      <c r="D306" s="105" t="str">
        <f>IF('VSTUP SCAUx'!C306="","",'VSTUP SCAUx'!C306)</f>
        <v/>
      </c>
      <c r="E306" s="105" t="str">
        <f>IF('VSTUP SCAUx'!I306="","",'VSTUP SCAUx'!I306)</f>
        <v/>
      </c>
      <c r="F306" s="95" t="str">
        <f>IF('VSTUP SCAUx'!F306="","",'VSTUP SCAUx'!F306)</f>
        <v/>
      </c>
      <c r="G306" s="95" t="str">
        <f>IF('VSTUP SCAUx'!G306="","",'VSTUP SCAUx'!G306)</f>
        <v/>
      </c>
      <c r="H306" s="101" t="str">
        <f>IF('VSTUP SCAUx'!AC306="","","ANO")</f>
        <v/>
      </c>
      <c r="I306" s="106" t="str">
        <f>IF('VSTUP SCAUx'!BD306="","",'VSTUP SCAUx'!BD306)</f>
        <v/>
      </c>
      <c r="J306" s="101" t="str">
        <f>IF('VSTUP SCAUx'!N306="","",'VSTUP SCAUx'!N306)</f>
        <v/>
      </c>
      <c r="K306" s="95" t="s">
        <v>28</v>
      </c>
      <c r="L306" s="95" t="s">
        <v>28</v>
      </c>
      <c r="M306" s="95" t="s">
        <v>28</v>
      </c>
      <c r="N306" s="95"/>
      <c r="O306" s="95" t="s">
        <v>28</v>
      </c>
      <c r="P306" s="96" t="e">
        <f>ROUND(IF(F306="vyplnit","-",VLOOKUP(CONCATENATE(Y306,G306," ",Z306),ZU!$A$6:$H$100,5,FALSE)*F306),2)</f>
        <v>#N/A</v>
      </c>
      <c r="Q306" s="96" t="e">
        <f t="shared" si="24"/>
        <v>#N/A</v>
      </c>
      <c r="R306" s="97" t="s">
        <v>28</v>
      </c>
      <c r="S306" s="97" t="s">
        <v>28</v>
      </c>
      <c r="T306" s="97" t="s">
        <v>28</v>
      </c>
      <c r="U306" s="96"/>
      <c r="V306" s="101" t="str">
        <f>IF('VSTUP SCAUx'!BH306="","",'VSTUP SCAUx'!BH306)</f>
        <v/>
      </c>
      <c r="W306" s="101" t="str">
        <f>IF('VSTUP SCAUx'!BI306="","",'VSTUP SCAUx'!BI306)</f>
        <v/>
      </c>
      <c r="X306" s="98" t="e">
        <f t="shared" si="25"/>
        <v>#VALUE!</v>
      </c>
      <c r="Y306" s="99">
        <f>IF(A306="vyplnit"," ",VLOOKUP(A306,ZU!$B$6:$H$101,2,FALSE))</f>
        <v>0</v>
      </c>
      <c r="Z306" s="95" t="s">
        <v>28</v>
      </c>
      <c r="AA306" s="95"/>
      <c r="AB306" s="95" t="s">
        <v>28</v>
      </c>
      <c r="AC306" s="95" t="s">
        <v>28</v>
      </c>
      <c r="AD306" s="95" t="s">
        <v>28</v>
      </c>
      <c r="AE306" s="95">
        <f t="shared" si="26"/>
        <v>0</v>
      </c>
      <c r="AF306" s="100">
        <f t="shared" si="27"/>
        <v>1</v>
      </c>
      <c r="AG306" s="95" t="e">
        <f t="shared" si="28"/>
        <v>#N/A</v>
      </c>
      <c r="AH306" s="95"/>
      <c r="AI306" s="101" t="s">
        <v>28</v>
      </c>
      <c r="AJ306" s="101" t="s">
        <v>28</v>
      </c>
      <c r="AK306" s="101" t="s">
        <v>28</v>
      </c>
      <c r="AL306" s="102" t="str">
        <f t="shared" si="29"/>
        <v>nezměněna</v>
      </c>
      <c r="AM306" s="103"/>
    </row>
    <row r="307" spans="1:39" ht="15">
      <c r="A307" s="105" t="str">
        <f>IF('VSTUP SCAUx'!AY307="","",'VSTUP SCAUx'!AY307)</f>
        <v/>
      </c>
      <c r="B307" s="105" t="str">
        <f>IF('VSTUP SCAUx'!A307="","",'VSTUP SCAUx'!A307)</f>
        <v/>
      </c>
      <c r="C307" s="105" t="str">
        <f>IF('VSTUP SCAUx'!B307="","",'VSTUP SCAUx'!B307)</f>
        <v/>
      </c>
      <c r="D307" s="105" t="str">
        <f>IF('VSTUP SCAUx'!C307="","",'VSTUP SCAUx'!C307)</f>
        <v/>
      </c>
      <c r="E307" s="105" t="str">
        <f>IF('VSTUP SCAUx'!I307="","",'VSTUP SCAUx'!I307)</f>
        <v/>
      </c>
      <c r="F307" s="95" t="str">
        <f>IF('VSTUP SCAUx'!F307="","",'VSTUP SCAUx'!F307)</f>
        <v/>
      </c>
      <c r="G307" s="95" t="str">
        <f>IF('VSTUP SCAUx'!G307="","",'VSTUP SCAUx'!G307)</f>
        <v/>
      </c>
      <c r="H307" s="101" t="str">
        <f>IF('VSTUP SCAUx'!AC307="","","ANO")</f>
        <v/>
      </c>
      <c r="I307" s="106" t="str">
        <f>IF('VSTUP SCAUx'!BD307="","",'VSTUP SCAUx'!BD307)</f>
        <v/>
      </c>
      <c r="J307" s="101" t="str">
        <f>IF('VSTUP SCAUx'!N307="","",'VSTUP SCAUx'!N307)</f>
        <v/>
      </c>
      <c r="K307" s="95" t="s">
        <v>28</v>
      </c>
      <c r="L307" s="95" t="s">
        <v>28</v>
      </c>
      <c r="M307" s="95" t="s">
        <v>28</v>
      </c>
      <c r="N307" s="95"/>
      <c r="O307" s="95" t="s">
        <v>28</v>
      </c>
      <c r="P307" s="96" t="e">
        <f>ROUND(IF(F307="vyplnit","-",VLOOKUP(CONCATENATE(Y307,G307," ",Z307),ZU!$A$6:$H$100,5,FALSE)*F307),2)</f>
        <v>#N/A</v>
      </c>
      <c r="Q307" s="96" t="e">
        <f t="shared" si="24"/>
        <v>#N/A</v>
      </c>
      <c r="R307" s="97" t="s">
        <v>28</v>
      </c>
      <c r="S307" s="97" t="s">
        <v>28</v>
      </c>
      <c r="T307" s="97" t="s">
        <v>28</v>
      </c>
      <c r="U307" s="96"/>
      <c r="V307" s="101" t="str">
        <f>IF('VSTUP SCAUx'!BH307="","",'VSTUP SCAUx'!BH307)</f>
        <v/>
      </c>
      <c r="W307" s="101" t="str">
        <f>IF('VSTUP SCAUx'!BI307="","",'VSTUP SCAUx'!BI307)</f>
        <v/>
      </c>
      <c r="X307" s="98" t="e">
        <f t="shared" si="25"/>
        <v>#VALUE!</v>
      </c>
      <c r="Y307" s="99">
        <f>IF(A307="vyplnit"," ",VLOOKUP(A307,ZU!$B$6:$H$101,2,FALSE))</f>
        <v>0</v>
      </c>
      <c r="Z307" s="95" t="s">
        <v>28</v>
      </c>
      <c r="AA307" s="95"/>
      <c r="AB307" s="95" t="s">
        <v>28</v>
      </c>
      <c r="AC307" s="95" t="s">
        <v>28</v>
      </c>
      <c r="AD307" s="95" t="s">
        <v>28</v>
      </c>
      <c r="AE307" s="95">
        <f t="shared" si="26"/>
        <v>0</v>
      </c>
      <c r="AF307" s="100">
        <f t="shared" si="27"/>
        <v>1</v>
      </c>
      <c r="AG307" s="95" t="e">
        <f t="shared" si="28"/>
        <v>#N/A</v>
      </c>
      <c r="AH307" s="95"/>
      <c r="AI307" s="101" t="s">
        <v>28</v>
      </c>
      <c r="AJ307" s="101" t="s">
        <v>28</v>
      </c>
      <c r="AK307" s="101" t="s">
        <v>28</v>
      </c>
      <c r="AL307" s="102" t="str">
        <f t="shared" si="29"/>
        <v>nezměněna</v>
      </c>
      <c r="AM307" s="103"/>
    </row>
    <row r="308" spans="1:39" ht="15">
      <c r="A308" s="105" t="str">
        <f>IF('VSTUP SCAUx'!AY308="","",'VSTUP SCAUx'!AY308)</f>
        <v/>
      </c>
      <c r="B308" s="105" t="str">
        <f>IF('VSTUP SCAUx'!A308="","",'VSTUP SCAUx'!A308)</f>
        <v/>
      </c>
      <c r="C308" s="105" t="str">
        <f>IF('VSTUP SCAUx'!B308="","",'VSTUP SCAUx'!B308)</f>
        <v/>
      </c>
      <c r="D308" s="105" t="str">
        <f>IF('VSTUP SCAUx'!C308="","",'VSTUP SCAUx'!C308)</f>
        <v/>
      </c>
      <c r="E308" s="105" t="str">
        <f>IF('VSTUP SCAUx'!I308="","",'VSTUP SCAUx'!I308)</f>
        <v/>
      </c>
      <c r="F308" s="95" t="str">
        <f>IF('VSTUP SCAUx'!F308="","",'VSTUP SCAUx'!F308)</f>
        <v/>
      </c>
      <c r="G308" s="95" t="str">
        <f>IF('VSTUP SCAUx'!G308="","",'VSTUP SCAUx'!G308)</f>
        <v/>
      </c>
      <c r="H308" s="101" t="str">
        <f>IF('VSTUP SCAUx'!AC308="","","ANO")</f>
        <v/>
      </c>
      <c r="I308" s="106" t="str">
        <f>IF('VSTUP SCAUx'!BD308="","",'VSTUP SCAUx'!BD308)</f>
        <v/>
      </c>
      <c r="J308" s="101" t="str">
        <f>IF('VSTUP SCAUx'!N308="","",'VSTUP SCAUx'!N308)</f>
        <v/>
      </c>
      <c r="K308" s="95" t="s">
        <v>28</v>
      </c>
      <c r="L308" s="95" t="s">
        <v>28</v>
      </c>
      <c r="M308" s="95" t="s">
        <v>28</v>
      </c>
      <c r="N308" s="95"/>
      <c r="O308" s="95" t="s">
        <v>28</v>
      </c>
      <c r="P308" s="96" t="e">
        <f>ROUND(IF(F308="vyplnit","-",VLOOKUP(CONCATENATE(Y308,G308," ",Z308),ZU!$A$6:$H$100,5,FALSE)*F308),2)</f>
        <v>#N/A</v>
      </c>
      <c r="Q308" s="96" t="e">
        <f t="shared" si="24"/>
        <v>#N/A</v>
      </c>
      <c r="R308" s="97" t="s">
        <v>28</v>
      </c>
      <c r="S308" s="97" t="s">
        <v>28</v>
      </c>
      <c r="T308" s="97" t="s">
        <v>28</v>
      </c>
      <c r="U308" s="96"/>
      <c r="V308" s="101" t="str">
        <f>IF('VSTUP SCAUx'!BH308="","",'VSTUP SCAUx'!BH308)</f>
        <v/>
      </c>
      <c r="W308" s="101" t="str">
        <f>IF('VSTUP SCAUx'!BI308="","",'VSTUP SCAUx'!BI308)</f>
        <v/>
      </c>
      <c r="X308" s="98" t="e">
        <f t="shared" si="25"/>
        <v>#VALUE!</v>
      </c>
      <c r="Y308" s="99">
        <f>IF(A308="vyplnit"," ",VLOOKUP(A308,ZU!$B$6:$H$101,2,FALSE))</f>
        <v>0</v>
      </c>
      <c r="Z308" s="95" t="s">
        <v>28</v>
      </c>
      <c r="AA308" s="95"/>
      <c r="AB308" s="95" t="s">
        <v>28</v>
      </c>
      <c r="AC308" s="95" t="s">
        <v>28</v>
      </c>
      <c r="AD308" s="95" t="s">
        <v>28</v>
      </c>
      <c r="AE308" s="95">
        <f t="shared" si="26"/>
        <v>0</v>
      </c>
      <c r="AF308" s="100">
        <f t="shared" si="27"/>
        <v>1</v>
      </c>
      <c r="AG308" s="95" t="e">
        <f t="shared" si="28"/>
        <v>#N/A</v>
      </c>
      <c r="AH308" s="95"/>
      <c r="AI308" s="101" t="s">
        <v>28</v>
      </c>
      <c r="AJ308" s="101" t="s">
        <v>28</v>
      </c>
      <c r="AK308" s="101" t="s">
        <v>28</v>
      </c>
      <c r="AL308" s="102" t="str">
        <f t="shared" si="29"/>
        <v>nezměněna</v>
      </c>
      <c r="AM308" s="103"/>
    </row>
    <row r="309" spans="1:39" ht="15">
      <c r="A309" s="105" t="str">
        <f>IF('VSTUP SCAUx'!AY309="","",'VSTUP SCAUx'!AY309)</f>
        <v/>
      </c>
      <c r="B309" s="105" t="str">
        <f>IF('VSTUP SCAUx'!A309="","",'VSTUP SCAUx'!A309)</f>
        <v/>
      </c>
      <c r="C309" s="105" t="str">
        <f>IF('VSTUP SCAUx'!B309="","",'VSTUP SCAUx'!B309)</f>
        <v/>
      </c>
      <c r="D309" s="105" t="str">
        <f>IF('VSTUP SCAUx'!C309="","",'VSTUP SCAUx'!C309)</f>
        <v/>
      </c>
      <c r="E309" s="105" t="str">
        <f>IF('VSTUP SCAUx'!I309="","",'VSTUP SCAUx'!I309)</f>
        <v/>
      </c>
      <c r="F309" s="95" t="str">
        <f>IF('VSTUP SCAUx'!F309="","",'VSTUP SCAUx'!F309)</f>
        <v/>
      </c>
      <c r="G309" s="95" t="str">
        <f>IF('VSTUP SCAUx'!G309="","",'VSTUP SCAUx'!G309)</f>
        <v/>
      </c>
      <c r="H309" s="101" t="str">
        <f>IF('VSTUP SCAUx'!AC309="","","ANO")</f>
        <v/>
      </c>
      <c r="I309" s="106" t="str">
        <f>IF('VSTUP SCAUx'!BD309="","",'VSTUP SCAUx'!BD309)</f>
        <v/>
      </c>
      <c r="J309" s="101" t="str">
        <f>IF('VSTUP SCAUx'!N309="","",'VSTUP SCAUx'!N309)</f>
        <v/>
      </c>
      <c r="K309" s="95" t="s">
        <v>28</v>
      </c>
      <c r="L309" s="95" t="s">
        <v>28</v>
      </c>
      <c r="M309" s="95" t="s">
        <v>28</v>
      </c>
      <c r="N309" s="95"/>
      <c r="O309" s="95" t="s">
        <v>28</v>
      </c>
      <c r="P309" s="96" t="e">
        <f>ROUND(IF(F309="vyplnit","-",VLOOKUP(CONCATENATE(Y309,G309," ",Z309),ZU!$A$6:$H$100,5,FALSE)*F309),2)</f>
        <v>#N/A</v>
      </c>
      <c r="Q309" s="96" t="e">
        <f t="shared" si="24"/>
        <v>#N/A</v>
      </c>
      <c r="R309" s="97" t="s">
        <v>28</v>
      </c>
      <c r="S309" s="97" t="s">
        <v>28</v>
      </c>
      <c r="T309" s="97" t="s">
        <v>28</v>
      </c>
      <c r="U309" s="96"/>
      <c r="V309" s="101" t="str">
        <f>IF('VSTUP SCAUx'!BH309="","",'VSTUP SCAUx'!BH309)</f>
        <v/>
      </c>
      <c r="W309" s="101" t="str">
        <f>IF('VSTUP SCAUx'!BI309="","",'VSTUP SCAUx'!BI309)</f>
        <v/>
      </c>
      <c r="X309" s="98" t="e">
        <f t="shared" si="25"/>
        <v>#VALUE!</v>
      </c>
      <c r="Y309" s="99">
        <f>IF(A309="vyplnit"," ",VLOOKUP(A309,ZU!$B$6:$H$101,2,FALSE))</f>
        <v>0</v>
      </c>
      <c r="Z309" s="95" t="s">
        <v>28</v>
      </c>
      <c r="AA309" s="95"/>
      <c r="AB309" s="95" t="s">
        <v>28</v>
      </c>
      <c r="AC309" s="95" t="s">
        <v>28</v>
      </c>
      <c r="AD309" s="95" t="s">
        <v>28</v>
      </c>
      <c r="AE309" s="95">
        <f t="shared" si="26"/>
        <v>0</v>
      </c>
      <c r="AF309" s="100">
        <f t="shared" si="27"/>
        <v>1</v>
      </c>
      <c r="AG309" s="95" t="e">
        <f t="shared" si="28"/>
        <v>#N/A</v>
      </c>
      <c r="AH309" s="95"/>
      <c r="AI309" s="101" t="s">
        <v>28</v>
      </c>
      <c r="AJ309" s="101" t="s">
        <v>28</v>
      </c>
      <c r="AK309" s="101" t="s">
        <v>28</v>
      </c>
      <c r="AL309" s="102" t="str">
        <f t="shared" si="29"/>
        <v>nezměněna</v>
      </c>
      <c r="AM309" s="103"/>
    </row>
    <row r="310" spans="1:39" ht="15">
      <c r="A310" s="105" t="str">
        <f>IF('VSTUP SCAUx'!AY310="","",'VSTUP SCAUx'!AY310)</f>
        <v/>
      </c>
      <c r="B310" s="105" t="str">
        <f>IF('VSTUP SCAUx'!A310="","",'VSTUP SCAUx'!A310)</f>
        <v/>
      </c>
      <c r="C310" s="105" t="str">
        <f>IF('VSTUP SCAUx'!B310="","",'VSTUP SCAUx'!B310)</f>
        <v/>
      </c>
      <c r="D310" s="105" t="str">
        <f>IF('VSTUP SCAUx'!C310="","",'VSTUP SCAUx'!C310)</f>
        <v/>
      </c>
      <c r="E310" s="105" t="str">
        <f>IF('VSTUP SCAUx'!I310="","",'VSTUP SCAUx'!I310)</f>
        <v/>
      </c>
      <c r="F310" s="95" t="str">
        <f>IF('VSTUP SCAUx'!F310="","",'VSTUP SCAUx'!F310)</f>
        <v/>
      </c>
      <c r="G310" s="95" t="str">
        <f>IF('VSTUP SCAUx'!G310="","",'VSTUP SCAUx'!G310)</f>
        <v/>
      </c>
      <c r="H310" s="101" t="str">
        <f>IF('VSTUP SCAUx'!AC310="","","ANO")</f>
        <v/>
      </c>
      <c r="I310" s="106" t="str">
        <f>IF('VSTUP SCAUx'!BD310="","",'VSTUP SCAUx'!BD310)</f>
        <v/>
      </c>
      <c r="J310" s="101" t="str">
        <f>IF('VSTUP SCAUx'!N310="","",'VSTUP SCAUx'!N310)</f>
        <v/>
      </c>
      <c r="K310" s="95" t="s">
        <v>28</v>
      </c>
      <c r="L310" s="95" t="s">
        <v>28</v>
      </c>
      <c r="M310" s="95" t="s">
        <v>28</v>
      </c>
      <c r="N310" s="95"/>
      <c r="O310" s="95" t="s">
        <v>28</v>
      </c>
      <c r="P310" s="96" t="e">
        <f>ROUND(IF(F310="vyplnit","-",VLOOKUP(CONCATENATE(Y310,G310," ",Z310),ZU!$A$6:$H$100,5,FALSE)*F310),2)</f>
        <v>#N/A</v>
      </c>
      <c r="Q310" s="96" t="e">
        <f t="shared" si="24"/>
        <v>#N/A</v>
      </c>
      <c r="R310" s="97" t="s">
        <v>28</v>
      </c>
      <c r="S310" s="97" t="s">
        <v>28</v>
      </c>
      <c r="T310" s="97" t="s">
        <v>28</v>
      </c>
      <c r="U310" s="96"/>
      <c r="V310" s="101" t="str">
        <f>IF('VSTUP SCAUx'!BH310="","",'VSTUP SCAUx'!BH310)</f>
        <v/>
      </c>
      <c r="W310" s="101" t="str">
        <f>IF('VSTUP SCAUx'!BI310="","",'VSTUP SCAUx'!BI310)</f>
        <v/>
      </c>
      <c r="X310" s="98" t="e">
        <f t="shared" si="25"/>
        <v>#VALUE!</v>
      </c>
      <c r="Y310" s="99">
        <f>IF(A310="vyplnit"," ",VLOOKUP(A310,ZU!$B$6:$H$101,2,FALSE))</f>
        <v>0</v>
      </c>
      <c r="Z310" s="95" t="s">
        <v>28</v>
      </c>
      <c r="AA310" s="95"/>
      <c r="AB310" s="95" t="s">
        <v>28</v>
      </c>
      <c r="AC310" s="95" t="s">
        <v>28</v>
      </c>
      <c r="AD310" s="95" t="s">
        <v>28</v>
      </c>
      <c r="AE310" s="95">
        <f t="shared" si="26"/>
        <v>0</v>
      </c>
      <c r="AF310" s="100">
        <f t="shared" si="27"/>
        <v>1</v>
      </c>
      <c r="AG310" s="95" t="e">
        <f t="shared" si="28"/>
        <v>#N/A</v>
      </c>
      <c r="AH310" s="95"/>
      <c r="AI310" s="101" t="s">
        <v>28</v>
      </c>
      <c r="AJ310" s="101" t="s">
        <v>28</v>
      </c>
      <c r="AK310" s="101" t="s">
        <v>28</v>
      </c>
      <c r="AL310" s="102" t="str">
        <f t="shared" si="29"/>
        <v>nezměněna</v>
      </c>
      <c r="AM310" s="103"/>
    </row>
    <row r="311" spans="1:39" ht="15">
      <c r="A311" s="105" t="str">
        <f>IF('VSTUP SCAUx'!AY311="","",'VSTUP SCAUx'!AY311)</f>
        <v/>
      </c>
      <c r="B311" s="105" t="str">
        <f>IF('VSTUP SCAUx'!A311="","",'VSTUP SCAUx'!A311)</f>
        <v/>
      </c>
      <c r="C311" s="105" t="str">
        <f>IF('VSTUP SCAUx'!B311="","",'VSTUP SCAUx'!B311)</f>
        <v/>
      </c>
      <c r="D311" s="105" t="str">
        <f>IF('VSTUP SCAUx'!C311="","",'VSTUP SCAUx'!C311)</f>
        <v/>
      </c>
      <c r="E311" s="105" t="str">
        <f>IF('VSTUP SCAUx'!I311="","",'VSTUP SCAUx'!I311)</f>
        <v/>
      </c>
      <c r="F311" s="95" t="str">
        <f>IF('VSTUP SCAUx'!F311="","",'VSTUP SCAUx'!F311)</f>
        <v/>
      </c>
      <c r="G311" s="95" t="str">
        <f>IF('VSTUP SCAUx'!G311="","",'VSTUP SCAUx'!G311)</f>
        <v/>
      </c>
      <c r="H311" s="101" t="str">
        <f>IF('VSTUP SCAUx'!AC311="","","ANO")</f>
        <v/>
      </c>
      <c r="I311" s="106" t="str">
        <f>IF('VSTUP SCAUx'!BD311="","",'VSTUP SCAUx'!BD311)</f>
        <v/>
      </c>
      <c r="J311" s="101" t="str">
        <f>IF('VSTUP SCAUx'!N311="","",'VSTUP SCAUx'!N311)</f>
        <v/>
      </c>
      <c r="K311" s="95" t="s">
        <v>28</v>
      </c>
      <c r="L311" s="95" t="s">
        <v>28</v>
      </c>
      <c r="M311" s="95" t="s">
        <v>28</v>
      </c>
      <c r="N311" s="95"/>
      <c r="O311" s="95" t="s">
        <v>28</v>
      </c>
      <c r="P311" s="96" t="e">
        <f>ROUND(IF(F311="vyplnit","-",VLOOKUP(CONCATENATE(Y311,G311," ",Z311),ZU!$A$6:$H$100,5,FALSE)*F311),2)</f>
        <v>#N/A</v>
      </c>
      <c r="Q311" s="96" t="e">
        <f t="shared" si="24"/>
        <v>#N/A</v>
      </c>
      <c r="R311" s="97" t="s">
        <v>28</v>
      </c>
      <c r="S311" s="97" t="s">
        <v>28</v>
      </c>
      <c r="T311" s="97" t="s">
        <v>28</v>
      </c>
      <c r="U311" s="96"/>
      <c r="V311" s="101" t="str">
        <f>IF('VSTUP SCAUx'!BH311="","",'VSTUP SCAUx'!BH311)</f>
        <v/>
      </c>
      <c r="W311" s="101" t="str">
        <f>IF('VSTUP SCAUx'!BI311="","",'VSTUP SCAUx'!BI311)</f>
        <v/>
      </c>
      <c r="X311" s="98" t="e">
        <f t="shared" si="25"/>
        <v>#VALUE!</v>
      </c>
      <c r="Y311" s="99">
        <f>IF(A311="vyplnit"," ",VLOOKUP(A311,ZU!$B$6:$H$101,2,FALSE))</f>
        <v>0</v>
      </c>
      <c r="Z311" s="95" t="s">
        <v>28</v>
      </c>
      <c r="AA311" s="95"/>
      <c r="AB311" s="95" t="s">
        <v>28</v>
      </c>
      <c r="AC311" s="95" t="s">
        <v>28</v>
      </c>
      <c r="AD311" s="95" t="s">
        <v>28</v>
      </c>
      <c r="AE311" s="95">
        <f t="shared" si="26"/>
        <v>0</v>
      </c>
      <c r="AF311" s="100">
        <f t="shared" si="27"/>
        <v>1</v>
      </c>
      <c r="AG311" s="95" t="e">
        <f t="shared" si="28"/>
        <v>#N/A</v>
      </c>
      <c r="AH311" s="95"/>
      <c r="AI311" s="101" t="s">
        <v>28</v>
      </c>
      <c r="AJ311" s="101" t="s">
        <v>28</v>
      </c>
      <c r="AK311" s="101" t="s">
        <v>28</v>
      </c>
      <c r="AL311" s="102" t="str">
        <f t="shared" si="29"/>
        <v>nezměněna</v>
      </c>
      <c r="AM311" s="103"/>
    </row>
    <row r="312" spans="1:39" ht="15">
      <c r="A312" s="105" t="str">
        <f>IF('VSTUP SCAUx'!AY312="","",'VSTUP SCAUx'!AY312)</f>
        <v/>
      </c>
      <c r="B312" s="105" t="str">
        <f>IF('VSTUP SCAUx'!A312="","",'VSTUP SCAUx'!A312)</f>
        <v/>
      </c>
      <c r="C312" s="105" t="str">
        <f>IF('VSTUP SCAUx'!B312="","",'VSTUP SCAUx'!B312)</f>
        <v/>
      </c>
      <c r="D312" s="105" t="str">
        <f>IF('VSTUP SCAUx'!C312="","",'VSTUP SCAUx'!C312)</f>
        <v/>
      </c>
      <c r="E312" s="105" t="str">
        <f>IF('VSTUP SCAUx'!I312="","",'VSTUP SCAUx'!I312)</f>
        <v/>
      </c>
      <c r="F312" s="95" t="str">
        <f>IF('VSTUP SCAUx'!F312="","",'VSTUP SCAUx'!F312)</f>
        <v/>
      </c>
      <c r="G312" s="95" t="str">
        <f>IF('VSTUP SCAUx'!G312="","",'VSTUP SCAUx'!G312)</f>
        <v/>
      </c>
      <c r="H312" s="101" t="str">
        <f>IF('VSTUP SCAUx'!AC312="","","ANO")</f>
        <v/>
      </c>
      <c r="I312" s="106" t="str">
        <f>IF('VSTUP SCAUx'!BD312="","",'VSTUP SCAUx'!BD312)</f>
        <v/>
      </c>
      <c r="J312" s="101" t="str">
        <f>IF('VSTUP SCAUx'!N312="","",'VSTUP SCAUx'!N312)</f>
        <v/>
      </c>
      <c r="K312" s="95" t="s">
        <v>28</v>
      </c>
      <c r="L312" s="95" t="s">
        <v>28</v>
      </c>
      <c r="M312" s="95" t="s">
        <v>28</v>
      </c>
      <c r="N312" s="95"/>
      <c r="O312" s="95" t="s">
        <v>28</v>
      </c>
      <c r="P312" s="96" t="e">
        <f>ROUND(IF(F312="vyplnit","-",VLOOKUP(CONCATENATE(Y312,G312," ",Z312),ZU!$A$6:$H$100,5,FALSE)*F312),2)</f>
        <v>#N/A</v>
      </c>
      <c r="Q312" s="96" t="e">
        <f t="shared" si="24"/>
        <v>#N/A</v>
      </c>
      <c r="R312" s="97" t="s">
        <v>28</v>
      </c>
      <c r="S312" s="97" t="s">
        <v>28</v>
      </c>
      <c r="T312" s="97" t="s">
        <v>28</v>
      </c>
      <c r="U312" s="96"/>
      <c r="V312" s="101" t="str">
        <f>IF('VSTUP SCAUx'!BH312="","",'VSTUP SCAUx'!BH312)</f>
        <v/>
      </c>
      <c r="W312" s="101" t="str">
        <f>IF('VSTUP SCAUx'!BI312="","",'VSTUP SCAUx'!BI312)</f>
        <v/>
      </c>
      <c r="X312" s="98" t="e">
        <f t="shared" si="25"/>
        <v>#VALUE!</v>
      </c>
      <c r="Y312" s="99">
        <f>IF(A312="vyplnit"," ",VLOOKUP(A312,ZU!$B$6:$H$101,2,FALSE))</f>
        <v>0</v>
      </c>
      <c r="Z312" s="95" t="s">
        <v>28</v>
      </c>
      <c r="AA312" s="95"/>
      <c r="AB312" s="95" t="s">
        <v>28</v>
      </c>
      <c r="AC312" s="95" t="s">
        <v>28</v>
      </c>
      <c r="AD312" s="95" t="s">
        <v>28</v>
      </c>
      <c r="AE312" s="95">
        <f t="shared" si="26"/>
        <v>0</v>
      </c>
      <c r="AF312" s="100">
        <f t="shared" si="27"/>
        <v>1</v>
      </c>
      <c r="AG312" s="95" t="e">
        <f t="shared" si="28"/>
        <v>#N/A</v>
      </c>
      <c r="AH312" s="95"/>
      <c r="AI312" s="101" t="s">
        <v>28</v>
      </c>
      <c r="AJ312" s="101" t="s">
        <v>28</v>
      </c>
      <c r="AK312" s="101" t="s">
        <v>28</v>
      </c>
      <c r="AL312" s="102" t="str">
        <f t="shared" si="29"/>
        <v>nezměněna</v>
      </c>
      <c r="AM312" s="103"/>
    </row>
    <row r="313" spans="1:39" ht="15">
      <c r="A313" s="105" t="str">
        <f>IF('VSTUP SCAUx'!AY313="","",'VSTUP SCAUx'!AY313)</f>
        <v/>
      </c>
      <c r="B313" s="105" t="str">
        <f>IF('VSTUP SCAUx'!A313="","",'VSTUP SCAUx'!A313)</f>
        <v/>
      </c>
      <c r="C313" s="105" t="str">
        <f>IF('VSTUP SCAUx'!B313="","",'VSTUP SCAUx'!B313)</f>
        <v/>
      </c>
      <c r="D313" s="105" t="str">
        <f>IF('VSTUP SCAUx'!C313="","",'VSTUP SCAUx'!C313)</f>
        <v/>
      </c>
      <c r="E313" s="105" t="str">
        <f>IF('VSTUP SCAUx'!I313="","",'VSTUP SCAUx'!I313)</f>
        <v/>
      </c>
      <c r="F313" s="95" t="str">
        <f>IF('VSTUP SCAUx'!F313="","",'VSTUP SCAUx'!F313)</f>
        <v/>
      </c>
      <c r="G313" s="95" t="str">
        <f>IF('VSTUP SCAUx'!G313="","",'VSTUP SCAUx'!G313)</f>
        <v/>
      </c>
      <c r="H313" s="101" t="str">
        <f>IF('VSTUP SCAUx'!AC313="","","ANO")</f>
        <v/>
      </c>
      <c r="I313" s="106" t="str">
        <f>IF('VSTUP SCAUx'!BD313="","",'VSTUP SCAUx'!BD313)</f>
        <v/>
      </c>
      <c r="J313" s="101" t="str">
        <f>IF('VSTUP SCAUx'!N313="","",'VSTUP SCAUx'!N313)</f>
        <v/>
      </c>
      <c r="K313" s="95" t="s">
        <v>28</v>
      </c>
      <c r="L313" s="95" t="s">
        <v>28</v>
      </c>
      <c r="M313" s="95" t="s">
        <v>28</v>
      </c>
      <c r="N313" s="95"/>
      <c r="O313" s="95" t="s">
        <v>28</v>
      </c>
      <c r="P313" s="96" t="e">
        <f>ROUND(IF(F313="vyplnit","-",VLOOKUP(CONCATENATE(Y313,G313," ",Z313),ZU!$A$6:$H$100,5,FALSE)*F313),2)</f>
        <v>#N/A</v>
      </c>
      <c r="Q313" s="96" t="e">
        <f t="shared" si="24"/>
        <v>#N/A</v>
      </c>
      <c r="R313" s="97" t="s">
        <v>28</v>
      </c>
      <c r="S313" s="97" t="s">
        <v>28</v>
      </c>
      <c r="T313" s="97" t="s">
        <v>28</v>
      </c>
      <c r="U313" s="96"/>
      <c r="V313" s="101" t="str">
        <f>IF('VSTUP SCAUx'!BH313="","",'VSTUP SCAUx'!BH313)</f>
        <v/>
      </c>
      <c r="W313" s="101" t="str">
        <f>IF('VSTUP SCAUx'!BI313="","",'VSTUP SCAUx'!BI313)</f>
        <v/>
      </c>
      <c r="X313" s="98" t="e">
        <f t="shared" si="25"/>
        <v>#VALUE!</v>
      </c>
      <c r="Y313" s="99">
        <f>IF(A313="vyplnit"," ",VLOOKUP(A313,ZU!$B$6:$H$101,2,FALSE))</f>
        <v>0</v>
      </c>
      <c r="Z313" s="95" t="s">
        <v>28</v>
      </c>
      <c r="AA313" s="95"/>
      <c r="AB313" s="95" t="s">
        <v>28</v>
      </c>
      <c r="AC313" s="95" t="s">
        <v>28</v>
      </c>
      <c r="AD313" s="95" t="s">
        <v>28</v>
      </c>
      <c r="AE313" s="95">
        <f t="shared" si="26"/>
        <v>0</v>
      </c>
      <c r="AF313" s="100">
        <f t="shared" si="27"/>
        <v>1</v>
      </c>
      <c r="AG313" s="95" t="e">
        <f t="shared" si="28"/>
        <v>#N/A</v>
      </c>
      <c r="AH313" s="95"/>
      <c r="AI313" s="101" t="s">
        <v>28</v>
      </c>
      <c r="AJ313" s="101" t="s">
        <v>28</v>
      </c>
      <c r="AK313" s="101" t="s">
        <v>28</v>
      </c>
      <c r="AL313" s="102" t="str">
        <f t="shared" si="29"/>
        <v>nezměněna</v>
      </c>
      <c r="AM313" s="103"/>
    </row>
    <row r="314" spans="1:39" ht="15">
      <c r="A314" s="105" t="str">
        <f>IF('VSTUP SCAUx'!AY314="","",'VSTUP SCAUx'!AY314)</f>
        <v/>
      </c>
      <c r="B314" s="105" t="str">
        <f>IF('VSTUP SCAUx'!A314="","",'VSTUP SCAUx'!A314)</f>
        <v/>
      </c>
      <c r="C314" s="105" t="str">
        <f>IF('VSTUP SCAUx'!B314="","",'VSTUP SCAUx'!B314)</f>
        <v/>
      </c>
      <c r="D314" s="105" t="str">
        <f>IF('VSTUP SCAUx'!C314="","",'VSTUP SCAUx'!C314)</f>
        <v/>
      </c>
      <c r="E314" s="105" t="str">
        <f>IF('VSTUP SCAUx'!I314="","",'VSTUP SCAUx'!I314)</f>
        <v/>
      </c>
      <c r="F314" s="95" t="str">
        <f>IF('VSTUP SCAUx'!F314="","",'VSTUP SCAUx'!F314)</f>
        <v/>
      </c>
      <c r="G314" s="95" t="str">
        <f>IF('VSTUP SCAUx'!G314="","",'VSTUP SCAUx'!G314)</f>
        <v/>
      </c>
      <c r="H314" s="101" t="str">
        <f>IF('VSTUP SCAUx'!AC314="","","ANO")</f>
        <v/>
      </c>
      <c r="I314" s="106" t="str">
        <f>IF('VSTUP SCAUx'!BD314="","",'VSTUP SCAUx'!BD314)</f>
        <v/>
      </c>
      <c r="J314" s="101" t="str">
        <f>IF('VSTUP SCAUx'!N314="","",'VSTUP SCAUx'!N314)</f>
        <v/>
      </c>
      <c r="K314" s="95" t="s">
        <v>28</v>
      </c>
      <c r="L314" s="95" t="s">
        <v>28</v>
      </c>
      <c r="M314" s="95" t="s">
        <v>28</v>
      </c>
      <c r="N314" s="95"/>
      <c r="O314" s="95" t="s">
        <v>28</v>
      </c>
      <c r="P314" s="96" t="e">
        <f>ROUND(IF(F314="vyplnit","-",VLOOKUP(CONCATENATE(Y314,G314," ",Z314),ZU!$A$6:$H$100,5,FALSE)*F314),2)</f>
        <v>#N/A</v>
      </c>
      <c r="Q314" s="96" t="e">
        <f t="shared" si="24"/>
        <v>#N/A</v>
      </c>
      <c r="R314" s="97" t="s">
        <v>28</v>
      </c>
      <c r="S314" s="97" t="s">
        <v>28</v>
      </c>
      <c r="T314" s="97" t="s">
        <v>28</v>
      </c>
      <c r="U314" s="96"/>
      <c r="V314" s="101" t="str">
        <f>IF('VSTUP SCAUx'!BH314="","",'VSTUP SCAUx'!BH314)</f>
        <v/>
      </c>
      <c r="W314" s="101" t="str">
        <f>IF('VSTUP SCAUx'!BI314="","",'VSTUP SCAUx'!BI314)</f>
        <v/>
      </c>
      <c r="X314" s="98" t="e">
        <f t="shared" si="25"/>
        <v>#VALUE!</v>
      </c>
      <c r="Y314" s="99">
        <f>IF(A314="vyplnit"," ",VLOOKUP(A314,ZU!$B$6:$H$101,2,FALSE))</f>
        <v>0</v>
      </c>
      <c r="Z314" s="95" t="s">
        <v>28</v>
      </c>
      <c r="AA314" s="95"/>
      <c r="AB314" s="95" t="s">
        <v>28</v>
      </c>
      <c r="AC314" s="95" t="s">
        <v>28</v>
      </c>
      <c r="AD314" s="95" t="s">
        <v>28</v>
      </c>
      <c r="AE314" s="95">
        <f t="shared" si="26"/>
        <v>0</v>
      </c>
      <c r="AF314" s="100">
        <f t="shared" si="27"/>
        <v>1</v>
      </c>
      <c r="AG314" s="95" t="e">
        <f t="shared" si="28"/>
        <v>#N/A</v>
      </c>
      <c r="AH314" s="95"/>
      <c r="AI314" s="101" t="s">
        <v>28</v>
      </c>
      <c r="AJ314" s="101" t="s">
        <v>28</v>
      </c>
      <c r="AK314" s="101" t="s">
        <v>28</v>
      </c>
      <c r="AL314" s="102" t="str">
        <f t="shared" si="29"/>
        <v>nezměněna</v>
      </c>
      <c r="AM314" s="103"/>
    </row>
    <row r="315" spans="1:39" ht="15">
      <c r="A315" s="105" t="str">
        <f>IF('VSTUP SCAUx'!AY315="","",'VSTUP SCAUx'!AY315)</f>
        <v/>
      </c>
      <c r="B315" s="105" t="str">
        <f>IF('VSTUP SCAUx'!A315="","",'VSTUP SCAUx'!A315)</f>
        <v/>
      </c>
      <c r="C315" s="105" t="str">
        <f>IF('VSTUP SCAUx'!B315="","",'VSTUP SCAUx'!B315)</f>
        <v/>
      </c>
      <c r="D315" s="105" t="str">
        <f>IF('VSTUP SCAUx'!C315="","",'VSTUP SCAUx'!C315)</f>
        <v/>
      </c>
      <c r="E315" s="105" t="str">
        <f>IF('VSTUP SCAUx'!I315="","",'VSTUP SCAUx'!I315)</f>
        <v/>
      </c>
      <c r="F315" s="95" t="str">
        <f>IF('VSTUP SCAUx'!F315="","",'VSTUP SCAUx'!F315)</f>
        <v/>
      </c>
      <c r="G315" s="95" t="str">
        <f>IF('VSTUP SCAUx'!G315="","",'VSTUP SCAUx'!G315)</f>
        <v/>
      </c>
      <c r="H315" s="101" t="str">
        <f>IF('VSTUP SCAUx'!AC315="","","ANO")</f>
        <v/>
      </c>
      <c r="I315" s="106" t="str">
        <f>IF('VSTUP SCAUx'!BD315="","",'VSTUP SCAUx'!BD315)</f>
        <v/>
      </c>
      <c r="J315" s="101" t="str">
        <f>IF('VSTUP SCAUx'!N315="","",'VSTUP SCAUx'!N315)</f>
        <v/>
      </c>
      <c r="K315" s="95" t="s">
        <v>28</v>
      </c>
      <c r="L315" s="95" t="s">
        <v>28</v>
      </c>
      <c r="M315" s="95" t="s">
        <v>28</v>
      </c>
      <c r="N315" s="95"/>
      <c r="O315" s="95" t="s">
        <v>28</v>
      </c>
      <c r="P315" s="96" t="e">
        <f>ROUND(IF(F315="vyplnit","-",VLOOKUP(CONCATENATE(Y315,G315," ",Z315),ZU!$A$6:$H$100,5,FALSE)*F315),2)</f>
        <v>#N/A</v>
      </c>
      <c r="Q315" s="96" t="e">
        <f t="shared" si="24"/>
        <v>#N/A</v>
      </c>
      <c r="R315" s="97" t="s">
        <v>28</v>
      </c>
      <c r="S315" s="97" t="s">
        <v>28</v>
      </c>
      <c r="T315" s="97" t="s">
        <v>28</v>
      </c>
      <c r="U315" s="96"/>
      <c r="V315" s="101" t="str">
        <f>IF('VSTUP SCAUx'!BH315="","",'VSTUP SCAUx'!BH315)</f>
        <v/>
      </c>
      <c r="W315" s="101" t="str">
        <f>IF('VSTUP SCAUx'!BI315="","",'VSTUP SCAUx'!BI315)</f>
        <v/>
      </c>
      <c r="X315" s="98" t="e">
        <f t="shared" si="25"/>
        <v>#VALUE!</v>
      </c>
      <c r="Y315" s="99">
        <f>IF(A315="vyplnit"," ",VLOOKUP(A315,ZU!$B$6:$H$101,2,FALSE))</f>
        <v>0</v>
      </c>
      <c r="Z315" s="95" t="s">
        <v>28</v>
      </c>
      <c r="AA315" s="95"/>
      <c r="AB315" s="95" t="s">
        <v>28</v>
      </c>
      <c r="AC315" s="95" t="s">
        <v>28</v>
      </c>
      <c r="AD315" s="95" t="s">
        <v>28</v>
      </c>
      <c r="AE315" s="95">
        <f t="shared" si="26"/>
        <v>0</v>
      </c>
      <c r="AF315" s="100">
        <f t="shared" si="27"/>
        <v>1</v>
      </c>
      <c r="AG315" s="95" t="e">
        <f t="shared" si="28"/>
        <v>#N/A</v>
      </c>
      <c r="AH315" s="95"/>
      <c r="AI315" s="101" t="s">
        <v>28</v>
      </c>
      <c r="AJ315" s="101" t="s">
        <v>28</v>
      </c>
      <c r="AK315" s="101" t="s">
        <v>28</v>
      </c>
      <c r="AL315" s="102" t="str">
        <f t="shared" si="29"/>
        <v>nezměněna</v>
      </c>
      <c r="AM315" s="103"/>
    </row>
    <row r="316" spans="1:39" ht="15">
      <c r="A316" s="105" t="str">
        <f>IF('VSTUP SCAUx'!AY316="","",'VSTUP SCAUx'!AY316)</f>
        <v/>
      </c>
      <c r="B316" s="105" t="str">
        <f>IF('VSTUP SCAUx'!A316="","",'VSTUP SCAUx'!A316)</f>
        <v/>
      </c>
      <c r="C316" s="105" t="str">
        <f>IF('VSTUP SCAUx'!B316="","",'VSTUP SCAUx'!B316)</f>
        <v/>
      </c>
      <c r="D316" s="105" t="str">
        <f>IF('VSTUP SCAUx'!C316="","",'VSTUP SCAUx'!C316)</f>
        <v/>
      </c>
      <c r="E316" s="105" t="str">
        <f>IF('VSTUP SCAUx'!I316="","",'VSTUP SCAUx'!I316)</f>
        <v/>
      </c>
      <c r="F316" s="95" t="str">
        <f>IF('VSTUP SCAUx'!F316="","",'VSTUP SCAUx'!F316)</f>
        <v/>
      </c>
      <c r="G316" s="95" t="str">
        <f>IF('VSTUP SCAUx'!G316="","",'VSTUP SCAUx'!G316)</f>
        <v/>
      </c>
      <c r="H316" s="101" t="str">
        <f>IF('VSTUP SCAUx'!AC316="","","ANO")</f>
        <v/>
      </c>
      <c r="I316" s="106" t="str">
        <f>IF('VSTUP SCAUx'!BD316="","",'VSTUP SCAUx'!BD316)</f>
        <v/>
      </c>
      <c r="J316" s="101" t="str">
        <f>IF('VSTUP SCAUx'!N316="","",'VSTUP SCAUx'!N316)</f>
        <v/>
      </c>
      <c r="K316" s="95" t="s">
        <v>28</v>
      </c>
      <c r="L316" s="95" t="s">
        <v>28</v>
      </c>
      <c r="M316" s="95" t="s">
        <v>28</v>
      </c>
      <c r="N316" s="95"/>
      <c r="O316" s="95" t="s">
        <v>28</v>
      </c>
      <c r="P316" s="96" t="e">
        <f>ROUND(IF(F316="vyplnit","-",VLOOKUP(CONCATENATE(Y316,G316," ",Z316),ZU!$A$6:$H$100,5,FALSE)*F316),2)</f>
        <v>#N/A</v>
      </c>
      <c r="Q316" s="96" t="e">
        <f t="shared" si="24"/>
        <v>#N/A</v>
      </c>
      <c r="R316" s="97" t="s">
        <v>28</v>
      </c>
      <c r="S316" s="97" t="s">
        <v>28</v>
      </c>
      <c r="T316" s="97" t="s">
        <v>28</v>
      </c>
      <c r="U316" s="96"/>
      <c r="V316" s="101" t="str">
        <f>IF('VSTUP SCAUx'!BH316="","",'VSTUP SCAUx'!BH316)</f>
        <v/>
      </c>
      <c r="W316" s="101" t="str">
        <f>IF('VSTUP SCAUx'!BI316="","",'VSTUP SCAUx'!BI316)</f>
        <v/>
      </c>
      <c r="X316" s="98" t="e">
        <f t="shared" si="25"/>
        <v>#VALUE!</v>
      </c>
      <c r="Y316" s="99">
        <f>IF(A316="vyplnit"," ",VLOOKUP(A316,ZU!$B$6:$H$101,2,FALSE))</f>
        <v>0</v>
      </c>
      <c r="Z316" s="95" t="s">
        <v>28</v>
      </c>
      <c r="AA316" s="95"/>
      <c r="AB316" s="95" t="s">
        <v>28</v>
      </c>
      <c r="AC316" s="95" t="s">
        <v>28</v>
      </c>
      <c r="AD316" s="95" t="s">
        <v>28</v>
      </c>
      <c r="AE316" s="95">
        <f t="shared" si="26"/>
        <v>0</v>
      </c>
      <c r="AF316" s="100">
        <f t="shared" si="27"/>
        <v>1</v>
      </c>
      <c r="AG316" s="95" t="e">
        <f t="shared" si="28"/>
        <v>#N/A</v>
      </c>
      <c r="AH316" s="95"/>
      <c r="AI316" s="101" t="s">
        <v>28</v>
      </c>
      <c r="AJ316" s="101" t="s">
        <v>28</v>
      </c>
      <c r="AK316" s="101" t="s">
        <v>28</v>
      </c>
      <c r="AL316" s="102" t="str">
        <f t="shared" si="29"/>
        <v>nezměněna</v>
      </c>
      <c r="AM316" s="103"/>
    </row>
    <row r="317" spans="1:39" ht="15">
      <c r="A317" s="105" t="str">
        <f>IF('VSTUP SCAUx'!AY317="","",'VSTUP SCAUx'!AY317)</f>
        <v/>
      </c>
      <c r="B317" s="105" t="str">
        <f>IF('VSTUP SCAUx'!A317="","",'VSTUP SCAUx'!A317)</f>
        <v/>
      </c>
      <c r="C317" s="105" t="str">
        <f>IF('VSTUP SCAUx'!B317="","",'VSTUP SCAUx'!B317)</f>
        <v/>
      </c>
      <c r="D317" s="105" t="str">
        <f>IF('VSTUP SCAUx'!C317="","",'VSTUP SCAUx'!C317)</f>
        <v/>
      </c>
      <c r="E317" s="105" t="str">
        <f>IF('VSTUP SCAUx'!I317="","",'VSTUP SCAUx'!I317)</f>
        <v/>
      </c>
      <c r="F317" s="95" t="str">
        <f>IF('VSTUP SCAUx'!F317="","",'VSTUP SCAUx'!F317)</f>
        <v/>
      </c>
      <c r="G317" s="95" t="str">
        <f>IF('VSTUP SCAUx'!G317="","",'VSTUP SCAUx'!G317)</f>
        <v/>
      </c>
      <c r="H317" s="101" t="str">
        <f>IF('VSTUP SCAUx'!AC317="","","ANO")</f>
        <v/>
      </c>
      <c r="I317" s="106" t="str">
        <f>IF('VSTUP SCAUx'!BD317="","",'VSTUP SCAUx'!BD317)</f>
        <v/>
      </c>
      <c r="J317" s="101" t="str">
        <f>IF('VSTUP SCAUx'!N317="","",'VSTUP SCAUx'!N317)</f>
        <v/>
      </c>
      <c r="K317" s="95" t="s">
        <v>28</v>
      </c>
      <c r="L317" s="95" t="s">
        <v>28</v>
      </c>
      <c r="M317" s="95" t="s">
        <v>28</v>
      </c>
      <c r="N317" s="95"/>
      <c r="O317" s="95" t="s">
        <v>28</v>
      </c>
      <c r="P317" s="96" t="e">
        <f>ROUND(IF(F317="vyplnit","-",VLOOKUP(CONCATENATE(Y317,G317," ",Z317),ZU!$A$6:$H$100,5,FALSE)*F317),2)</f>
        <v>#N/A</v>
      </c>
      <c r="Q317" s="96" t="e">
        <f t="shared" si="24"/>
        <v>#N/A</v>
      </c>
      <c r="R317" s="97" t="s">
        <v>28</v>
      </c>
      <c r="S317" s="97" t="s">
        <v>28</v>
      </c>
      <c r="T317" s="97" t="s">
        <v>28</v>
      </c>
      <c r="U317" s="96"/>
      <c r="V317" s="101" t="str">
        <f>IF('VSTUP SCAUx'!BH317="","",'VSTUP SCAUx'!BH317)</f>
        <v/>
      </c>
      <c r="W317" s="101" t="str">
        <f>IF('VSTUP SCAUx'!BI317="","",'VSTUP SCAUx'!BI317)</f>
        <v/>
      </c>
      <c r="X317" s="98" t="e">
        <f t="shared" si="25"/>
        <v>#VALUE!</v>
      </c>
      <c r="Y317" s="99">
        <f>IF(A317="vyplnit"," ",VLOOKUP(A317,ZU!$B$6:$H$101,2,FALSE))</f>
        <v>0</v>
      </c>
      <c r="Z317" s="95" t="s">
        <v>28</v>
      </c>
      <c r="AA317" s="95"/>
      <c r="AB317" s="95" t="s">
        <v>28</v>
      </c>
      <c r="AC317" s="95" t="s">
        <v>28</v>
      </c>
      <c r="AD317" s="95" t="s">
        <v>28</v>
      </c>
      <c r="AE317" s="95">
        <f t="shared" si="26"/>
        <v>0</v>
      </c>
      <c r="AF317" s="100">
        <f t="shared" si="27"/>
        <v>1</v>
      </c>
      <c r="AG317" s="95" t="e">
        <f t="shared" si="28"/>
        <v>#N/A</v>
      </c>
      <c r="AH317" s="95"/>
      <c r="AI317" s="101" t="s">
        <v>28</v>
      </c>
      <c r="AJ317" s="101" t="s">
        <v>28</v>
      </c>
      <c r="AK317" s="101" t="s">
        <v>28</v>
      </c>
      <c r="AL317" s="102" t="str">
        <f t="shared" si="29"/>
        <v>nezměněna</v>
      </c>
      <c r="AM317" s="103"/>
    </row>
    <row r="318" spans="1:39" ht="15">
      <c r="A318" s="105" t="str">
        <f>IF('VSTUP SCAUx'!AY318="","",'VSTUP SCAUx'!AY318)</f>
        <v/>
      </c>
      <c r="B318" s="105" t="str">
        <f>IF('VSTUP SCAUx'!A318="","",'VSTUP SCAUx'!A318)</f>
        <v/>
      </c>
      <c r="C318" s="105" t="str">
        <f>IF('VSTUP SCAUx'!B318="","",'VSTUP SCAUx'!B318)</f>
        <v/>
      </c>
      <c r="D318" s="105" t="str">
        <f>IF('VSTUP SCAUx'!C318="","",'VSTUP SCAUx'!C318)</f>
        <v/>
      </c>
      <c r="E318" s="105" t="str">
        <f>IF('VSTUP SCAUx'!I318="","",'VSTUP SCAUx'!I318)</f>
        <v/>
      </c>
      <c r="F318" s="95" t="str">
        <f>IF('VSTUP SCAUx'!F318="","",'VSTUP SCAUx'!F318)</f>
        <v/>
      </c>
      <c r="G318" s="95" t="str">
        <f>IF('VSTUP SCAUx'!G318="","",'VSTUP SCAUx'!G318)</f>
        <v/>
      </c>
      <c r="H318" s="101" t="str">
        <f>IF('VSTUP SCAUx'!AC318="","","ANO")</f>
        <v/>
      </c>
      <c r="I318" s="106" t="str">
        <f>IF('VSTUP SCAUx'!BD318="","",'VSTUP SCAUx'!BD318)</f>
        <v/>
      </c>
      <c r="J318" s="101" t="str">
        <f>IF('VSTUP SCAUx'!N318="","",'VSTUP SCAUx'!N318)</f>
        <v/>
      </c>
      <c r="K318" s="95" t="s">
        <v>28</v>
      </c>
      <c r="L318" s="95" t="s">
        <v>28</v>
      </c>
      <c r="M318" s="95" t="s">
        <v>28</v>
      </c>
      <c r="N318" s="95"/>
      <c r="O318" s="95" t="s">
        <v>28</v>
      </c>
      <c r="P318" s="96" t="e">
        <f>ROUND(IF(F318="vyplnit","-",VLOOKUP(CONCATENATE(Y318,G318," ",Z318),ZU!$A$6:$H$100,5,FALSE)*F318),2)</f>
        <v>#N/A</v>
      </c>
      <c r="Q318" s="96" t="e">
        <f t="shared" si="24"/>
        <v>#N/A</v>
      </c>
      <c r="R318" s="97" t="s">
        <v>28</v>
      </c>
      <c r="S318" s="97" t="s">
        <v>28</v>
      </c>
      <c r="T318" s="97" t="s">
        <v>28</v>
      </c>
      <c r="U318" s="96"/>
      <c r="V318" s="101" t="str">
        <f>IF('VSTUP SCAUx'!BH318="","",'VSTUP SCAUx'!BH318)</f>
        <v/>
      </c>
      <c r="W318" s="101" t="str">
        <f>IF('VSTUP SCAUx'!BI318="","",'VSTUP SCAUx'!BI318)</f>
        <v/>
      </c>
      <c r="X318" s="98" t="e">
        <f t="shared" si="25"/>
        <v>#VALUE!</v>
      </c>
      <c r="Y318" s="99">
        <f>IF(A318="vyplnit"," ",VLOOKUP(A318,ZU!$B$6:$H$101,2,FALSE))</f>
        <v>0</v>
      </c>
      <c r="Z318" s="95" t="s">
        <v>28</v>
      </c>
      <c r="AA318" s="95"/>
      <c r="AB318" s="95" t="s">
        <v>28</v>
      </c>
      <c r="AC318" s="95" t="s">
        <v>28</v>
      </c>
      <c r="AD318" s="95" t="s">
        <v>28</v>
      </c>
      <c r="AE318" s="95">
        <f t="shared" si="26"/>
        <v>0</v>
      </c>
      <c r="AF318" s="100">
        <f t="shared" si="27"/>
        <v>1</v>
      </c>
      <c r="AG318" s="95" t="e">
        <f t="shared" si="28"/>
        <v>#N/A</v>
      </c>
      <c r="AH318" s="95"/>
      <c r="AI318" s="101" t="s">
        <v>28</v>
      </c>
      <c r="AJ318" s="101" t="s">
        <v>28</v>
      </c>
      <c r="AK318" s="101" t="s">
        <v>28</v>
      </c>
      <c r="AL318" s="102" t="str">
        <f t="shared" si="29"/>
        <v>nezměněna</v>
      </c>
      <c r="AM318" s="103"/>
    </row>
    <row r="319" spans="1:39" ht="15">
      <c r="A319" s="105" t="str">
        <f>IF('VSTUP SCAUx'!AY319="","",'VSTUP SCAUx'!AY319)</f>
        <v/>
      </c>
      <c r="B319" s="105" t="str">
        <f>IF('VSTUP SCAUx'!A319="","",'VSTUP SCAUx'!A319)</f>
        <v/>
      </c>
      <c r="C319" s="105" t="str">
        <f>IF('VSTUP SCAUx'!B319="","",'VSTUP SCAUx'!B319)</f>
        <v/>
      </c>
      <c r="D319" s="105" t="str">
        <f>IF('VSTUP SCAUx'!C319="","",'VSTUP SCAUx'!C319)</f>
        <v/>
      </c>
      <c r="E319" s="105" t="str">
        <f>IF('VSTUP SCAUx'!I319="","",'VSTUP SCAUx'!I319)</f>
        <v/>
      </c>
      <c r="F319" s="95" t="str">
        <f>IF('VSTUP SCAUx'!F319="","",'VSTUP SCAUx'!F319)</f>
        <v/>
      </c>
      <c r="G319" s="95" t="str">
        <f>IF('VSTUP SCAUx'!G319="","",'VSTUP SCAUx'!G319)</f>
        <v/>
      </c>
      <c r="H319" s="101" t="str">
        <f>IF('VSTUP SCAUx'!AC319="","","ANO")</f>
        <v/>
      </c>
      <c r="I319" s="106" t="str">
        <f>IF('VSTUP SCAUx'!BD319="","",'VSTUP SCAUx'!BD319)</f>
        <v/>
      </c>
      <c r="J319" s="101" t="str">
        <f>IF('VSTUP SCAUx'!N319="","",'VSTUP SCAUx'!N319)</f>
        <v/>
      </c>
      <c r="K319" s="95" t="s">
        <v>28</v>
      </c>
      <c r="L319" s="95" t="s">
        <v>28</v>
      </c>
      <c r="M319" s="95" t="s">
        <v>28</v>
      </c>
      <c r="N319" s="95"/>
      <c r="O319" s="95" t="s">
        <v>28</v>
      </c>
      <c r="P319" s="96" t="e">
        <f>ROUND(IF(F319="vyplnit","-",VLOOKUP(CONCATENATE(Y319,G319," ",Z319),ZU!$A$6:$H$100,5,FALSE)*F319),2)</f>
        <v>#N/A</v>
      </c>
      <c r="Q319" s="96" t="e">
        <f t="shared" si="24"/>
        <v>#N/A</v>
      </c>
      <c r="R319" s="97" t="s">
        <v>28</v>
      </c>
      <c r="S319" s="97" t="s">
        <v>28</v>
      </c>
      <c r="T319" s="97" t="s">
        <v>28</v>
      </c>
      <c r="U319" s="96"/>
      <c r="V319" s="101" t="str">
        <f>IF('VSTUP SCAUx'!BH319="","",'VSTUP SCAUx'!BH319)</f>
        <v/>
      </c>
      <c r="W319" s="101" t="str">
        <f>IF('VSTUP SCAUx'!BI319="","",'VSTUP SCAUx'!BI319)</f>
        <v/>
      </c>
      <c r="X319" s="98" t="e">
        <f t="shared" si="25"/>
        <v>#VALUE!</v>
      </c>
      <c r="Y319" s="99">
        <f>IF(A319="vyplnit"," ",VLOOKUP(A319,ZU!$B$6:$H$101,2,FALSE))</f>
        <v>0</v>
      </c>
      <c r="Z319" s="95" t="s">
        <v>28</v>
      </c>
      <c r="AA319" s="95"/>
      <c r="AB319" s="95" t="s">
        <v>28</v>
      </c>
      <c r="AC319" s="95" t="s">
        <v>28</v>
      </c>
      <c r="AD319" s="95" t="s">
        <v>28</v>
      </c>
      <c r="AE319" s="95">
        <f t="shared" si="26"/>
        <v>0</v>
      </c>
      <c r="AF319" s="100">
        <f t="shared" si="27"/>
        <v>1</v>
      </c>
      <c r="AG319" s="95" t="e">
        <f t="shared" si="28"/>
        <v>#N/A</v>
      </c>
      <c r="AH319" s="95"/>
      <c r="AI319" s="101" t="s">
        <v>28</v>
      </c>
      <c r="AJ319" s="101" t="s">
        <v>28</v>
      </c>
      <c r="AK319" s="101" t="s">
        <v>28</v>
      </c>
      <c r="AL319" s="102" t="str">
        <f t="shared" si="29"/>
        <v>nezměněna</v>
      </c>
      <c r="AM319" s="103"/>
    </row>
    <row r="320" spans="1:39" ht="15">
      <c r="A320" s="105" t="str">
        <f>IF('VSTUP SCAUx'!AY320="","",'VSTUP SCAUx'!AY320)</f>
        <v/>
      </c>
      <c r="B320" s="105" t="str">
        <f>IF('VSTUP SCAUx'!A320="","",'VSTUP SCAUx'!A320)</f>
        <v/>
      </c>
      <c r="C320" s="105" t="str">
        <f>IF('VSTUP SCAUx'!B320="","",'VSTUP SCAUx'!B320)</f>
        <v/>
      </c>
      <c r="D320" s="105" t="str">
        <f>IF('VSTUP SCAUx'!C320="","",'VSTUP SCAUx'!C320)</f>
        <v/>
      </c>
      <c r="E320" s="105" t="str">
        <f>IF('VSTUP SCAUx'!I320="","",'VSTUP SCAUx'!I320)</f>
        <v/>
      </c>
      <c r="F320" s="95" t="str">
        <f>IF('VSTUP SCAUx'!F320="","",'VSTUP SCAUx'!F320)</f>
        <v/>
      </c>
      <c r="G320" s="95" t="str">
        <f>IF('VSTUP SCAUx'!G320="","",'VSTUP SCAUx'!G320)</f>
        <v/>
      </c>
      <c r="H320" s="101" t="str">
        <f>IF('VSTUP SCAUx'!AC320="","","ANO")</f>
        <v/>
      </c>
      <c r="I320" s="106" t="str">
        <f>IF('VSTUP SCAUx'!BD320="","",'VSTUP SCAUx'!BD320)</f>
        <v/>
      </c>
      <c r="J320" s="101" t="str">
        <f>IF('VSTUP SCAUx'!N320="","",'VSTUP SCAUx'!N320)</f>
        <v/>
      </c>
      <c r="K320" s="95" t="s">
        <v>28</v>
      </c>
      <c r="L320" s="95" t="s">
        <v>28</v>
      </c>
      <c r="M320" s="95" t="s">
        <v>28</v>
      </c>
      <c r="N320" s="95"/>
      <c r="O320" s="95" t="s">
        <v>28</v>
      </c>
      <c r="P320" s="96" t="e">
        <f>ROUND(IF(F320="vyplnit","-",VLOOKUP(CONCATENATE(Y320,G320," ",Z320),ZU!$A$6:$H$100,5,FALSE)*F320),2)</f>
        <v>#N/A</v>
      </c>
      <c r="Q320" s="96" t="e">
        <f t="shared" si="24"/>
        <v>#N/A</v>
      </c>
      <c r="R320" s="97" t="s">
        <v>28</v>
      </c>
      <c r="S320" s="97" t="s">
        <v>28</v>
      </c>
      <c r="T320" s="97" t="s">
        <v>28</v>
      </c>
      <c r="U320" s="96"/>
      <c r="V320" s="101" t="str">
        <f>IF('VSTUP SCAUx'!BH320="","",'VSTUP SCAUx'!BH320)</f>
        <v/>
      </c>
      <c r="W320" s="101" t="str">
        <f>IF('VSTUP SCAUx'!BI320="","",'VSTUP SCAUx'!BI320)</f>
        <v/>
      </c>
      <c r="X320" s="98" t="e">
        <f t="shared" si="25"/>
        <v>#VALUE!</v>
      </c>
      <c r="Y320" s="99">
        <f>IF(A320="vyplnit"," ",VLOOKUP(A320,ZU!$B$6:$H$101,2,FALSE))</f>
        <v>0</v>
      </c>
      <c r="Z320" s="95" t="s">
        <v>28</v>
      </c>
      <c r="AA320" s="95"/>
      <c r="AB320" s="95" t="s">
        <v>28</v>
      </c>
      <c r="AC320" s="95" t="s">
        <v>28</v>
      </c>
      <c r="AD320" s="95" t="s">
        <v>28</v>
      </c>
      <c r="AE320" s="95">
        <f t="shared" si="26"/>
        <v>0</v>
      </c>
      <c r="AF320" s="100">
        <f t="shared" si="27"/>
        <v>1</v>
      </c>
      <c r="AG320" s="95" t="e">
        <f t="shared" si="28"/>
        <v>#N/A</v>
      </c>
      <c r="AH320" s="95"/>
      <c r="AI320" s="101" t="s">
        <v>28</v>
      </c>
      <c r="AJ320" s="101" t="s">
        <v>28</v>
      </c>
      <c r="AK320" s="101" t="s">
        <v>28</v>
      </c>
      <c r="AL320" s="102" t="str">
        <f t="shared" si="29"/>
        <v>nezměněna</v>
      </c>
      <c r="AM320" s="103"/>
    </row>
    <row r="321" spans="1:39" ht="15">
      <c r="A321" s="105" t="str">
        <f>IF('VSTUP SCAUx'!AY321="","",'VSTUP SCAUx'!AY321)</f>
        <v/>
      </c>
      <c r="B321" s="105" t="str">
        <f>IF('VSTUP SCAUx'!A321="","",'VSTUP SCAUx'!A321)</f>
        <v/>
      </c>
      <c r="C321" s="105" t="str">
        <f>IF('VSTUP SCAUx'!B321="","",'VSTUP SCAUx'!B321)</f>
        <v/>
      </c>
      <c r="D321" s="105" t="str">
        <f>IF('VSTUP SCAUx'!C321="","",'VSTUP SCAUx'!C321)</f>
        <v/>
      </c>
      <c r="E321" s="105" t="str">
        <f>IF('VSTUP SCAUx'!I321="","",'VSTUP SCAUx'!I321)</f>
        <v/>
      </c>
      <c r="F321" s="95" t="str">
        <f>IF('VSTUP SCAUx'!F321="","",'VSTUP SCAUx'!F321)</f>
        <v/>
      </c>
      <c r="G321" s="95" t="str">
        <f>IF('VSTUP SCAUx'!G321="","",'VSTUP SCAUx'!G321)</f>
        <v/>
      </c>
      <c r="H321" s="101" t="str">
        <f>IF('VSTUP SCAUx'!AC321="","","ANO")</f>
        <v/>
      </c>
      <c r="I321" s="106" t="str">
        <f>IF('VSTUP SCAUx'!BD321="","",'VSTUP SCAUx'!BD321)</f>
        <v/>
      </c>
      <c r="J321" s="101" t="str">
        <f>IF('VSTUP SCAUx'!N321="","",'VSTUP SCAUx'!N321)</f>
        <v/>
      </c>
      <c r="K321" s="95" t="s">
        <v>28</v>
      </c>
      <c r="L321" s="95" t="s">
        <v>28</v>
      </c>
      <c r="M321" s="95" t="s">
        <v>28</v>
      </c>
      <c r="N321" s="95"/>
      <c r="O321" s="95" t="s">
        <v>28</v>
      </c>
      <c r="P321" s="96" t="e">
        <f>ROUND(IF(F321="vyplnit","-",VLOOKUP(CONCATENATE(Y321,G321," ",Z321),ZU!$A$6:$H$100,5,FALSE)*F321),2)</f>
        <v>#N/A</v>
      </c>
      <c r="Q321" s="96" t="e">
        <f t="shared" si="24"/>
        <v>#N/A</v>
      </c>
      <c r="R321" s="97" t="s">
        <v>28</v>
      </c>
      <c r="S321" s="97" t="s">
        <v>28</v>
      </c>
      <c r="T321" s="97" t="s">
        <v>28</v>
      </c>
      <c r="U321" s="96"/>
      <c r="V321" s="101" t="str">
        <f>IF('VSTUP SCAUx'!BH321="","",'VSTUP SCAUx'!BH321)</f>
        <v/>
      </c>
      <c r="W321" s="101" t="str">
        <f>IF('VSTUP SCAUx'!BI321="","",'VSTUP SCAUx'!BI321)</f>
        <v/>
      </c>
      <c r="X321" s="98" t="e">
        <f t="shared" si="25"/>
        <v>#VALUE!</v>
      </c>
      <c r="Y321" s="99">
        <f>IF(A321="vyplnit"," ",VLOOKUP(A321,ZU!$B$6:$H$101,2,FALSE))</f>
        <v>0</v>
      </c>
      <c r="Z321" s="95" t="s">
        <v>28</v>
      </c>
      <c r="AA321" s="95"/>
      <c r="AB321" s="95" t="s">
        <v>28</v>
      </c>
      <c r="AC321" s="95" t="s">
        <v>28</v>
      </c>
      <c r="AD321" s="95" t="s">
        <v>28</v>
      </c>
      <c r="AE321" s="95">
        <f t="shared" si="26"/>
        <v>0</v>
      </c>
      <c r="AF321" s="100">
        <f t="shared" si="27"/>
        <v>1</v>
      </c>
      <c r="AG321" s="95" t="e">
        <f t="shared" si="28"/>
        <v>#N/A</v>
      </c>
      <c r="AH321" s="95"/>
      <c r="AI321" s="101" t="s">
        <v>28</v>
      </c>
      <c r="AJ321" s="101" t="s">
        <v>28</v>
      </c>
      <c r="AK321" s="101" t="s">
        <v>28</v>
      </c>
      <c r="AL321" s="102" t="str">
        <f t="shared" si="29"/>
        <v>nezměněna</v>
      </c>
      <c r="AM321" s="103"/>
    </row>
    <row r="322" spans="1:39" ht="15">
      <c r="A322" s="105" t="str">
        <f>IF('VSTUP SCAUx'!AY322="","",'VSTUP SCAUx'!AY322)</f>
        <v/>
      </c>
      <c r="B322" s="105" t="str">
        <f>IF('VSTUP SCAUx'!A322="","",'VSTUP SCAUx'!A322)</f>
        <v/>
      </c>
      <c r="C322" s="105" t="str">
        <f>IF('VSTUP SCAUx'!B322="","",'VSTUP SCAUx'!B322)</f>
        <v/>
      </c>
      <c r="D322" s="105" t="str">
        <f>IF('VSTUP SCAUx'!C322="","",'VSTUP SCAUx'!C322)</f>
        <v/>
      </c>
      <c r="E322" s="105" t="str">
        <f>IF('VSTUP SCAUx'!I322="","",'VSTUP SCAUx'!I322)</f>
        <v/>
      </c>
      <c r="F322" s="95" t="str">
        <f>IF('VSTUP SCAUx'!F322="","",'VSTUP SCAUx'!F322)</f>
        <v/>
      </c>
      <c r="G322" s="95" t="str">
        <f>IF('VSTUP SCAUx'!G322="","",'VSTUP SCAUx'!G322)</f>
        <v/>
      </c>
      <c r="H322" s="101" t="str">
        <f>IF('VSTUP SCAUx'!AC322="","","ANO")</f>
        <v/>
      </c>
      <c r="I322" s="106" t="str">
        <f>IF('VSTUP SCAUx'!BD322="","",'VSTUP SCAUx'!BD322)</f>
        <v/>
      </c>
      <c r="J322" s="101" t="str">
        <f>IF('VSTUP SCAUx'!N322="","",'VSTUP SCAUx'!N322)</f>
        <v/>
      </c>
      <c r="K322" s="95" t="s">
        <v>28</v>
      </c>
      <c r="L322" s="95" t="s">
        <v>28</v>
      </c>
      <c r="M322" s="95" t="s">
        <v>28</v>
      </c>
      <c r="N322" s="95"/>
      <c r="O322" s="95" t="s">
        <v>28</v>
      </c>
      <c r="P322" s="96" t="e">
        <f>ROUND(IF(F322="vyplnit","-",VLOOKUP(CONCATENATE(Y322,G322," ",Z322),ZU!$A$6:$H$100,5,FALSE)*F322),2)</f>
        <v>#N/A</v>
      </c>
      <c r="Q322" s="96" t="e">
        <f t="shared" si="24"/>
        <v>#N/A</v>
      </c>
      <c r="R322" s="97" t="s">
        <v>28</v>
      </c>
      <c r="S322" s="97" t="s">
        <v>28</v>
      </c>
      <c r="T322" s="97" t="s">
        <v>28</v>
      </c>
      <c r="U322" s="96"/>
      <c r="V322" s="101" t="str">
        <f>IF('VSTUP SCAUx'!BH322="","",'VSTUP SCAUx'!BH322)</f>
        <v/>
      </c>
      <c r="W322" s="101" t="str">
        <f>IF('VSTUP SCAUx'!BI322="","",'VSTUP SCAUx'!BI322)</f>
        <v/>
      </c>
      <c r="X322" s="98" t="e">
        <f t="shared" si="25"/>
        <v>#VALUE!</v>
      </c>
      <c r="Y322" s="99">
        <f>IF(A322="vyplnit"," ",VLOOKUP(A322,ZU!$B$6:$H$101,2,FALSE))</f>
        <v>0</v>
      </c>
      <c r="Z322" s="95" t="s">
        <v>28</v>
      </c>
      <c r="AA322" s="95"/>
      <c r="AB322" s="95" t="s">
        <v>28</v>
      </c>
      <c r="AC322" s="95" t="s">
        <v>28</v>
      </c>
      <c r="AD322" s="95" t="s">
        <v>28</v>
      </c>
      <c r="AE322" s="95">
        <f t="shared" si="26"/>
        <v>0</v>
      </c>
      <c r="AF322" s="100">
        <f t="shared" si="27"/>
        <v>1</v>
      </c>
      <c r="AG322" s="95" t="e">
        <f t="shared" si="28"/>
        <v>#N/A</v>
      </c>
      <c r="AH322" s="95"/>
      <c r="AI322" s="101" t="s">
        <v>28</v>
      </c>
      <c r="AJ322" s="101" t="s">
        <v>28</v>
      </c>
      <c r="AK322" s="101" t="s">
        <v>28</v>
      </c>
      <c r="AL322" s="102" t="str">
        <f t="shared" si="29"/>
        <v>nezměněna</v>
      </c>
      <c r="AM322" s="103"/>
    </row>
    <row r="323" spans="1:39" ht="15">
      <c r="A323" s="105" t="str">
        <f>IF('VSTUP SCAUx'!AY323="","",'VSTUP SCAUx'!AY323)</f>
        <v/>
      </c>
      <c r="B323" s="105" t="str">
        <f>IF('VSTUP SCAUx'!A323="","",'VSTUP SCAUx'!A323)</f>
        <v/>
      </c>
      <c r="C323" s="105" t="str">
        <f>IF('VSTUP SCAUx'!B323="","",'VSTUP SCAUx'!B323)</f>
        <v/>
      </c>
      <c r="D323" s="105" t="str">
        <f>IF('VSTUP SCAUx'!C323="","",'VSTUP SCAUx'!C323)</f>
        <v/>
      </c>
      <c r="E323" s="105" t="str">
        <f>IF('VSTUP SCAUx'!I323="","",'VSTUP SCAUx'!I323)</f>
        <v/>
      </c>
      <c r="F323" s="95" t="str">
        <f>IF('VSTUP SCAUx'!F323="","",'VSTUP SCAUx'!F323)</f>
        <v/>
      </c>
      <c r="G323" s="95" t="str">
        <f>IF('VSTUP SCAUx'!G323="","",'VSTUP SCAUx'!G323)</f>
        <v/>
      </c>
      <c r="H323" s="101" t="str">
        <f>IF('VSTUP SCAUx'!AC323="","","ANO")</f>
        <v/>
      </c>
      <c r="I323" s="106" t="str">
        <f>IF('VSTUP SCAUx'!BD323="","",'VSTUP SCAUx'!BD323)</f>
        <v/>
      </c>
      <c r="J323" s="101" t="str">
        <f>IF('VSTUP SCAUx'!N323="","",'VSTUP SCAUx'!N323)</f>
        <v/>
      </c>
      <c r="K323" s="95" t="s">
        <v>28</v>
      </c>
      <c r="L323" s="95" t="s">
        <v>28</v>
      </c>
      <c r="M323" s="95" t="s">
        <v>28</v>
      </c>
      <c r="N323" s="95"/>
      <c r="O323" s="95" t="s">
        <v>28</v>
      </c>
      <c r="P323" s="96" t="e">
        <f>ROUND(IF(F323="vyplnit","-",VLOOKUP(CONCATENATE(Y323,G323," ",Z323),ZU!$A$6:$H$100,5,FALSE)*F323),2)</f>
        <v>#N/A</v>
      </c>
      <c r="Q323" s="96" t="e">
        <f t="shared" si="24"/>
        <v>#N/A</v>
      </c>
      <c r="R323" s="97" t="s">
        <v>28</v>
      </c>
      <c r="S323" s="97" t="s">
        <v>28</v>
      </c>
      <c r="T323" s="97" t="s">
        <v>28</v>
      </c>
      <c r="U323" s="96"/>
      <c r="V323" s="101" t="str">
        <f>IF('VSTUP SCAUx'!BH323="","",'VSTUP SCAUx'!BH323)</f>
        <v/>
      </c>
      <c r="W323" s="101" t="str">
        <f>IF('VSTUP SCAUx'!BI323="","",'VSTUP SCAUx'!BI323)</f>
        <v/>
      </c>
      <c r="X323" s="98" t="e">
        <f t="shared" si="25"/>
        <v>#VALUE!</v>
      </c>
      <c r="Y323" s="99">
        <f>IF(A323="vyplnit"," ",VLOOKUP(A323,ZU!$B$6:$H$101,2,FALSE))</f>
        <v>0</v>
      </c>
      <c r="Z323" s="95" t="s">
        <v>28</v>
      </c>
      <c r="AA323" s="95"/>
      <c r="AB323" s="95" t="s">
        <v>28</v>
      </c>
      <c r="AC323" s="95" t="s">
        <v>28</v>
      </c>
      <c r="AD323" s="95" t="s">
        <v>28</v>
      </c>
      <c r="AE323" s="95">
        <f t="shared" si="26"/>
        <v>0</v>
      </c>
      <c r="AF323" s="100">
        <f t="shared" si="27"/>
        <v>1</v>
      </c>
      <c r="AG323" s="95" t="e">
        <f t="shared" si="28"/>
        <v>#N/A</v>
      </c>
      <c r="AH323" s="95"/>
      <c r="AI323" s="101" t="s">
        <v>28</v>
      </c>
      <c r="AJ323" s="101" t="s">
        <v>28</v>
      </c>
      <c r="AK323" s="101" t="s">
        <v>28</v>
      </c>
      <c r="AL323" s="102" t="str">
        <f t="shared" si="29"/>
        <v>nezměněna</v>
      </c>
      <c r="AM323" s="103"/>
    </row>
    <row r="324" spans="1:39" ht="15">
      <c r="A324" s="105" t="str">
        <f>IF('VSTUP SCAUx'!AY324="","",'VSTUP SCAUx'!AY324)</f>
        <v/>
      </c>
      <c r="B324" s="105" t="str">
        <f>IF('VSTUP SCAUx'!A324="","",'VSTUP SCAUx'!A324)</f>
        <v/>
      </c>
      <c r="C324" s="105" t="str">
        <f>IF('VSTUP SCAUx'!B324="","",'VSTUP SCAUx'!B324)</f>
        <v/>
      </c>
      <c r="D324" s="105" t="str">
        <f>IF('VSTUP SCAUx'!C324="","",'VSTUP SCAUx'!C324)</f>
        <v/>
      </c>
      <c r="E324" s="105" t="str">
        <f>IF('VSTUP SCAUx'!I324="","",'VSTUP SCAUx'!I324)</f>
        <v/>
      </c>
      <c r="F324" s="95" t="str">
        <f>IF('VSTUP SCAUx'!F324="","",'VSTUP SCAUx'!F324)</f>
        <v/>
      </c>
      <c r="G324" s="95" t="str">
        <f>IF('VSTUP SCAUx'!G324="","",'VSTUP SCAUx'!G324)</f>
        <v/>
      </c>
      <c r="H324" s="101" t="str">
        <f>IF('VSTUP SCAUx'!AC324="","","ANO")</f>
        <v/>
      </c>
      <c r="I324" s="106" t="str">
        <f>IF('VSTUP SCAUx'!BD324="","",'VSTUP SCAUx'!BD324)</f>
        <v/>
      </c>
      <c r="J324" s="101" t="str">
        <f>IF('VSTUP SCAUx'!N324="","",'VSTUP SCAUx'!N324)</f>
        <v/>
      </c>
      <c r="K324" s="95" t="s">
        <v>28</v>
      </c>
      <c r="L324" s="95" t="s">
        <v>28</v>
      </c>
      <c r="M324" s="95" t="s">
        <v>28</v>
      </c>
      <c r="N324" s="95"/>
      <c r="O324" s="95" t="s">
        <v>28</v>
      </c>
      <c r="P324" s="96" t="e">
        <f>ROUND(IF(F324="vyplnit","-",VLOOKUP(CONCATENATE(Y324,G324," ",Z324),ZU!$A$6:$H$100,5,FALSE)*F324),2)</f>
        <v>#N/A</v>
      </c>
      <c r="Q324" s="96" t="e">
        <f t="shared" si="24"/>
        <v>#N/A</v>
      </c>
      <c r="R324" s="97" t="s">
        <v>28</v>
      </c>
      <c r="S324" s="97" t="s">
        <v>28</v>
      </c>
      <c r="T324" s="97" t="s">
        <v>28</v>
      </c>
      <c r="U324" s="96"/>
      <c r="V324" s="101" t="str">
        <f>IF('VSTUP SCAUx'!BH324="","",'VSTUP SCAUx'!BH324)</f>
        <v/>
      </c>
      <c r="W324" s="101" t="str">
        <f>IF('VSTUP SCAUx'!BI324="","",'VSTUP SCAUx'!BI324)</f>
        <v/>
      </c>
      <c r="X324" s="98" t="e">
        <f t="shared" si="25"/>
        <v>#VALUE!</v>
      </c>
      <c r="Y324" s="99">
        <f>IF(A324="vyplnit"," ",VLOOKUP(A324,ZU!$B$6:$H$101,2,FALSE))</f>
        <v>0</v>
      </c>
      <c r="Z324" s="95" t="s">
        <v>28</v>
      </c>
      <c r="AA324" s="95"/>
      <c r="AB324" s="95" t="s">
        <v>28</v>
      </c>
      <c r="AC324" s="95" t="s">
        <v>28</v>
      </c>
      <c r="AD324" s="95" t="s">
        <v>28</v>
      </c>
      <c r="AE324" s="95">
        <f t="shared" si="26"/>
        <v>0</v>
      </c>
      <c r="AF324" s="100">
        <f t="shared" si="27"/>
        <v>1</v>
      </c>
      <c r="AG324" s="95" t="e">
        <f t="shared" si="28"/>
        <v>#N/A</v>
      </c>
      <c r="AH324" s="95"/>
      <c r="AI324" s="101" t="s">
        <v>28</v>
      </c>
      <c r="AJ324" s="101" t="s">
        <v>28</v>
      </c>
      <c r="AK324" s="101" t="s">
        <v>28</v>
      </c>
      <c r="AL324" s="102" t="str">
        <f t="shared" si="29"/>
        <v>nezměněna</v>
      </c>
      <c r="AM324" s="103"/>
    </row>
    <row r="325" spans="1:39" ht="15">
      <c r="A325" s="105" t="str">
        <f>IF('VSTUP SCAUx'!AY325="","",'VSTUP SCAUx'!AY325)</f>
        <v/>
      </c>
      <c r="B325" s="105" t="str">
        <f>IF('VSTUP SCAUx'!A325="","",'VSTUP SCAUx'!A325)</f>
        <v/>
      </c>
      <c r="C325" s="105" t="str">
        <f>IF('VSTUP SCAUx'!B325="","",'VSTUP SCAUx'!B325)</f>
        <v/>
      </c>
      <c r="D325" s="105" t="str">
        <f>IF('VSTUP SCAUx'!C325="","",'VSTUP SCAUx'!C325)</f>
        <v/>
      </c>
      <c r="E325" s="105" t="str">
        <f>IF('VSTUP SCAUx'!I325="","",'VSTUP SCAUx'!I325)</f>
        <v/>
      </c>
      <c r="F325" s="95" t="str">
        <f>IF('VSTUP SCAUx'!F325="","",'VSTUP SCAUx'!F325)</f>
        <v/>
      </c>
      <c r="G325" s="95" t="str">
        <f>IF('VSTUP SCAUx'!G325="","",'VSTUP SCAUx'!G325)</f>
        <v/>
      </c>
      <c r="H325" s="101" t="str">
        <f>IF('VSTUP SCAUx'!AC325="","","ANO")</f>
        <v/>
      </c>
      <c r="I325" s="106" t="str">
        <f>IF('VSTUP SCAUx'!BD325="","",'VSTUP SCAUx'!BD325)</f>
        <v/>
      </c>
      <c r="J325" s="101" t="str">
        <f>IF('VSTUP SCAUx'!N325="","",'VSTUP SCAUx'!N325)</f>
        <v/>
      </c>
      <c r="K325" s="95" t="s">
        <v>28</v>
      </c>
      <c r="L325" s="95" t="s">
        <v>28</v>
      </c>
      <c r="M325" s="95" t="s">
        <v>28</v>
      </c>
      <c r="N325" s="95"/>
      <c r="O325" s="95" t="s">
        <v>28</v>
      </c>
      <c r="P325" s="96" t="e">
        <f>ROUND(IF(F325="vyplnit","-",VLOOKUP(CONCATENATE(Y325,G325," ",Z325),ZU!$A$6:$H$100,5,FALSE)*F325),2)</f>
        <v>#N/A</v>
      </c>
      <c r="Q325" s="96" t="e">
        <f t="shared" si="24"/>
        <v>#N/A</v>
      </c>
      <c r="R325" s="97" t="s">
        <v>28</v>
      </c>
      <c r="S325" s="97" t="s">
        <v>28</v>
      </c>
      <c r="T325" s="97" t="s">
        <v>28</v>
      </c>
      <c r="U325" s="96"/>
      <c r="V325" s="101" t="str">
        <f>IF('VSTUP SCAUx'!BH325="","",'VSTUP SCAUx'!BH325)</f>
        <v/>
      </c>
      <c r="W325" s="101" t="str">
        <f>IF('VSTUP SCAUx'!BI325="","",'VSTUP SCAUx'!BI325)</f>
        <v/>
      </c>
      <c r="X325" s="98" t="e">
        <f t="shared" si="25"/>
        <v>#VALUE!</v>
      </c>
      <c r="Y325" s="99">
        <f>IF(A325="vyplnit"," ",VLOOKUP(A325,ZU!$B$6:$H$101,2,FALSE))</f>
        <v>0</v>
      </c>
      <c r="Z325" s="95" t="s">
        <v>28</v>
      </c>
      <c r="AA325" s="95"/>
      <c r="AB325" s="95" t="s">
        <v>28</v>
      </c>
      <c r="AC325" s="95" t="s">
        <v>28</v>
      </c>
      <c r="AD325" s="95" t="s">
        <v>28</v>
      </c>
      <c r="AE325" s="95">
        <f t="shared" si="26"/>
        <v>0</v>
      </c>
      <c r="AF325" s="100">
        <f t="shared" si="27"/>
        <v>1</v>
      </c>
      <c r="AG325" s="95" t="e">
        <f t="shared" si="28"/>
        <v>#N/A</v>
      </c>
      <c r="AH325" s="95"/>
      <c r="AI325" s="101" t="s">
        <v>28</v>
      </c>
      <c r="AJ325" s="101" t="s">
        <v>28</v>
      </c>
      <c r="AK325" s="101" t="s">
        <v>28</v>
      </c>
      <c r="AL325" s="102" t="str">
        <f t="shared" si="29"/>
        <v>nezměněna</v>
      </c>
      <c r="AM325" s="103"/>
    </row>
    <row r="326" spans="1:39" ht="15">
      <c r="A326" s="105" t="str">
        <f>IF('VSTUP SCAUx'!AY326="","",'VSTUP SCAUx'!AY326)</f>
        <v/>
      </c>
      <c r="B326" s="105" t="str">
        <f>IF('VSTUP SCAUx'!A326="","",'VSTUP SCAUx'!A326)</f>
        <v/>
      </c>
      <c r="C326" s="105" t="str">
        <f>IF('VSTUP SCAUx'!B326="","",'VSTUP SCAUx'!B326)</f>
        <v/>
      </c>
      <c r="D326" s="105" t="str">
        <f>IF('VSTUP SCAUx'!C326="","",'VSTUP SCAUx'!C326)</f>
        <v/>
      </c>
      <c r="E326" s="105" t="str">
        <f>IF('VSTUP SCAUx'!I326="","",'VSTUP SCAUx'!I326)</f>
        <v/>
      </c>
      <c r="F326" s="95" t="str">
        <f>IF('VSTUP SCAUx'!F326="","",'VSTUP SCAUx'!F326)</f>
        <v/>
      </c>
      <c r="G326" s="95" t="str">
        <f>IF('VSTUP SCAUx'!G326="","",'VSTUP SCAUx'!G326)</f>
        <v/>
      </c>
      <c r="H326" s="101" t="str">
        <f>IF('VSTUP SCAUx'!AC326="","","ANO")</f>
        <v/>
      </c>
      <c r="I326" s="106" t="str">
        <f>IF('VSTUP SCAUx'!BD326="","",'VSTUP SCAUx'!BD326)</f>
        <v/>
      </c>
      <c r="J326" s="101" t="str">
        <f>IF('VSTUP SCAUx'!N326="","",'VSTUP SCAUx'!N326)</f>
        <v/>
      </c>
      <c r="K326" s="95" t="s">
        <v>28</v>
      </c>
      <c r="L326" s="95" t="s">
        <v>28</v>
      </c>
      <c r="M326" s="95" t="s">
        <v>28</v>
      </c>
      <c r="N326" s="95"/>
      <c r="O326" s="95" t="s">
        <v>28</v>
      </c>
      <c r="P326" s="96" t="e">
        <f>ROUND(IF(F326="vyplnit","-",VLOOKUP(CONCATENATE(Y326,G326," ",Z326),ZU!$A$6:$H$100,5,FALSE)*F326),2)</f>
        <v>#N/A</v>
      </c>
      <c r="Q326" s="96" t="e">
        <f aca="true" t="shared" si="30" ref="Q326:Q389">MIN(IF(AG326&lt;&gt;"",AG326,P326),O326)</f>
        <v>#N/A</v>
      </c>
      <c r="R326" s="97" t="s">
        <v>28</v>
      </c>
      <c r="S326" s="97" t="s">
        <v>28</v>
      </c>
      <c r="T326" s="97" t="s">
        <v>28</v>
      </c>
      <c r="U326" s="96"/>
      <c r="V326" s="101" t="str">
        <f>IF('VSTUP SCAUx'!BH326="","",'VSTUP SCAUx'!BH326)</f>
        <v/>
      </c>
      <c r="W326" s="101" t="str">
        <f>IF('VSTUP SCAUx'!BI326="","",'VSTUP SCAUx'!BI326)</f>
        <v/>
      </c>
      <c r="X326" s="98" t="e">
        <f aca="true" t="shared" si="31" ref="X326:X389">IF(F326&lt;&gt;"vyplnit",(G326*F326)/V326," ")</f>
        <v>#VALUE!</v>
      </c>
      <c r="Y326" s="99">
        <f>IF(A326="vyplnit"," ",VLOOKUP(A326,ZU!$B$6:$H$101,2,FALSE))</f>
        <v>0</v>
      </c>
      <c r="Z326" s="95" t="s">
        <v>28</v>
      </c>
      <c r="AA326" s="95"/>
      <c r="AB326" s="95" t="s">
        <v>28</v>
      </c>
      <c r="AC326" s="95" t="s">
        <v>28</v>
      </c>
      <c r="AD326" s="95" t="s">
        <v>28</v>
      </c>
      <c r="AE326" s="95">
        <f aca="true" t="shared" si="32" ref="AE326:AE389">SUM(AB326:AD326)</f>
        <v>0</v>
      </c>
      <c r="AF326" s="100">
        <f aca="true" t="shared" si="33" ref="AF326:AF389">1+(AE326/100)</f>
        <v>1</v>
      </c>
      <c r="AG326" s="95" t="e">
        <f aca="true" t="shared" si="34" ref="AG326:AG389">IF(AB326&lt;&gt;"",ROUND(P326*AF326,2),"")</f>
        <v>#N/A</v>
      </c>
      <c r="AH326" s="95"/>
      <c r="AI326" s="101" t="s">
        <v>28</v>
      </c>
      <c r="AJ326" s="101" t="s">
        <v>28</v>
      </c>
      <c r="AK326" s="101" t="s">
        <v>28</v>
      </c>
      <c r="AL326" s="102" t="str">
        <f aca="true" t="shared" si="35" ref="AL326:AL389">IF(AND(AJ326="vyplnit",AK326="vyplnit"),"nezměněna",MIN(AJ326:AK326))</f>
        <v>nezměněna</v>
      </c>
      <c r="AM326" s="103"/>
    </row>
    <row r="327" spans="1:39" ht="15">
      <c r="A327" s="105" t="str">
        <f>IF('VSTUP SCAUx'!AY327="","",'VSTUP SCAUx'!AY327)</f>
        <v/>
      </c>
      <c r="B327" s="105" t="str">
        <f>IF('VSTUP SCAUx'!A327="","",'VSTUP SCAUx'!A327)</f>
        <v/>
      </c>
      <c r="C327" s="105" t="str">
        <f>IF('VSTUP SCAUx'!B327="","",'VSTUP SCAUx'!B327)</f>
        <v/>
      </c>
      <c r="D327" s="105" t="str">
        <f>IF('VSTUP SCAUx'!C327="","",'VSTUP SCAUx'!C327)</f>
        <v/>
      </c>
      <c r="E327" s="105" t="str">
        <f>IF('VSTUP SCAUx'!I327="","",'VSTUP SCAUx'!I327)</f>
        <v/>
      </c>
      <c r="F327" s="95" t="str">
        <f>IF('VSTUP SCAUx'!F327="","",'VSTUP SCAUx'!F327)</f>
        <v/>
      </c>
      <c r="G327" s="95" t="str">
        <f>IF('VSTUP SCAUx'!G327="","",'VSTUP SCAUx'!G327)</f>
        <v/>
      </c>
      <c r="H327" s="101" t="str">
        <f>IF('VSTUP SCAUx'!AC327="","","ANO")</f>
        <v/>
      </c>
      <c r="I327" s="106" t="str">
        <f>IF('VSTUP SCAUx'!BD327="","",'VSTUP SCAUx'!BD327)</f>
        <v/>
      </c>
      <c r="J327" s="101" t="str">
        <f>IF('VSTUP SCAUx'!N327="","",'VSTUP SCAUx'!N327)</f>
        <v/>
      </c>
      <c r="K327" s="95" t="s">
        <v>28</v>
      </c>
      <c r="L327" s="95" t="s">
        <v>28</v>
      </c>
      <c r="M327" s="95" t="s">
        <v>28</v>
      </c>
      <c r="N327" s="95"/>
      <c r="O327" s="95" t="s">
        <v>28</v>
      </c>
      <c r="P327" s="96" t="e">
        <f>ROUND(IF(F327="vyplnit","-",VLOOKUP(CONCATENATE(Y327,G327," ",Z327),ZU!$A$6:$H$100,5,FALSE)*F327),2)</f>
        <v>#N/A</v>
      </c>
      <c r="Q327" s="96" t="e">
        <f t="shared" si="30"/>
        <v>#N/A</v>
      </c>
      <c r="R327" s="97" t="s">
        <v>28</v>
      </c>
      <c r="S327" s="97" t="s">
        <v>28</v>
      </c>
      <c r="T327" s="97" t="s">
        <v>28</v>
      </c>
      <c r="U327" s="96"/>
      <c r="V327" s="101" t="str">
        <f>IF('VSTUP SCAUx'!BH327="","",'VSTUP SCAUx'!BH327)</f>
        <v/>
      </c>
      <c r="W327" s="101" t="str">
        <f>IF('VSTUP SCAUx'!BI327="","",'VSTUP SCAUx'!BI327)</f>
        <v/>
      </c>
      <c r="X327" s="98" t="e">
        <f t="shared" si="31"/>
        <v>#VALUE!</v>
      </c>
      <c r="Y327" s="99">
        <f>IF(A327="vyplnit"," ",VLOOKUP(A327,ZU!$B$6:$H$101,2,FALSE))</f>
        <v>0</v>
      </c>
      <c r="Z327" s="95" t="s">
        <v>28</v>
      </c>
      <c r="AA327" s="95"/>
      <c r="AB327" s="95" t="s">
        <v>28</v>
      </c>
      <c r="AC327" s="95" t="s">
        <v>28</v>
      </c>
      <c r="AD327" s="95" t="s">
        <v>28</v>
      </c>
      <c r="AE327" s="95">
        <f t="shared" si="32"/>
        <v>0</v>
      </c>
      <c r="AF327" s="100">
        <f t="shared" si="33"/>
        <v>1</v>
      </c>
      <c r="AG327" s="95" t="e">
        <f t="shared" si="34"/>
        <v>#N/A</v>
      </c>
      <c r="AH327" s="95"/>
      <c r="AI327" s="101" t="s">
        <v>28</v>
      </c>
      <c r="AJ327" s="101" t="s">
        <v>28</v>
      </c>
      <c r="AK327" s="101" t="s">
        <v>28</v>
      </c>
      <c r="AL327" s="102" t="str">
        <f t="shared" si="35"/>
        <v>nezměněna</v>
      </c>
      <c r="AM327" s="103"/>
    </row>
    <row r="328" spans="1:39" ht="15">
      <c r="A328" s="105" t="str">
        <f>IF('VSTUP SCAUx'!AY328="","",'VSTUP SCAUx'!AY328)</f>
        <v/>
      </c>
      <c r="B328" s="105" t="str">
        <f>IF('VSTUP SCAUx'!A328="","",'VSTUP SCAUx'!A328)</f>
        <v/>
      </c>
      <c r="C328" s="105" t="str">
        <f>IF('VSTUP SCAUx'!B328="","",'VSTUP SCAUx'!B328)</f>
        <v/>
      </c>
      <c r="D328" s="105" t="str">
        <f>IF('VSTUP SCAUx'!C328="","",'VSTUP SCAUx'!C328)</f>
        <v/>
      </c>
      <c r="E328" s="105" t="str">
        <f>IF('VSTUP SCAUx'!I328="","",'VSTUP SCAUx'!I328)</f>
        <v/>
      </c>
      <c r="F328" s="95" t="str">
        <f>IF('VSTUP SCAUx'!F328="","",'VSTUP SCAUx'!F328)</f>
        <v/>
      </c>
      <c r="G328" s="95" t="str">
        <f>IF('VSTUP SCAUx'!G328="","",'VSTUP SCAUx'!G328)</f>
        <v/>
      </c>
      <c r="H328" s="101" t="str">
        <f>IF('VSTUP SCAUx'!AC328="","","ANO")</f>
        <v/>
      </c>
      <c r="I328" s="106" t="str">
        <f>IF('VSTUP SCAUx'!BD328="","",'VSTUP SCAUx'!BD328)</f>
        <v/>
      </c>
      <c r="J328" s="101" t="str">
        <f>IF('VSTUP SCAUx'!N328="","",'VSTUP SCAUx'!N328)</f>
        <v/>
      </c>
      <c r="K328" s="95" t="s">
        <v>28</v>
      </c>
      <c r="L328" s="95" t="s">
        <v>28</v>
      </c>
      <c r="M328" s="95" t="s">
        <v>28</v>
      </c>
      <c r="N328" s="95"/>
      <c r="O328" s="95" t="s">
        <v>28</v>
      </c>
      <c r="P328" s="96" t="e">
        <f>ROUND(IF(F328="vyplnit","-",VLOOKUP(CONCATENATE(Y328,G328," ",Z328),ZU!$A$6:$H$100,5,FALSE)*F328),2)</f>
        <v>#N/A</v>
      </c>
      <c r="Q328" s="96" t="e">
        <f t="shared" si="30"/>
        <v>#N/A</v>
      </c>
      <c r="R328" s="97" t="s">
        <v>28</v>
      </c>
      <c r="S328" s="97" t="s">
        <v>28</v>
      </c>
      <c r="T328" s="97" t="s">
        <v>28</v>
      </c>
      <c r="U328" s="96"/>
      <c r="V328" s="101" t="str">
        <f>IF('VSTUP SCAUx'!BH328="","",'VSTUP SCAUx'!BH328)</f>
        <v/>
      </c>
      <c r="W328" s="101" t="str">
        <f>IF('VSTUP SCAUx'!BI328="","",'VSTUP SCAUx'!BI328)</f>
        <v/>
      </c>
      <c r="X328" s="98" t="e">
        <f t="shared" si="31"/>
        <v>#VALUE!</v>
      </c>
      <c r="Y328" s="99">
        <f>IF(A328="vyplnit"," ",VLOOKUP(A328,ZU!$B$6:$H$101,2,FALSE))</f>
        <v>0</v>
      </c>
      <c r="Z328" s="95" t="s">
        <v>28</v>
      </c>
      <c r="AA328" s="95"/>
      <c r="AB328" s="95" t="s">
        <v>28</v>
      </c>
      <c r="AC328" s="95" t="s">
        <v>28</v>
      </c>
      <c r="AD328" s="95" t="s">
        <v>28</v>
      </c>
      <c r="AE328" s="95">
        <f t="shared" si="32"/>
        <v>0</v>
      </c>
      <c r="AF328" s="100">
        <f t="shared" si="33"/>
        <v>1</v>
      </c>
      <c r="AG328" s="95" t="e">
        <f t="shared" si="34"/>
        <v>#N/A</v>
      </c>
      <c r="AH328" s="95"/>
      <c r="AI328" s="101" t="s">
        <v>28</v>
      </c>
      <c r="AJ328" s="101" t="s">
        <v>28</v>
      </c>
      <c r="AK328" s="101" t="s">
        <v>28</v>
      </c>
      <c r="AL328" s="102" t="str">
        <f t="shared" si="35"/>
        <v>nezměněna</v>
      </c>
      <c r="AM328" s="103"/>
    </row>
    <row r="329" spans="1:39" ht="15">
      <c r="A329" s="105" t="str">
        <f>IF('VSTUP SCAUx'!AY329="","",'VSTUP SCAUx'!AY329)</f>
        <v/>
      </c>
      <c r="B329" s="105" t="str">
        <f>IF('VSTUP SCAUx'!A329="","",'VSTUP SCAUx'!A329)</f>
        <v/>
      </c>
      <c r="C329" s="105" t="str">
        <f>IF('VSTUP SCAUx'!B329="","",'VSTUP SCAUx'!B329)</f>
        <v/>
      </c>
      <c r="D329" s="105" t="str">
        <f>IF('VSTUP SCAUx'!C329="","",'VSTUP SCAUx'!C329)</f>
        <v/>
      </c>
      <c r="E329" s="105" t="str">
        <f>IF('VSTUP SCAUx'!I329="","",'VSTUP SCAUx'!I329)</f>
        <v/>
      </c>
      <c r="F329" s="95" t="str">
        <f>IF('VSTUP SCAUx'!F329="","",'VSTUP SCAUx'!F329)</f>
        <v/>
      </c>
      <c r="G329" s="95" t="str">
        <f>IF('VSTUP SCAUx'!G329="","",'VSTUP SCAUx'!G329)</f>
        <v/>
      </c>
      <c r="H329" s="101" t="str">
        <f>IF('VSTUP SCAUx'!AC329="","","ANO")</f>
        <v/>
      </c>
      <c r="I329" s="106" t="str">
        <f>IF('VSTUP SCAUx'!BD329="","",'VSTUP SCAUx'!BD329)</f>
        <v/>
      </c>
      <c r="J329" s="101" t="str">
        <f>IF('VSTUP SCAUx'!N329="","",'VSTUP SCAUx'!N329)</f>
        <v/>
      </c>
      <c r="K329" s="95" t="s">
        <v>28</v>
      </c>
      <c r="L329" s="95" t="s">
        <v>28</v>
      </c>
      <c r="M329" s="95" t="s">
        <v>28</v>
      </c>
      <c r="N329" s="95"/>
      <c r="O329" s="95" t="s">
        <v>28</v>
      </c>
      <c r="P329" s="96" t="e">
        <f>ROUND(IF(F329="vyplnit","-",VLOOKUP(CONCATENATE(Y329,G329," ",Z329),ZU!$A$6:$H$100,5,FALSE)*F329),2)</f>
        <v>#N/A</v>
      </c>
      <c r="Q329" s="96" t="e">
        <f t="shared" si="30"/>
        <v>#N/A</v>
      </c>
      <c r="R329" s="97" t="s">
        <v>28</v>
      </c>
      <c r="S329" s="97" t="s">
        <v>28</v>
      </c>
      <c r="T329" s="97" t="s">
        <v>28</v>
      </c>
      <c r="U329" s="96"/>
      <c r="V329" s="101" t="str">
        <f>IF('VSTUP SCAUx'!BH329="","",'VSTUP SCAUx'!BH329)</f>
        <v/>
      </c>
      <c r="W329" s="101" t="str">
        <f>IF('VSTUP SCAUx'!BI329="","",'VSTUP SCAUx'!BI329)</f>
        <v/>
      </c>
      <c r="X329" s="98" t="e">
        <f t="shared" si="31"/>
        <v>#VALUE!</v>
      </c>
      <c r="Y329" s="99">
        <f>IF(A329="vyplnit"," ",VLOOKUP(A329,ZU!$B$6:$H$101,2,FALSE))</f>
        <v>0</v>
      </c>
      <c r="Z329" s="95" t="s">
        <v>28</v>
      </c>
      <c r="AA329" s="95"/>
      <c r="AB329" s="95" t="s">
        <v>28</v>
      </c>
      <c r="AC329" s="95" t="s">
        <v>28</v>
      </c>
      <c r="AD329" s="95" t="s">
        <v>28</v>
      </c>
      <c r="AE329" s="95">
        <f t="shared" si="32"/>
        <v>0</v>
      </c>
      <c r="AF329" s="100">
        <f t="shared" si="33"/>
        <v>1</v>
      </c>
      <c r="AG329" s="95" t="e">
        <f t="shared" si="34"/>
        <v>#N/A</v>
      </c>
      <c r="AH329" s="95"/>
      <c r="AI329" s="101" t="s">
        <v>28</v>
      </c>
      <c r="AJ329" s="101" t="s">
        <v>28</v>
      </c>
      <c r="AK329" s="101" t="s">
        <v>28</v>
      </c>
      <c r="AL329" s="102" t="str">
        <f t="shared" si="35"/>
        <v>nezměněna</v>
      </c>
      <c r="AM329" s="103"/>
    </row>
    <row r="330" spans="1:39" ht="15">
      <c r="A330" s="105" t="str">
        <f>IF('VSTUP SCAUx'!AY330="","",'VSTUP SCAUx'!AY330)</f>
        <v/>
      </c>
      <c r="B330" s="105" t="str">
        <f>IF('VSTUP SCAUx'!A330="","",'VSTUP SCAUx'!A330)</f>
        <v/>
      </c>
      <c r="C330" s="105" t="str">
        <f>IF('VSTUP SCAUx'!B330="","",'VSTUP SCAUx'!B330)</f>
        <v/>
      </c>
      <c r="D330" s="105" t="str">
        <f>IF('VSTUP SCAUx'!C330="","",'VSTUP SCAUx'!C330)</f>
        <v/>
      </c>
      <c r="E330" s="105" t="str">
        <f>IF('VSTUP SCAUx'!I330="","",'VSTUP SCAUx'!I330)</f>
        <v/>
      </c>
      <c r="F330" s="95" t="str">
        <f>IF('VSTUP SCAUx'!F330="","",'VSTUP SCAUx'!F330)</f>
        <v/>
      </c>
      <c r="G330" s="95" t="str">
        <f>IF('VSTUP SCAUx'!G330="","",'VSTUP SCAUx'!G330)</f>
        <v/>
      </c>
      <c r="H330" s="101" t="str">
        <f>IF('VSTUP SCAUx'!AC330="","","ANO")</f>
        <v/>
      </c>
      <c r="I330" s="106" t="str">
        <f>IF('VSTUP SCAUx'!BD330="","",'VSTUP SCAUx'!BD330)</f>
        <v/>
      </c>
      <c r="J330" s="101" t="str">
        <f>IF('VSTUP SCAUx'!N330="","",'VSTUP SCAUx'!N330)</f>
        <v/>
      </c>
      <c r="K330" s="95" t="s">
        <v>28</v>
      </c>
      <c r="L330" s="95" t="s">
        <v>28</v>
      </c>
      <c r="M330" s="95" t="s">
        <v>28</v>
      </c>
      <c r="N330" s="95"/>
      <c r="O330" s="95" t="s">
        <v>28</v>
      </c>
      <c r="P330" s="96" t="e">
        <f>ROUND(IF(F330="vyplnit","-",VLOOKUP(CONCATENATE(Y330,G330," ",Z330),ZU!$A$6:$H$100,5,FALSE)*F330),2)</f>
        <v>#N/A</v>
      </c>
      <c r="Q330" s="96" t="e">
        <f t="shared" si="30"/>
        <v>#N/A</v>
      </c>
      <c r="R330" s="97" t="s">
        <v>28</v>
      </c>
      <c r="S330" s="97" t="s">
        <v>28</v>
      </c>
      <c r="T330" s="97" t="s">
        <v>28</v>
      </c>
      <c r="U330" s="96"/>
      <c r="V330" s="101" t="str">
        <f>IF('VSTUP SCAUx'!BH330="","",'VSTUP SCAUx'!BH330)</f>
        <v/>
      </c>
      <c r="W330" s="101" t="str">
        <f>IF('VSTUP SCAUx'!BI330="","",'VSTUP SCAUx'!BI330)</f>
        <v/>
      </c>
      <c r="X330" s="98" t="e">
        <f t="shared" si="31"/>
        <v>#VALUE!</v>
      </c>
      <c r="Y330" s="99">
        <f>IF(A330="vyplnit"," ",VLOOKUP(A330,ZU!$B$6:$H$101,2,FALSE))</f>
        <v>0</v>
      </c>
      <c r="Z330" s="95" t="s">
        <v>28</v>
      </c>
      <c r="AA330" s="95"/>
      <c r="AB330" s="95" t="s">
        <v>28</v>
      </c>
      <c r="AC330" s="95" t="s">
        <v>28</v>
      </c>
      <c r="AD330" s="95" t="s">
        <v>28</v>
      </c>
      <c r="AE330" s="95">
        <f t="shared" si="32"/>
        <v>0</v>
      </c>
      <c r="AF330" s="100">
        <f t="shared" si="33"/>
        <v>1</v>
      </c>
      <c r="AG330" s="95" t="e">
        <f t="shared" si="34"/>
        <v>#N/A</v>
      </c>
      <c r="AH330" s="95"/>
      <c r="AI330" s="101" t="s">
        <v>28</v>
      </c>
      <c r="AJ330" s="101" t="s">
        <v>28</v>
      </c>
      <c r="AK330" s="101" t="s">
        <v>28</v>
      </c>
      <c r="AL330" s="102" t="str">
        <f t="shared" si="35"/>
        <v>nezměněna</v>
      </c>
      <c r="AM330" s="103"/>
    </row>
    <row r="331" spans="1:39" ht="15">
      <c r="A331" s="105" t="str">
        <f>IF('VSTUP SCAUx'!AY331="","",'VSTUP SCAUx'!AY331)</f>
        <v/>
      </c>
      <c r="B331" s="105" t="str">
        <f>IF('VSTUP SCAUx'!A331="","",'VSTUP SCAUx'!A331)</f>
        <v/>
      </c>
      <c r="C331" s="105" t="str">
        <f>IF('VSTUP SCAUx'!B331="","",'VSTUP SCAUx'!B331)</f>
        <v/>
      </c>
      <c r="D331" s="105" t="str">
        <f>IF('VSTUP SCAUx'!C331="","",'VSTUP SCAUx'!C331)</f>
        <v/>
      </c>
      <c r="E331" s="105" t="str">
        <f>IF('VSTUP SCAUx'!I331="","",'VSTUP SCAUx'!I331)</f>
        <v/>
      </c>
      <c r="F331" s="95" t="str">
        <f>IF('VSTUP SCAUx'!F331="","",'VSTUP SCAUx'!F331)</f>
        <v/>
      </c>
      <c r="G331" s="95" t="str">
        <f>IF('VSTUP SCAUx'!G331="","",'VSTUP SCAUx'!G331)</f>
        <v/>
      </c>
      <c r="H331" s="101" t="str">
        <f>IF('VSTUP SCAUx'!AC331="","","ANO")</f>
        <v/>
      </c>
      <c r="I331" s="106" t="str">
        <f>IF('VSTUP SCAUx'!BD331="","",'VSTUP SCAUx'!BD331)</f>
        <v/>
      </c>
      <c r="J331" s="101" t="str">
        <f>IF('VSTUP SCAUx'!N331="","",'VSTUP SCAUx'!N331)</f>
        <v/>
      </c>
      <c r="K331" s="95" t="s">
        <v>28</v>
      </c>
      <c r="L331" s="95" t="s">
        <v>28</v>
      </c>
      <c r="M331" s="95" t="s">
        <v>28</v>
      </c>
      <c r="N331" s="95"/>
      <c r="O331" s="95" t="s">
        <v>28</v>
      </c>
      <c r="P331" s="96" t="e">
        <f>ROUND(IF(F331="vyplnit","-",VLOOKUP(CONCATENATE(Y331,G331," ",Z331),ZU!$A$6:$H$100,5,FALSE)*F331),2)</f>
        <v>#N/A</v>
      </c>
      <c r="Q331" s="96" t="e">
        <f t="shared" si="30"/>
        <v>#N/A</v>
      </c>
      <c r="R331" s="97" t="s">
        <v>28</v>
      </c>
      <c r="S331" s="97" t="s">
        <v>28</v>
      </c>
      <c r="T331" s="97" t="s">
        <v>28</v>
      </c>
      <c r="U331" s="96"/>
      <c r="V331" s="101" t="str">
        <f>IF('VSTUP SCAUx'!BH331="","",'VSTUP SCAUx'!BH331)</f>
        <v/>
      </c>
      <c r="W331" s="101" t="str">
        <f>IF('VSTUP SCAUx'!BI331="","",'VSTUP SCAUx'!BI331)</f>
        <v/>
      </c>
      <c r="X331" s="98" t="e">
        <f t="shared" si="31"/>
        <v>#VALUE!</v>
      </c>
      <c r="Y331" s="99">
        <f>IF(A331="vyplnit"," ",VLOOKUP(A331,ZU!$B$6:$H$101,2,FALSE))</f>
        <v>0</v>
      </c>
      <c r="Z331" s="95" t="s">
        <v>28</v>
      </c>
      <c r="AA331" s="95"/>
      <c r="AB331" s="95" t="s">
        <v>28</v>
      </c>
      <c r="AC331" s="95" t="s">
        <v>28</v>
      </c>
      <c r="AD331" s="95" t="s">
        <v>28</v>
      </c>
      <c r="AE331" s="95">
        <f t="shared" si="32"/>
        <v>0</v>
      </c>
      <c r="AF331" s="100">
        <f t="shared" si="33"/>
        <v>1</v>
      </c>
      <c r="AG331" s="95" t="e">
        <f t="shared" si="34"/>
        <v>#N/A</v>
      </c>
      <c r="AH331" s="95"/>
      <c r="AI331" s="101" t="s">
        <v>28</v>
      </c>
      <c r="AJ331" s="101" t="s">
        <v>28</v>
      </c>
      <c r="AK331" s="101" t="s">
        <v>28</v>
      </c>
      <c r="AL331" s="102" t="str">
        <f t="shared" si="35"/>
        <v>nezměněna</v>
      </c>
      <c r="AM331" s="103"/>
    </row>
    <row r="332" spans="1:39" ht="15">
      <c r="A332" s="105" t="str">
        <f>IF('VSTUP SCAUx'!AY332="","",'VSTUP SCAUx'!AY332)</f>
        <v/>
      </c>
      <c r="B332" s="105" t="str">
        <f>IF('VSTUP SCAUx'!A332="","",'VSTUP SCAUx'!A332)</f>
        <v/>
      </c>
      <c r="C332" s="105" t="str">
        <f>IF('VSTUP SCAUx'!B332="","",'VSTUP SCAUx'!B332)</f>
        <v/>
      </c>
      <c r="D332" s="105" t="str">
        <f>IF('VSTUP SCAUx'!C332="","",'VSTUP SCAUx'!C332)</f>
        <v/>
      </c>
      <c r="E332" s="105" t="str">
        <f>IF('VSTUP SCAUx'!I332="","",'VSTUP SCAUx'!I332)</f>
        <v/>
      </c>
      <c r="F332" s="95" t="str">
        <f>IF('VSTUP SCAUx'!F332="","",'VSTUP SCAUx'!F332)</f>
        <v/>
      </c>
      <c r="G332" s="95" t="str">
        <f>IF('VSTUP SCAUx'!G332="","",'VSTUP SCAUx'!G332)</f>
        <v/>
      </c>
      <c r="H332" s="101" t="str">
        <f>IF('VSTUP SCAUx'!AC332="","","ANO")</f>
        <v/>
      </c>
      <c r="I332" s="106" t="str">
        <f>IF('VSTUP SCAUx'!BD332="","",'VSTUP SCAUx'!BD332)</f>
        <v/>
      </c>
      <c r="J332" s="101" t="str">
        <f>IF('VSTUP SCAUx'!N332="","",'VSTUP SCAUx'!N332)</f>
        <v/>
      </c>
      <c r="K332" s="95" t="s">
        <v>28</v>
      </c>
      <c r="L332" s="95" t="s">
        <v>28</v>
      </c>
      <c r="M332" s="95" t="s">
        <v>28</v>
      </c>
      <c r="N332" s="95"/>
      <c r="O332" s="95" t="s">
        <v>28</v>
      </c>
      <c r="P332" s="96" t="e">
        <f>ROUND(IF(F332="vyplnit","-",VLOOKUP(CONCATENATE(Y332,G332," ",Z332),ZU!$A$6:$H$100,5,FALSE)*F332),2)</f>
        <v>#N/A</v>
      </c>
      <c r="Q332" s="96" t="e">
        <f t="shared" si="30"/>
        <v>#N/A</v>
      </c>
      <c r="R332" s="97" t="s">
        <v>28</v>
      </c>
      <c r="S332" s="97" t="s">
        <v>28</v>
      </c>
      <c r="T332" s="97" t="s">
        <v>28</v>
      </c>
      <c r="U332" s="96"/>
      <c r="V332" s="101" t="str">
        <f>IF('VSTUP SCAUx'!BH332="","",'VSTUP SCAUx'!BH332)</f>
        <v/>
      </c>
      <c r="W332" s="101" t="str">
        <f>IF('VSTUP SCAUx'!BI332="","",'VSTUP SCAUx'!BI332)</f>
        <v/>
      </c>
      <c r="X332" s="98" t="e">
        <f t="shared" si="31"/>
        <v>#VALUE!</v>
      </c>
      <c r="Y332" s="99">
        <f>IF(A332="vyplnit"," ",VLOOKUP(A332,ZU!$B$6:$H$101,2,FALSE))</f>
        <v>0</v>
      </c>
      <c r="Z332" s="95" t="s">
        <v>28</v>
      </c>
      <c r="AA332" s="95"/>
      <c r="AB332" s="95" t="s">
        <v>28</v>
      </c>
      <c r="AC332" s="95" t="s">
        <v>28</v>
      </c>
      <c r="AD332" s="95" t="s">
        <v>28</v>
      </c>
      <c r="AE332" s="95">
        <f t="shared" si="32"/>
        <v>0</v>
      </c>
      <c r="AF332" s="100">
        <f t="shared" si="33"/>
        <v>1</v>
      </c>
      <c r="AG332" s="95" t="e">
        <f t="shared" si="34"/>
        <v>#N/A</v>
      </c>
      <c r="AH332" s="95"/>
      <c r="AI332" s="101" t="s">
        <v>28</v>
      </c>
      <c r="AJ332" s="101" t="s">
        <v>28</v>
      </c>
      <c r="AK332" s="101" t="s">
        <v>28</v>
      </c>
      <c r="AL332" s="102" t="str">
        <f t="shared" si="35"/>
        <v>nezměněna</v>
      </c>
      <c r="AM332" s="103"/>
    </row>
    <row r="333" spans="1:39" ht="15">
      <c r="A333" s="105" t="str">
        <f>IF('VSTUP SCAUx'!AY333="","",'VSTUP SCAUx'!AY333)</f>
        <v/>
      </c>
      <c r="B333" s="105" t="str">
        <f>IF('VSTUP SCAUx'!A333="","",'VSTUP SCAUx'!A333)</f>
        <v/>
      </c>
      <c r="C333" s="105" t="str">
        <f>IF('VSTUP SCAUx'!B333="","",'VSTUP SCAUx'!B333)</f>
        <v/>
      </c>
      <c r="D333" s="105" t="str">
        <f>IF('VSTUP SCAUx'!C333="","",'VSTUP SCAUx'!C333)</f>
        <v/>
      </c>
      <c r="E333" s="105" t="str">
        <f>IF('VSTUP SCAUx'!I333="","",'VSTUP SCAUx'!I333)</f>
        <v/>
      </c>
      <c r="F333" s="95" t="str">
        <f>IF('VSTUP SCAUx'!F333="","",'VSTUP SCAUx'!F333)</f>
        <v/>
      </c>
      <c r="G333" s="95" t="str">
        <f>IF('VSTUP SCAUx'!G333="","",'VSTUP SCAUx'!G333)</f>
        <v/>
      </c>
      <c r="H333" s="101" t="str">
        <f>IF('VSTUP SCAUx'!AC333="","","ANO")</f>
        <v/>
      </c>
      <c r="I333" s="106" t="str">
        <f>IF('VSTUP SCAUx'!BD333="","",'VSTUP SCAUx'!BD333)</f>
        <v/>
      </c>
      <c r="J333" s="101" t="str">
        <f>IF('VSTUP SCAUx'!N333="","",'VSTUP SCAUx'!N333)</f>
        <v/>
      </c>
      <c r="K333" s="95" t="s">
        <v>28</v>
      </c>
      <c r="L333" s="95" t="s">
        <v>28</v>
      </c>
      <c r="M333" s="95" t="s">
        <v>28</v>
      </c>
      <c r="N333" s="95"/>
      <c r="O333" s="95" t="s">
        <v>28</v>
      </c>
      <c r="P333" s="96" t="e">
        <f>ROUND(IF(F333="vyplnit","-",VLOOKUP(CONCATENATE(Y333,G333," ",Z333),ZU!$A$6:$H$100,5,FALSE)*F333),2)</f>
        <v>#N/A</v>
      </c>
      <c r="Q333" s="96" t="e">
        <f t="shared" si="30"/>
        <v>#N/A</v>
      </c>
      <c r="R333" s="97" t="s">
        <v>28</v>
      </c>
      <c r="S333" s="97" t="s">
        <v>28</v>
      </c>
      <c r="T333" s="97" t="s">
        <v>28</v>
      </c>
      <c r="U333" s="96"/>
      <c r="V333" s="101" t="str">
        <f>IF('VSTUP SCAUx'!BH333="","",'VSTUP SCAUx'!BH333)</f>
        <v/>
      </c>
      <c r="W333" s="101" t="str">
        <f>IF('VSTUP SCAUx'!BI333="","",'VSTUP SCAUx'!BI333)</f>
        <v/>
      </c>
      <c r="X333" s="98" t="e">
        <f t="shared" si="31"/>
        <v>#VALUE!</v>
      </c>
      <c r="Y333" s="99">
        <f>IF(A333="vyplnit"," ",VLOOKUP(A333,ZU!$B$6:$H$101,2,FALSE))</f>
        <v>0</v>
      </c>
      <c r="Z333" s="95" t="s">
        <v>28</v>
      </c>
      <c r="AA333" s="95"/>
      <c r="AB333" s="95" t="s">
        <v>28</v>
      </c>
      <c r="AC333" s="95" t="s">
        <v>28</v>
      </c>
      <c r="AD333" s="95" t="s">
        <v>28</v>
      </c>
      <c r="AE333" s="95">
        <f t="shared" si="32"/>
        <v>0</v>
      </c>
      <c r="AF333" s="100">
        <f t="shared" si="33"/>
        <v>1</v>
      </c>
      <c r="AG333" s="95" t="e">
        <f t="shared" si="34"/>
        <v>#N/A</v>
      </c>
      <c r="AH333" s="95"/>
      <c r="AI333" s="101" t="s">
        <v>28</v>
      </c>
      <c r="AJ333" s="101" t="s">
        <v>28</v>
      </c>
      <c r="AK333" s="101" t="s">
        <v>28</v>
      </c>
      <c r="AL333" s="102" t="str">
        <f t="shared" si="35"/>
        <v>nezměněna</v>
      </c>
      <c r="AM333" s="103"/>
    </row>
    <row r="334" spans="1:39" ht="15">
      <c r="A334" s="105" t="str">
        <f>IF('VSTUP SCAUx'!AY334="","",'VSTUP SCAUx'!AY334)</f>
        <v/>
      </c>
      <c r="B334" s="105" t="str">
        <f>IF('VSTUP SCAUx'!A334="","",'VSTUP SCAUx'!A334)</f>
        <v/>
      </c>
      <c r="C334" s="105" t="str">
        <f>IF('VSTUP SCAUx'!B334="","",'VSTUP SCAUx'!B334)</f>
        <v/>
      </c>
      <c r="D334" s="105" t="str">
        <f>IF('VSTUP SCAUx'!C334="","",'VSTUP SCAUx'!C334)</f>
        <v/>
      </c>
      <c r="E334" s="105" t="str">
        <f>IF('VSTUP SCAUx'!I334="","",'VSTUP SCAUx'!I334)</f>
        <v/>
      </c>
      <c r="F334" s="95" t="str">
        <f>IF('VSTUP SCAUx'!F334="","",'VSTUP SCAUx'!F334)</f>
        <v/>
      </c>
      <c r="G334" s="95" t="str">
        <f>IF('VSTUP SCAUx'!G334="","",'VSTUP SCAUx'!G334)</f>
        <v/>
      </c>
      <c r="H334" s="101" t="str">
        <f>IF('VSTUP SCAUx'!AC334="","","ANO")</f>
        <v/>
      </c>
      <c r="I334" s="106" t="str">
        <f>IF('VSTUP SCAUx'!BD334="","",'VSTUP SCAUx'!BD334)</f>
        <v/>
      </c>
      <c r="J334" s="101" t="str">
        <f>IF('VSTUP SCAUx'!N334="","",'VSTUP SCAUx'!N334)</f>
        <v/>
      </c>
      <c r="K334" s="95" t="s">
        <v>28</v>
      </c>
      <c r="L334" s="95" t="s">
        <v>28</v>
      </c>
      <c r="M334" s="95" t="s">
        <v>28</v>
      </c>
      <c r="N334" s="95"/>
      <c r="O334" s="95" t="s">
        <v>28</v>
      </c>
      <c r="P334" s="96" t="e">
        <f>ROUND(IF(F334="vyplnit","-",VLOOKUP(CONCATENATE(Y334,G334," ",Z334),ZU!$A$6:$H$100,5,FALSE)*F334),2)</f>
        <v>#N/A</v>
      </c>
      <c r="Q334" s="96" t="e">
        <f t="shared" si="30"/>
        <v>#N/A</v>
      </c>
      <c r="R334" s="97" t="s">
        <v>28</v>
      </c>
      <c r="S334" s="97" t="s">
        <v>28</v>
      </c>
      <c r="T334" s="97" t="s">
        <v>28</v>
      </c>
      <c r="U334" s="96"/>
      <c r="V334" s="101" t="str">
        <f>IF('VSTUP SCAUx'!BH334="","",'VSTUP SCAUx'!BH334)</f>
        <v/>
      </c>
      <c r="W334" s="101" t="str">
        <f>IF('VSTUP SCAUx'!BI334="","",'VSTUP SCAUx'!BI334)</f>
        <v/>
      </c>
      <c r="X334" s="98" t="e">
        <f t="shared" si="31"/>
        <v>#VALUE!</v>
      </c>
      <c r="Y334" s="99">
        <f>IF(A334="vyplnit"," ",VLOOKUP(A334,ZU!$B$6:$H$101,2,FALSE))</f>
        <v>0</v>
      </c>
      <c r="Z334" s="95" t="s">
        <v>28</v>
      </c>
      <c r="AA334" s="95"/>
      <c r="AB334" s="95" t="s">
        <v>28</v>
      </c>
      <c r="AC334" s="95" t="s">
        <v>28</v>
      </c>
      <c r="AD334" s="95" t="s">
        <v>28</v>
      </c>
      <c r="AE334" s="95">
        <f t="shared" si="32"/>
        <v>0</v>
      </c>
      <c r="AF334" s="100">
        <f t="shared" si="33"/>
        <v>1</v>
      </c>
      <c r="AG334" s="95" t="e">
        <f t="shared" si="34"/>
        <v>#N/A</v>
      </c>
      <c r="AH334" s="95"/>
      <c r="AI334" s="101" t="s">
        <v>28</v>
      </c>
      <c r="AJ334" s="101" t="s">
        <v>28</v>
      </c>
      <c r="AK334" s="101" t="s">
        <v>28</v>
      </c>
      <c r="AL334" s="102" t="str">
        <f t="shared" si="35"/>
        <v>nezměněna</v>
      </c>
      <c r="AM334" s="103"/>
    </row>
    <row r="335" spans="1:39" ht="15">
      <c r="A335" s="105" t="str">
        <f>IF('VSTUP SCAUx'!AY335="","",'VSTUP SCAUx'!AY335)</f>
        <v/>
      </c>
      <c r="B335" s="105" t="str">
        <f>IF('VSTUP SCAUx'!A335="","",'VSTUP SCAUx'!A335)</f>
        <v/>
      </c>
      <c r="C335" s="105" t="str">
        <f>IF('VSTUP SCAUx'!B335="","",'VSTUP SCAUx'!B335)</f>
        <v/>
      </c>
      <c r="D335" s="105" t="str">
        <f>IF('VSTUP SCAUx'!C335="","",'VSTUP SCAUx'!C335)</f>
        <v/>
      </c>
      <c r="E335" s="105" t="str">
        <f>IF('VSTUP SCAUx'!I335="","",'VSTUP SCAUx'!I335)</f>
        <v/>
      </c>
      <c r="F335" s="95" t="str">
        <f>IF('VSTUP SCAUx'!F335="","",'VSTUP SCAUx'!F335)</f>
        <v/>
      </c>
      <c r="G335" s="95" t="str">
        <f>IF('VSTUP SCAUx'!G335="","",'VSTUP SCAUx'!G335)</f>
        <v/>
      </c>
      <c r="H335" s="101" t="str">
        <f>IF('VSTUP SCAUx'!AC335="","","ANO")</f>
        <v/>
      </c>
      <c r="I335" s="106" t="str">
        <f>IF('VSTUP SCAUx'!BD335="","",'VSTUP SCAUx'!BD335)</f>
        <v/>
      </c>
      <c r="J335" s="101" t="str">
        <f>IF('VSTUP SCAUx'!N335="","",'VSTUP SCAUx'!N335)</f>
        <v/>
      </c>
      <c r="K335" s="95" t="s">
        <v>28</v>
      </c>
      <c r="L335" s="95" t="s">
        <v>28</v>
      </c>
      <c r="M335" s="95" t="s">
        <v>28</v>
      </c>
      <c r="N335" s="95"/>
      <c r="O335" s="95" t="s">
        <v>28</v>
      </c>
      <c r="P335" s="96" t="e">
        <f>ROUND(IF(F335="vyplnit","-",VLOOKUP(CONCATENATE(Y335,G335," ",Z335),ZU!$A$6:$H$100,5,FALSE)*F335),2)</f>
        <v>#N/A</v>
      </c>
      <c r="Q335" s="96" t="e">
        <f t="shared" si="30"/>
        <v>#N/A</v>
      </c>
      <c r="R335" s="97" t="s">
        <v>28</v>
      </c>
      <c r="S335" s="97" t="s">
        <v>28</v>
      </c>
      <c r="T335" s="97" t="s">
        <v>28</v>
      </c>
      <c r="U335" s="96"/>
      <c r="V335" s="101" t="str">
        <f>IF('VSTUP SCAUx'!BH335="","",'VSTUP SCAUx'!BH335)</f>
        <v/>
      </c>
      <c r="W335" s="101" t="str">
        <f>IF('VSTUP SCAUx'!BI335="","",'VSTUP SCAUx'!BI335)</f>
        <v/>
      </c>
      <c r="X335" s="98" t="e">
        <f t="shared" si="31"/>
        <v>#VALUE!</v>
      </c>
      <c r="Y335" s="99">
        <f>IF(A335="vyplnit"," ",VLOOKUP(A335,ZU!$B$6:$H$101,2,FALSE))</f>
        <v>0</v>
      </c>
      <c r="Z335" s="95" t="s">
        <v>28</v>
      </c>
      <c r="AA335" s="95"/>
      <c r="AB335" s="95" t="s">
        <v>28</v>
      </c>
      <c r="AC335" s="95" t="s">
        <v>28</v>
      </c>
      <c r="AD335" s="95" t="s">
        <v>28</v>
      </c>
      <c r="AE335" s="95">
        <f t="shared" si="32"/>
        <v>0</v>
      </c>
      <c r="AF335" s="100">
        <f t="shared" si="33"/>
        <v>1</v>
      </c>
      <c r="AG335" s="95" t="e">
        <f t="shared" si="34"/>
        <v>#N/A</v>
      </c>
      <c r="AH335" s="95"/>
      <c r="AI335" s="101" t="s">
        <v>28</v>
      </c>
      <c r="AJ335" s="101" t="s">
        <v>28</v>
      </c>
      <c r="AK335" s="101" t="s">
        <v>28</v>
      </c>
      <c r="AL335" s="102" t="str">
        <f t="shared" si="35"/>
        <v>nezměněna</v>
      </c>
      <c r="AM335" s="103"/>
    </row>
    <row r="336" spans="1:39" ht="15">
      <c r="A336" s="105" t="str">
        <f>IF('VSTUP SCAUx'!AY336="","",'VSTUP SCAUx'!AY336)</f>
        <v/>
      </c>
      <c r="B336" s="105" t="str">
        <f>IF('VSTUP SCAUx'!A336="","",'VSTUP SCAUx'!A336)</f>
        <v/>
      </c>
      <c r="C336" s="105" t="str">
        <f>IF('VSTUP SCAUx'!B336="","",'VSTUP SCAUx'!B336)</f>
        <v/>
      </c>
      <c r="D336" s="105" t="str">
        <f>IF('VSTUP SCAUx'!C336="","",'VSTUP SCAUx'!C336)</f>
        <v/>
      </c>
      <c r="E336" s="105" t="str">
        <f>IF('VSTUP SCAUx'!I336="","",'VSTUP SCAUx'!I336)</f>
        <v/>
      </c>
      <c r="F336" s="95" t="str">
        <f>IF('VSTUP SCAUx'!F336="","",'VSTUP SCAUx'!F336)</f>
        <v/>
      </c>
      <c r="G336" s="95" t="str">
        <f>IF('VSTUP SCAUx'!G336="","",'VSTUP SCAUx'!G336)</f>
        <v/>
      </c>
      <c r="H336" s="101" t="str">
        <f>IF('VSTUP SCAUx'!AC336="","","ANO")</f>
        <v/>
      </c>
      <c r="I336" s="106" t="str">
        <f>IF('VSTUP SCAUx'!BD336="","",'VSTUP SCAUx'!BD336)</f>
        <v/>
      </c>
      <c r="J336" s="101" t="str">
        <f>IF('VSTUP SCAUx'!N336="","",'VSTUP SCAUx'!N336)</f>
        <v/>
      </c>
      <c r="K336" s="95" t="s">
        <v>28</v>
      </c>
      <c r="L336" s="95" t="s">
        <v>28</v>
      </c>
      <c r="M336" s="95" t="s">
        <v>28</v>
      </c>
      <c r="N336" s="95"/>
      <c r="O336" s="95" t="s">
        <v>28</v>
      </c>
      <c r="P336" s="96" t="e">
        <f>ROUND(IF(F336="vyplnit","-",VLOOKUP(CONCATENATE(Y336,G336," ",Z336),ZU!$A$6:$H$100,5,FALSE)*F336),2)</f>
        <v>#N/A</v>
      </c>
      <c r="Q336" s="96" t="e">
        <f t="shared" si="30"/>
        <v>#N/A</v>
      </c>
      <c r="R336" s="97" t="s">
        <v>28</v>
      </c>
      <c r="S336" s="97" t="s">
        <v>28</v>
      </c>
      <c r="T336" s="97" t="s">
        <v>28</v>
      </c>
      <c r="U336" s="96"/>
      <c r="V336" s="101" t="str">
        <f>IF('VSTUP SCAUx'!BH336="","",'VSTUP SCAUx'!BH336)</f>
        <v/>
      </c>
      <c r="W336" s="101" t="str">
        <f>IF('VSTUP SCAUx'!BI336="","",'VSTUP SCAUx'!BI336)</f>
        <v/>
      </c>
      <c r="X336" s="98" t="e">
        <f t="shared" si="31"/>
        <v>#VALUE!</v>
      </c>
      <c r="Y336" s="99">
        <f>IF(A336="vyplnit"," ",VLOOKUP(A336,ZU!$B$6:$H$101,2,FALSE))</f>
        <v>0</v>
      </c>
      <c r="Z336" s="95" t="s">
        <v>28</v>
      </c>
      <c r="AA336" s="95"/>
      <c r="AB336" s="95" t="s">
        <v>28</v>
      </c>
      <c r="AC336" s="95" t="s">
        <v>28</v>
      </c>
      <c r="AD336" s="95" t="s">
        <v>28</v>
      </c>
      <c r="AE336" s="95">
        <f t="shared" si="32"/>
        <v>0</v>
      </c>
      <c r="AF336" s="100">
        <f t="shared" si="33"/>
        <v>1</v>
      </c>
      <c r="AG336" s="95" t="e">
        <f t="shared" si="34"/>
        <v>#N/A</v>
      </c>
      <c r="AH336" s="95"/>
      <c r="AI336" s="101" t="s">
        <v>28</v>
      </c>
      <c r="AJ336" s="101" t="s">
        <v>28</v>
      </c>
      <c r="AK336" s="101" t="s">
        <v>28</v>
      </c>
      <c r="AL336" s="102" t="str">
        <f t="shared" si="35"/>
        <v>nezměněna</v>
      </c>
      <c r="AM336" s="103"/>
    </row>
    <row r="337" spans="1:39" ht="15">
      <c r="A337" s="105" t="str">
        <f>IF('VSTUP SCAUx'!AY337="","",'VSTUP SCAUx'!AY337)</f>
        <v/>
      </c>
      <c r="B337" s="105" t="str">
        <f>IF('VSTUP SCAUx'!A337="","",'VSTUP SCAUx'!A337)</f>
        <v/>
      </c>
      <c r="C337" s="105" t="str">
        <f>IF('VSTUP SCAUx'!B337="","",'VSTUP SCAUx'!B337)</f>
        <v/>
      </c>
      <c r="D337" s="105" t="str">
        <f>IF('VSTUP SCAUx'!C337="","",'VSTUP SCAUx'!C337)</f>
        <v/>
      </c>
      <c r="E337" s="105" t="str">
        <f>IF('VSTUP SCAUx'!I337="","",'VSTUP SCAUx'!I337)</f>
        <v/>
      </c>
      <c r="F337" s="95" t="str">
        <f>IF('VSTUP SCAUx'!F337="","",'VSTUP SCAUx'!F337)</f>
        <v/>
      </c>
      <c r="G337" s="95" t="str">
        <f>IF('VSTUP SCAUx'!G337="","",'VSTUP SCAUx'!G337)</f>
        <v/>
      </c>
      <c r="H337" s="101" t="str">
        <f>IF('VSTUP SCAUx'!AC337="","","ANO")</f>
        <v/>
      </c>
      <c r="I337" s="106" t="str">
        <f>IF('VSTUP SCAUx'!BD337="","",'VSTUP SCAUx'!BD337)</f>
        <v/>
      </c>
      <c r="J337" s="101" t="str">
        <f>IF('VSTUP SCAUx'!N337="","",'VSTUP SCAUx'!N337)</f>
        <v/>
      </c>
      <c r="K337" s="95" t="s">
        <v>28</v>
      </c>
      <c r="L337" s="95" t="s">
        <v>28</v>
      </c>
      <c r="M337" s="95" t="s">
        <v>28</v>
      </c>
      <c r="N337" s="95"/>
      <c r="O337" s="95" t="s">
        <v>28</v>
      </c>
      <c r="P337" s="96" t="e">
        <f>ROUND(IF(F337="vyplnit","-",VLOOKUP(CONCATENATE(Y337,G337," ",Z337),ZU!$A$6:$H$100,5,FALSE)*F337),2)</f>
        <v>#N/A</v>
      </c>
      <c r="Q337" s="96" t="e">
        <f t="shared" si="30"/>
        <v>#N/A</v>
      </c>
      <c r="R337" s="97" t="s">
        <v>28</v>
      </c>
      <c r="S337" s="97" t="s">
        <v>28</v>
      </c>
      <c r="T337" s="97" t="s">
        <v>28</v>
      </c>
      <c r="U337" s="96"/>
      <c r="V337" s="101" t="str">
        <f>IF('VSTUP SCAUx'!BH337="","",'VSTUP SCAUx'!BH337)</f>
        <v/>
      </c>
      <c r="W337" s="101" t="str">
        <f>IF('VSTUP SCAUx'!BI337="","",'VSTUP SCAUx'!BI337)</f>
        <v/>
      </c>
      <c r="X337" s="98" t="e">
        <f t="shared" si="31"/>
        <v>#VALUE!</v>
      </c>
      <c r="Y337" s="99">
        <f>IF(A337="vyplnit"," ",VLOOKUP(A337,ZU!$B$6:$H$101,2,FALSE))</f>
        <v>0</v>
      </c>
      <c r="Z337" s="95" t="s">
        <v>28</v>
      </c>
      <c r="AA337" s="95"/>
      <c r="AB337" s="95" t="s">
        <v>28</v>
      </c>
      <c r="AC337" s="95" t="s">
        <v>28</v>
      </c>
      <c r="AD337" s="95" t="s">
        <v>28</v>
      </c>
      <c r="AE337" s="95">
        <f t="shared" si="32"/>
        <v>0</v>
      </c>
      <c r="AF337" s="100">
        <f t="shared" si="33"/>
        <v>1</v>
      </c>
      <c r="AG337" s="95" t="e">
        <f t="shared" si="34"/>
        <v>#N/A</v>
      </c>
      <c r="AH337" s="95"/>
      <c r="AI337" s="101" t="s">
        <v>28</v>
      </c>
      <c r="AJ337" s="101" t="s">
        <v>28</v>
      </c>
      <c r="AK337" s="101" t="s">
        <v>28</v>
      </c>
      <c r="AL337" s="102" t="str">
        <f t="shared" si="35"/>
        <v>nezměněna</v>
      </c>
      <c r="AM337" s="103"/>
    </row>
    <row r="338" spans="1:39" ht="15">
      <c r="A338" s="105" t="str">
        <f>IF('VSTUP SCAUx'!AY338="","",'VSTUP SCAUx'!AY338)</f>
        <v/>
      </c>
      <c r="B338" s="105" t="str">
        <f>IF('VSTUP SCAUx'!A338="","",'VSTUP SCAUx'!A338)</f>
        <v/>
      </c>
      <c r="C338" s="105" t="str">
        <f>IF('VSTUP SCAUx'!B338="","",'VSTUP SCAUx'!B338)</f>
        <v/>
      </c>
      <c r="D338" s="105" t="str">
        <f>IF('VSTUP SCAUx'!C338="","",'VSTUP SCAUx'!C338)</f>
        <v/>
      </c>
      <c r="E338" s="105" t="str">
        <f>IF('VSTUP SCAUx'!I338="","",'VSTUP SCAUx'!I338)</f>
        <v/>
      </c>
      <c r="F338" s="95" t="str">
        <f>IF('VSTUP SCAUx'!F338="","",'VSTUP SCAUx'!F338)</f>
        <v/>
      </c>
      <c r="G338" s="95" t="str">
        <f>IF('VSTUP SCAUx'!G338="","",'VSTUP SCAUx'!G338)</f>
        <v/>
      </c>
      <c r="H338" s="101" t="str">
        <f>IF('VSTUP SCAUx'!AC338="","","ANO")</f>
        <v/>
      </c>
      <c r="I338" s="106" t="str">
        <f>IF('VSTUP SCAUx'!BD338="","",'VSTUP SCAUx'!BD338)</f>
        <v/>
      </c>
      <c r="J338" s="101" t="str">
        <f>IF('VSTUP SCAUx'!N338="","",'VSTUP SCAUx'!N338)</f>
        <v/>
      </c>
      <c r="K338" s="95" t="s">
        <v>28</v>
      </c>
      <c r="L338" s="95" t="s">
        <v>28</v>
      </c>
      <c r="M338" s="95" t="s">
        <v>28</v>
      </c>
      <c r="N338" s="95"/>
      <c r="O338" s="95" t="s">
        <v>28</v>
      </c>
      <c r="P338" s="96" t="e">
        <f>ROUND(IF(F338="vyplnit","-",VLOOKUP(CONCATENATE(Y338,G338," ",Z338),ZU!$A$6:$H$100,5,FALSE)*F338),2)</f>
        <v>#N/A</v>
      </c>
      <c r="Q338" s="96" t="e">
        <f t="shared" si="30"/>
        <v>#N/A</v>
      </c>
      <c r="R338" s="97" t="s">
        <v>28</v>
      </c>
      <c r="S338" s="97" t="s">
        <v>28</v>
      </c>
      <c r="T338" s="97" t="s">
        <v>28</v>
      </c>
      <c r="U338" s="96"/>
      <c r="V338" s="101" t="str">
        <f>IF('VSTUP SCAUx'!BH338="","",'VSTUP SCAUx'!BH338)</f>
        <v/>
      </c>
      <c r="W338" s="101" t="str">
        <f>IF('VSTUP SCAUx'!BI338="","",'VSTUP SCAUx'!BI338)</f>
        <v/>
      </c>
      <c r="X338" s="98" t="e">
        <f t="shared" si="31"/>
        <v>#VALUE!</v>
      </c>
      <c r="Y338" s="99">
        <f>IF(A338="vyplnit"," ",VLOOKUP(A338,ZU!$B$6:$H$101,2,FALSE))</f>
        <v>0</v>
      </c>
      <c r="Z338" s="95" t="s">
        <v>28</v>
      </c>
      <c r="AA338" s="95"/>
      <c r="AB338" s="95" t="s">
        <v>28</v>
      </c>
      <c r="AC338" s="95" t="s">
        <v>28</v>
      </c>
      <c r="AD338" s="95" t="s">
        <v>28</v>
      </c>
      <c r="AE338" s="95">
        <f t="shared" si="32"/>
        <v>0</v>
      </c>
      <c r="AF338" s="100">
        <f t="shared" si="33"/>
        <v>1</v>
      </c>
      <c r="AG338" s="95" t="e">
        <f t="shared" si="34"/>
        <v>#N/A</v>
      </c>
      <c r="AH338" s="95"/>
      <c r="AI338" s="101" t="s">
        <v>28</v>
      </c>
      <c r="AJ338" s="101" t="s">
        <v>28</v>
      </c>
      <c r="AK338" s="101" t="s">
        <v>28</v>
      </c>
      <c r="AL338" s="102" t="str">
        <f t="shared" si="35"/>
        <v>nezměněna</v>
      </c>
      <c r="AM338" s="103"/>
    </row>
    <row r="339" spans="1:39" ht="15">
      <c r="A339" s="105" t="str">
        <f>IF('VSTUP SCAUx'!AY339="","",'VSTUP SCAUx'!AY339)</f>
        <v/>
      </c>
      <c r="B339" s="105" t="str">
        <f>IF('VSTUP SCAUx'!A339="","",'VSTUP SCAUx'!A339)</f>
        <v/>
      </c>
      <c r="C339" s="105" t="str">
        <f>IF('VSTUP SCAUx'!B339="","",'VSTUP SCAUx'!B339)</f>
        <v/>
      </c>
      <c r="D339" s="105" t="str">
        <f>IF('VSTUP SCAUx'!C339="","",'VSTUP SCAUx'!C339)</f>
        <v/>
      </c>
      <c r="E339" s="105" t="str">
        <f>IF('VSTUP SCAUx'!I339="","",'VSTUP SCAUx'!I339)</f>
        <v/>
      </c>
      <c r="F339" s="95" t="str">
        <f>IF('VSTUP SCAUx'!F339="","",'VSTUP SCAUx'!F339)</f>
        <v/>
      </c>
      <c r="G339" s="95" t="str">
        <f>IF('VSTUP SCAUx'!G339="","",'VSTUP SCAUx'!G339)</f>
        <v/>
      </c>
      <c r="H339" s="101" t="str">
        <f>IF('VSTUP SCAUx'!AC339="","","ANO")</f>
        <v/>
      </c>
      <c r="I339" s="106" t="str">
        <f>IF('VSTUP SCAUx'!BD339="","",'VSTUP SCAUx'!BD339)</f>
        <v/>
      </c>
      <c r="J339" s="101" t="str">
        <f>IF('VSTUP SCAUx'!N339="","",'VSTUP SCAUx'!N339)</f>
        <v/>
      </c>
      <c r="K339" s="95" t="s">
        <v>28</v>
      </c>
      <c r="L339" s="95" t="s">
        <v>28</v>
      </c>
      <c r="M339" s="95" t="s">
        <v>28</v>
      </c>
      <c r="N339" s="95"/>
      <c r="O339" s="95" t="s">
        <v>28</v>
      </c>
      <c r="P339" s="96" t="e">
        <f>ROUND(IF(F339="vyplnit","-",VLOOKUP(CONCATENATE(Y339,G339," ",Z339),ZU!$A$6:$H$100,5,FALSE)*F339),2)</f>
        <v>#N/A</v>
      </c>
      <c r="Q339" s="96" t="e">
        <f t="shared" si="30"/>
        <v>#N/A</v>
      </c>
      <c r="R339" s="97" t="s">
        <v>28</v>
      </c>
      <c r="S339" s="97" t="s">
        <v>28</v>
      </c>
      <c r="T339" s="97" t="s">
        <v>28</v>
      </c>
      <c r="U339" s="96"/>
      <c r="V339" s="101" t="str">
        <f>IF('VSTUP SCAUx'!BH339="","",'VSTUP SCAUx'!BH339)</f>
        <v/>
      </c>
      <c r="W339" s="101" t="str">
        <f>IF('VSTUP SCAUx'!BI339="","",'VSTUP SCAUx'!BI339)</f>
        <v/>
      </c>
      <c r="X339" s="98" t="e">
        <f t="shared" si="31"/>
        <v>#VALUE!</v>
      </c>
      <c r="Y339" s="99">
        <f>IF(A339="vyplnit"," ",VLOOKUP(A339,ZU!$B$6:$H$101,2,FALSE))</f>
        <v>0</v>
      </c>
      <c r="Z339" s="95" t="s">
        <v>28</v>
      </c>
      <c r="AA339" s="95"/>
      <c r="AB339" s="95" t="s">
        <v>28</v>
      </c>
      <c r="AC339" s="95" t="s">
        <v>28</v>
      </c>
      <c r="AD339" s="95" t="s">
        <v>28</v>
      </c>
      <c r="AE339" s="95">
        <f t="shared" si="32"/>
        <v>0</v>
      </c>
      <c r="AF339" s="100">
        <f t="shared" si="33"/>
        <v>1</v>
      </c>
      <c r="AG339" s="95" t="e">
        <f t="shared" si="34"/>
        <v>#N/A</v>
      </c>
      <c r="AH339" s="95"/>
      <c r="AI339" s="101" t="s">
        <v>28</v>
      </c>
      <c r="AJ339" s="101" t="s">
        <v>28</v>
      </c>
      <c r="AK339" s="101" t="s">
        <v>28</v>
      </c>
      <c r="AL339" s="102" t="str">
        <f t="shared" si="35"/>
        <v>nezměněna</v>
      </c>
      <c r="AM339" s="103"/>
    </row>
    <row r="340" spans="1:39" ht="15">
      <c r="A340" s="105" t="str">
        <f>IF('VSTUP SCAUx'!AY340="","",'VSTUP SCAUx'!AY340)</f>
        <v/>
      </c>
      <c r="B340" s="105" t="str">
        <f>IF('VSTUP SCAUx'!A340="","",'VSTUP SCAUx'!A340)</f>
        <v/>
      </c>
      <c r="C340" s="105" t="str">
        <f>IF('VSTUP SCAUx'!B340="","",'VSTUP SCAUx'!B340)</f>
        <v/>
      </c>
      <c r="D340" s="105" t="str">
        <f>IF('VSTUP SCAUx'!C340="","",'VSTUP SCAUx'!C340)</f>
        <v/>
      </c>
      <c r="E340" s="105" t="str">
        <f>IF('VSTUP SCAUx'!I340="","",'VSTUP SCAUx'!I340)</f>
        <v/>
      </c>
      <c r="F340" s="95" t="str">
        <f>IF('VSTUP SCAUx'!F340="","",'VSTUP SCAUx'!F340)</f>
        <v/>
      </c>
      <c r="G340" s="95" t="str">
        <f>IF('VSTUP SCAUx'!G340="","",'VSTUP SCAUx'!G340)</f>
        <v/>
      </c>
      <c r="H340" s="101" t="str">
        <f>IF('VSTUP SCAUx'!AC340="","","ANO")</f>
        <v/>
      </c>
      <c r="I340" s="106" t="str">
        <f>IF('VSTUP SCAUx'!BD340="","",'VSTUP SCAUx'!BD340)</f>
        <v/>
      </c>
      <c r="J340" s="101" t="str">
        <f>IF('VSTUP SCAUx'!N340="","",'VSTUP SCAUx'!N340)</f>
        <v/>
      </c>
      <c r="K340" s="95" t="s">
        <v>28</v>
      </c>
      <c r="L340" s="95" t="s">
        <v>28</v>
      </c>
      <c r="M340" s="95" t="s">
        <v>28</v>
      </c>
      <c r="N340" s="95"/>
      <c r="O340" s="95" t="s">
        <v>28</v>
      </c>
      <c r="P340" s="96" t="e">
        <f>ROUND(IF(F340="vyplnit","-",VLOOKUP(CONCATENATE(Y340,G340," ",Z340),ZU!$A$6:$H$100,5,FALSE)*F340),2)</f>
        <v>#N/A</v>
      </c>
      <c r="Q340" s="96" t="e">
        <f t="shared" si="30"/>
        <v>#N/A</v>
      </c>
      <c r="R340" s="97" t="s">
        <v>28</v>
      </c>
      <c r="S340" s="97" t="s">
        <v>28</v>
      </c>
      <c r="T340" s="97" t="s">
        <v>28</v>
      </c>
      <c r="U340" s="96"/>
      <c r="V340" s="101" t="str">
        <f>IF('VSTUP SCAUx'!BH340="","",'VSTUP SCAUx'!BH340)</f>
        <v/>
      </c>
      <c r="W340" s="101" t="str">
        <f>IF('VSTUP SCAUx'!BI340="","",'VSTUP SCAUx'!BI340)</f>
        <v/>
      </c>
      <c r="X340" s="98" t="e">
        <f t="shared" si="31"/>
        <v>#VALUE!</v>
      </c>
      <c r="Y340" s="99">
        <f>IF(A340="vyplnit"," ",VLOOKUP(A340,ZU!$B$6:$H$101,2,FALSE))</f>
        <v>0</v>
      </c>
      <c r="Z340" s="95" t="s">
        <v>28</v>
      </c>
      <c r="AA340" s="95"/>
      <c r="AB340" s="95" t="s">
        <v>28</v>
      </c>
      <c r="AC340" s="95" t="s">
        <v>28</v>
      </c>
      <c r="AD340" s="95" t="s">
        <v>28</v>
      </c>
      <c r="AE340" s="95">
        <f t="shared" si="32"/>
        <v>0</v>
      </c>
      <c r="AF340" s="100">
        <f t="shared" si="33"/>
        <v>1</v>
      </c>
      <c r="AG340" s="95" t="e">
        <f t="shared" si="34"/>
        <v>#N/A</v>
      </c>
      <c r="AH340" s="95"/>
      <c r="AI340" s="101" t="s">
        <v>28</v>
      </c>
      <c r="AJ340" s="101" t="s">
        <v>28</v>
      </c>
      <c r="AK340" s="101" t="s">
        <v>28</v>
      </c>
      <c r="AL340" s="102" t="str">
        <f t="shared" si="35"/>
        <v>nezměněna</v>
      </c>
      <c r="AM340" s="103"/>
    </row>
    <row r="341" spans="1:39" ht="15">
      <c r="A341" s="105" t="str">
        <f>IF('VSTUP SCAUx'!AY341="","",'VSTUP SCAUx'!AY341)</f>
        <v/>
      </c>
      <c r="B341" s="105" t="str">
        <f>IF('VSTUP SCAUx'!A341="","",'VSTUP SCAUx'!A341)</f>
        <v/>
      </c>
      <c r="C341" s="105" t="str">
        <f>IF('VSTUP SCAUx'!B341="","",'VSTUP SCAUx'!B341)</f>
        <v/>
      </c>
      <c r="D341" s="105" t="str">
        <f>IF('VSTUP SCAUx'!C341="","",'VSTUP SCAUx'!C341)</f>
        <v/>
      </c>
      <c r="E341" s="105" t="str">
        <f>IF('VSTUP SCAUx'!I341="","",'VSTUP SCAUx'!I341)</f>
        <v/>
      </c>
      <c r="F341" s="95" t="str">
        <f>IF('VSTUP SCAUx'!F341="","",'VSTUP SCAUx'!F341)</f>
        <v/>
      </c>
      <c r="G341" s="95" t="str">
        <f>IF('VSTUP SCAUx'!G341="","",'VSTUP SCAUx'!G341)</f>
        <v/>
      </c>
      <c r="H341" s="101" t="str">
        <f>IF('VSTUP SCAUx'!AC341="","","ANO")</f>
        <v/>
      </c>
      <c r="I341" s="106" t="str">
        <f>IF('VSTUP SCAUx'!BD341="","",'VSTUP SCAUx'!BD341)</f>
        <v/>
      </c>
      <c r="J341" s="101" t="str">
        <f>IF('VSTUP SCAUx'!N341="","",'VSTUP SCAUx'!N341)</f>
        <v/>
      </c>
      <c r="K341" s="95" t="s">
        <v>28</v>
      </c>
      <c r="L341" s="95" t="s">
        <v>28</v>
      </c>
      <c r="M341" s="95" t="s">
        <v>28</v>
      </c>
      <c r="N341" s="95"/>
      <c r="O341" s="95" t="s">
        <v>28</v>
      </c>
      <c r="P341" s="96" t="e">
        <f>ROUND(IF(F341="vyplnit","-",VLOOKUP(CONCATENATE(Y341,G341," ",Z341),ZU!$A$6:$H$100,5,FALSE)*F341),2)</f>
        <v>#N/A</v>
      </c>
      <c r="Q341" s="96" t="e">
        <f t="shared" si="30"/>
        <v>#N/A</v>
      </c>
      <c r="R341" s="97" t="s">
        <v>28</v>
      </c>
      <c r="S341" s="97" t="s">
        <v>28</v>
      </c>
      <c r="T341" s="97" t="s">
        <v>28</v>
      </c>
      <c r="U341" s="96"/>
      <c r="V341" s="101" t="str">
        <f>IF('VSTUP SCAUx'!BH341="","",'VSTUP SCAUx'!BH341)</f>
        <v/>
      </c>
      <c r="W341" s="101" t="str">
        <f>IF('VSTUP SCAUx'!BI341="","",'VSTUP SCAUx'!BI341)</f>
        <v/>
      </c>
      <c r="X341" s="98" t="e">
        <f t="shared" si="31"/>
        <v>#VALUE!</v>
      </c>
      <c r="Y341" s="99">
        <f>IF(A341="vyplnit"," ",VLOOKUP(A341,ZU!$B$6:$H$101,2,FALSE))</f>
        <v>0</v>
      </c>
      <c r="Z341" s="95" t="s">
        <v>28</v>
      </c>
      <c r="AA341" s="95"/>
      <c r="AB341" s="95" t="s">
        <v>28</v>
      </c>
      <c r="AC341" s="95" t="s">
        <v>28</v>
      </c>
      <c r="AD341" s="95" t="s">
        <v>28</v>
      </c>
      <c r="AE341" s="95">
        <f t="shared" si="32"/>
        <v>0</v>
      </c>
      <c r="AF341" s="100">
        <f t="shared" si="33"/>
        <v>1</v>
      </c>
      <c r="AG341" s="95" t="e">
        <f t="shared" si="34"/>
        <v>#N/A</v>
      </c>
      <c r="AH341" s="95"/>
      <c r="AI341" s="101" t="s">
        <v>28</v>
      </c>
      <c r="AJ341" s="101" t="s">
        <v>28</v>
      </c>
      <c r="AK341" s="101" t="s">
        <v>28</v>
      </c>
      <c r="AL341" s="102" t="str">
        <f t="shared" si="35"/>
        <v>nezměněna</v>
      </c>
      <c r="AM341" s="103"/>
    </row>
    <row r="342" spans="1:39" ht="15">
      <c r="A342" s="105" t="str">
        <f>IF('VSTUP SCAUx'!AY342="","",'VSTUP SCAUx'!AY342)</f>
        <v/>
      </c>
      <c r="B342" s="105" t="str">
        <f>IF('VSTUP SCAUx'!A342="","",'VSTUP SCAUx'!A342)</f>
        <v/>
      </c>
      <c r="C342" s="105" t="str">
        <f>IF('VSTUP SCAUx'!B342="","",'VSTUP SCAUx'!B342)</f>
        <v/>
      </c>
      <c r="D342" s="105" t="str">
        <f>IF('VSTUP SCAUx'!C342="","",'VSTUP SCAUx'!C342)</f>
        <v/>
      </c>
      <c r="E342" s="105" t="str">
        <f>IF('VSTUP SCAUx'!I342="","",'VSTUP SCAUx'!I342)</f>
        <v/>
      </c>
      <c r="F342" s="95" t="str">
        <f>IF('VSTUP SCAUx'!F342="","",'VSTUP SCAUx'!F342)</f>
        <v/>
      </c>
      <c r="G342" s="95" t="str">
        <f>IF('VSTUP SCAUx'!G342="","",'VSTUP SCAUx'!G342)</f>
        <v/>
      </c>
      <c r="H342" s="101" t="str">
        <f>IF('VSTUP SCAUx'!AC342="","","ANO")</f>
        <v/>
      </c>
      <c r="I342" s="106" t="str">
        <f>IF('VSTUP SCAUx'!BD342="","",'VSTUP SCAUx'!BD342)</f>
        <v/>
      </c>
      <c r="J342" s="101" t="str">
        <f>IF('VSTUP SCAUx'!N342="","",'VSTUP SCAUx'!N342)</f>
        <v/>
      </c>
      <c r="K342" s="95" t="s">
        <v>28</v>
      </c>
      <c r="L342" s="95" t="s">
        <v>28</v>
      </c>
      <c r="M342" s="95" t="s">
        <v>28</v>
      </c>
      <c r="N342" s="95"/>
      <c r="O342" s="95" t="s">
        <v>28</v>
      </c>
      <c r="P342" s="96" t="e">
        <f>ROUND(IF(F342="vyplnit","-",VLOOKUP(CONCATENATE(Y342,G342," ",Z342),ZU!$A$6:$H$100,5,FALSE)*F342),2)</f>
        <v>#N/A</v>
      </c>
      <c r="Q342" s="96" t="e">
        <f t="shared" si="30"/>
        <v>#N/A</v>
      </c>
      <c r="R342" s="97" t="s">
        <v>28</v>
      </c>
      <c r="S342" s="97" t="s">
        <v>28</v>
      </c>
      <c r="T342" s="97" t="s">
        <v>28</v>
      </c>
      <c r="U342" s="96"/>
      <c r="V342" s="101" t="str">
        <f>IF('VSTUP SCAUx'!BH342="","",'VSTUP SCAUx'!BH342)</f>
        <v/>
      </c>
      <c r="W342" s="101" t="str">
        <f>IF('VSTUP SCAUx'!BI342="","",'VSTUP SCAUx'!BI342)</f>
        <v/>
      </c>
      <c r="X342" s="98" t="e">
        <f t="shared" si="31"/>
        <v>#VALUE!</v>
      </c>
      <c r="Y342" s="99">
        <f>IF(A342="vyplnit"," ",VLOOKUP(A342,ZU!$B$6:$H$101,2,FALSE))</f>
        <v>0</v>
      </c>
      <c r="Z342" s="95" t="s">
        <v>28</v>
      </c>
      <c r="AA342" s="95"/>
      <c r="AB342" s="95" t="s">
        <v>28</v>
      </c>
      <c r="AC342" s="95" t="s">
        <v>28</v>
      </c>
      <c r="AD342" s="95" t="s">
        <v>28</v>
      </c>
      <c r="AE342" s="95">
        <f t="shared" si="32"/>
        <v>0</v>
      </c>
      <c r="AF342" s="100">
        <f t="shared" si="33"/>
        <v>1</v>
      </c>
      <c r="AG342" s="95" t="e">
        <f t="shared" si="34"/>
        <v>#N/A</v>
      </c>
      <c r="AH342" s="95"/>
      <c r="AI342" s="101" t="s">
        <v>28</v>
      </c>
      <c r="AJ342" s="101" t="s">
        <v>28</v>
      </c>
      <c r="AK342" s="101" t="s">
        <v>28</v>
      </c>
      <c r="AL342" s="102" t="str">
        <f t="shared" si="35"/>
        <v>nezměněna</v>
      </c>
      <c r="AM342" s="103"/>
    </row>
    <row r="343" spans="1:39" ht="15">
      <c r="A343" s="105" t="str">
        <f>IF('VSTUP SCAUx'!AY343="","",'VSTUP SCAUx'!AY343)</f>
        <v/>
      </c>
      <c r="B343" s="105" t="str">
        <f>IF('VSTUP SCAUx'!A343="","",'VSTUP SCAUx'!A343)</f>
        <v/>
      </c>
      <c r="C343" s="105" t="str">
        <f>IF('VSTUP SCAUx'!B343="","",'VSTUP SCAUx'!B343)</f>
        <v/>
      </c>
      <c r="D343" s="105" t="str">
        <f>IF('VSTUP SCAUx'!C343="","",'VSTUP SCAUx'!C343)</f>
        <v/>
      </c>
      <c r="E343" s="105" t="str">
        <f>IF('VSTUP SCAUx'!I343="","",'VSTUP SCAUx'!I343)</f>
        <v/>
      </c>
      <c r="F343" s="95" t="str">
        <f>IF('VSTUP SCAUx'!F343="","",'VSTUP SCAUx'!F343)</f>
        <v/>
      </c>
      <c r="G343" s="95" t="str">
        <f>IF('VSTUP SCAUx'!G343="","",'VSTUP SCAUx'!G343)</f>
        <v/>
      </c>
      <c r="H343" s="101" t="str">
        <f>IF('VSTUP SCAUx'!AC343="","","ANO")</f>
        <v/>
      </c>
      <c r="I343" s="106" t="str">
        <f>IF('VSTUP SCAUx'!BD343="","",'VSTUP SCAUx'!BD343)</f>
        <v/>
      </c>
      <c r="J343" s="101" t="str">
        <f>IF('VSTUP SCAUx'!N343="","",'VSTUP SCAUx'!N343)</f>
        <v/>
      </c>
      <c r="K343" s="95" t="s">
        <v>28</v>
      </c>
      <c r="L343" s="95" t="s">
        <v>28</v>
      </c>
      <c r="M343" s="95" t="s">
        <v>28</v>
      </c>
      <c r="N343" s="95"/>
      <c r="O343" s="95" t="s">
        <v>28</v>
      </c>
      <c r="P343" s="96" t="e">
        <f>ROUND(IF(F343="vyplnit","-",VLOOKUP(CONCATENATE(Y343,G343," ",Z343),ZU!$A$6:$H$100,5,FALSE)*F343),2)</f>
        <v>#N/A</v>
      </c>
      <c r="Q343" s="96" t="e">
        <f t="shared" si="30"/>
        <v>#N/A</v>
      </c>
      <c r="R343" s="97" t="s">
        <v>28</v>
      </c>
      <c r="S343" s="97" t="s">
        <v>28</v>
      </c>
      <c r="T343" s="97" t="s">
        <v>28</v>
      </c>
      <c r="U343" s="96"/>
      <c r="V343" s="101" t="str">
        <f>IF('VSTUP SCAUx'!BH343="","",'VSTUP SCAUx'!BH343)</f>
        <v/>
      </c>
      <c r="W343" s="101" t="str">
        <f>IF('VSTUP SCAUx'!BI343="","",'VSTUP SCAUx'!BI343)</f>
        <v/>
      </c>
      <c r="X343" s="98" t="e">
        <f t="shared" si="31"/>
        <v>#VALUE!</v>
      </c>
      <c r="Y343" s="99">
        <f>IF(A343="vyplnit"," ",VLOOKUP(A343,ZU!$B$6:$H$101,2,FALSE))</f>
        <v>0</v>
      </c>
      <c r="Z343" s="95" t="s">
        <v>28</v>
      </c>
      <c r="AA343" s="95"/>
      <c r="AB343" s="95" t="s">
        <v>28</v>
      </c>
      <c r="AC343" s="95" t="s">
        <v>28</v>
      </c>
      <c r="AD343" s="95" t="s">
        <v>28</v>
      </c>
      <c r="AE343" s="95">
        <f t="shared" si="32"/>
        <v>0</v>
      </c>
      <c r="AF343" s="100">
        <f t="shared" si="33"/>
        <v>1</v>
      </c>
      <c r="AG343" s="95" t="e">
        <f t="shared" si="34"/>
        <v>#N/A</v>
      </c>
      <c r="AH343" s="95"/>
      <c r="AI343" s="101" t="s">
        <v>28</v>
      </c>
      <c r="AJ343" s="101" t="s">
        <v>28</v>
      </c>
      <c r="AK343" s="101" t="s">
        <v>28</v>
      </c>
      <c r="AL343" s="102" t="str">
        <f t="shared" si="35"/>
        <v>nezměněna</v>
      </c>
      <c r="AM343" s="103"/>
    </row>
    <row r="344" spans="1:39" ht="15">
      <c r="A344" s="105" t="str">
        <f>IF('VSTUP SCAUx'!AY344="","",'VSTUP SCAUx'!AY344)</f>
        <v/>
      </c>
      <c r="B344" s="105" t="str">
        <f>IF('VSTUP SCAUx'!A344="","",'VSTUP SCAUx'!A344)</f>
        <v/>
      </c>
      <c r="C344" s="105" t="str">
        <f>IF('VSTUP SCAUx'!B344="","",'VSTUP SCAUx'!B344)</f>
        <v/>
      </c>
      <c r="D344" s="105" t="str">
        <f>IF('VSTUP SCAUx'!C344="","",'VSTUP SCAUx'!C344)</f>
        <v/>
      </c>
      <c r="E344" s="105" t="str">
        <f>IF('VSTUP SCAUx'!I344="","",'VSTUP SCAUx'!I344)</f>
        <v/>
      </c>
      <c r="F344" s="95" t="str">
        <f>IF('VSTUP SCAUx'!F344="","",'VSTUP SCAUx'!F344)</f>
        <v/>
      </c>
      <c r="G344" s="95" t="str">
        <f>IF('VSTUP SCAUx'!G344="","",'VSTUP SCAUx'!G344)</f>
        <v/>
      </c>
      <c r="H344" s="101" t="str">
        <f>IF('VSTUP SCAUx'!AC344="","","ANO")</f>
        <v/>
      </c>
      <c r="I344" s="106" t="str">
        <f>IF('VSTUP SCAUx'!BD344="","",'VSTUP SCAUx'!BD344)</f>
        <v/>
      </c>
      <c r="J344" s="101" t="str">
        <f>IF('VSTUP SCAUx'!N344="","",'VSTUP SCAUx'!N344)</f>
        <v/>
      </c>
      <c r="K344" s="95" t="s">
        <v>28</v>
      </c>
      <c r="L344" s="95" t="s">
        <v>28</v>
      </c>
      <c r="M344" s="95" t="s">
        <v>28</v>
      </c>
      <c r="N344" s="95"/>
      <c r="O344" s="95" t="s">
        <v>28</v>
      </c>
      <c r="P344" s="96" t="e">
        <f>ROUND(IF(F344="vyplnit","-",VLOOKUP(CONCATENATE(Y344,G344," ",Z344),ZU!$A$6:$H$100,5,FALSE)*F344),2)</f>
        <v>#N/A</v>
      </c>
      <c r="Q344" s="96" t="e">
        <f t="shared" si="30"/>
        <v>#N/A</v>
      </c>
      <c r="R344" s="97" t="s">
        <v>28</v>
      </c>
      <c r="S344" s="97" t="s">
        <v>28</v>
      </c>
      <c r="T344" s="97" t="s">
        <v>28</v>
      </c>
      <c r="U344" s="96"/>
      <c r="V344" s="101" t="str">
        <f>IF('VSTUP SCAUx'!BH344="","",'VSTUP SCAUx'!BH344)</f>
        <v/>
      </c>
      <c r="W344" s="101" t="str">
        <f>IF('VSTUP SCAUx'!BI344="","",'VSTUP SCAUx'!BI344)</f>
        <v/>
      </c>
      <c r="X344" s="98" t="e">
        <f t="shared" si="31"/>
        <v>#VALUE!</v>
      </c>
      <c r="Y344" s="99">
        <f>IF(A344="vyplnit"," ",VLOOKUP(A344,ZU!$B$6:$H$101,2,FALSE))</f>
        <v>0</v>
      </c>
      <c r="Z344" s="95" t="s">
        <v>28</v>
      </c>
      <c r="AA344" s="95"/>
      <c r="AB344" s="95" t="s">
        <v>28</v>
      </c>
      <c r="AC344" s="95" t="s">
        <v>28</v>
      </c>
      <c r="AD344" s="95" t="s">
        <v>28</v>
      </c>
      <c r="AE344" s="95">
        <f t="shared" si="32"/>
        <v>0</v>
      </c>
      <c r="AF344" s="100">
        <f t="shared" si="33"/>
        <v>1</v>
      </c>
      <c r="AG344" s="95" t="e">
        <f t="shared" si="34"/>
        <v>#N/A</v>
      </c>
      <c r="AH344" s="95"/>
      <c r="AI344" s="101" t="s">
        <v>28</v>
      </c>
      <c r="AJ344" s="101" t="s">
        <v>28</v>
      </c>
      <c r="AK344" s="101" t="s">
        <v>28</v>
      </c>
      <c r="AL344" s="102" t="str">
        <f t="shared" si="35"/>
        <v>nezměněna</v>
      </c>
      <c r="AM344" s="103"/>
    </row>
    <row r="345" spans="1:39" ht="15">
      <c r="A345" s="105" t="str">
        <f>IF('VSTUP SCAUx'!AY345="","",'VSTUP SCAUx'!AY345)</f>
        <v/>
      </c>
      <c r="B345" s="105" t="str">
        <f>IF('VSTUP SCAUx'!A345="","",'VSTUP SCAUx'!A345)</f>
        <v/>
      </c>
      <c r="C345" s="105" t="str">
        <f>IF('VSTUP SCAUx'!B345="","",'VSTUP SCAUx'!B345)</f>
        <v/>
      </c>
      <c r="D345" s="105" t="str">
        <f>IF('VSTUP SCAUx'!C345="","",'VSTUP SCAUx'!C345)</f>
        <v/>
      </c>
      <c r="E345" s="105" t="str">
        <f>IF('VSTUP SCAUx'!I345="","",'VSTUP SCAUx'!I345)</f>
        <v/>
      </c>
      <c r="F345" s="95" t="str">
        <f>IF('VSTUP SCAUx'!F345="","",'VSTUP SCAUx'!F345)</f>
        <v/>
      </c>
      <c r="G345" s="95" t="str">
        <f>IF('VSTUP SCAUx'!G345="","",'VSTUP SCAUx'!G345)</f>
        <v/>
      </c>
      <c r="H345" s="101" t="str">
        <f>IF('VSTUP SCAUx'!AC345="","","ANO")</f>
        <v/>
      </c>
      <c r="I345" s="106" t="str">
        <f>IF('VSTUP SCAUx'!BD345="","",'VSTUP SCAUx'!BD345)</f>
        <v/>
      </c>
      <c r="J345" s="101" t="str">
        <f>IF('VSTUP SCAUx'!N345="","",'VSTUP SCAUx'!N345)</f>
        <v/>
      </c>
      <c r="K345" s="95" t="s">
        <v>28</v>
      </c>
      <c r="L345" s="95" t="s">
        <v>28</v>
      </c>
      <c r="M345" s="95" t="s">
        <v>28</v>
      </c>
      <c r="N345" s="95"/>
      <c r="O345" s="95" t="s">
        <v>28</v>
      </c>
      <c r="P345" s="96" t="e">
        <f>ROUND(IF(F345="vyplnit","-",VLOOKUP(CONCATENATE(Y345,G345," ",Z345),ZU!$A$6:$H$100,5,FALSE)*F345),2)</f>
        <v>#N/A</v>
      </c>
      <c r="Q345" s="96" t="e">
        <f t="shared" si="30"/>
        <v>#N/A</v>
      </c>
      <c r="R345" s="97" t="s">
        <v>28</v>
      </c>
      <c r="S345" s="97" t="s">
        <v>28</v>
      </c>
      <c r="T345" s="97" t="s">
        <v>28</v>
      </c>
      <c r="U345" s="96"/>
      <c r="V345" s="101" t="str">
        <f>IF('VSTUP SCAUx'!BH345="","",'VSTUP SCAUx'!BH345)</f>
        <v/>
      </c>
      <c r="W345" s="101" t="str">
        <f>IF('VSTUP SCAUx'!BI345="","",'VSTUP SCAUx'!BI345)</f>
        <v/>
      </c>
      <c r="X345" s="98" t="e">
        <f t="shared" si="31"/>
        <v>#VALUE!</v>
      </c>
      <c r="Y345" s="99">
        <f>IF(A345="vyplnit"," ",VLOOKUP(A345,ZU!$B$6:$H$101,2,FALSE))</f>
        <v>0</v>
      </c>
      <c r="Z345" s="95" t="s">
        <v>28</v>
      </c>
      <c r="AA345" s="95"/>
      <c r="AB345" s="95" t="s">
        <v>28</v>
      </c>
      <c r="AC345" s="95" t="s">
        <v>28</v>
      </c>
      <c r="AD345" s="95" t="s">
        <v>28</v>
      </c>
      <c r="AE345" s="95">
        <f t="shared" si="32"/>
        <v>0</v>
      </c>
      <c r="AF345" s="100">
        <f t="shared" si="33"/>
        <v>1</v>
      </c>
      <c r="AG345" s="95" t="e">
        <f t="shared" si="34"/>
        <v>#N/A</v>
      </c>
      <c r="AH345" s="95"/>
      <c r="AI345" s="101" t="s">
        <v>28</v>
      </c>
      <c r="AJ345" s="101" t="s">
        <v>28</v>
      </c>
      <c r="AK345" s="101" t="s">
        <v>28</v>
      </c>
      <c r="AL345" s="102" t="str">
        <f t="shared" si="35"/>
        <v>nezměněna</v>
      </c>
      <c r="AM345" s="103"/>
    </row>
    <row r="346" spans="1:39" ht="15">
      <c r="A346" s="105" t="str">
        <f>IF('VSTUP SCAUx'!AY346="","",'VSTUP SCAUx'!AY346)</f>
        <v/>
      </c>
      <c r="B346" s="105" t="str">
        <f>IF('VSTUP SCAUx'!A346="","",'VSTUP SCAUx'!A346)</f>
        <v/>
      </c>
      <c r="C346" s="105" t="str">
        <f>IF('VSTUP SCAUx'!B346="","",'VSTUP SCAUx'!B346)</f>
        <v/>
      </c>
      <c r="D346" s="105" t="str">
        <f>IF('VSTUP SCAUx'!C346="","",'VSTUP SCAUx'!C346)</f>
        <v/>
      </c>
      <c r="E346" s="105" t="str">
        <f>IF('VSTUP SCAUx'!I346="","",'VSTUP SCAUx'!I346)</f>
        <v/>
      </c>
      <c r="F346" s="95" t="str">
        <f>IF('VSTUP SCAUx'!F346="","",'VSTUP SCAUx'!F346)</f>
        <v/>
      </c>
      <c r="G346" s="95" t="str">
        <f>IF('VSTUP SCAUx'!G346="","",'VSTUP SCAUx'!G346)</f>
        <v/>
      </c>
      <c r="H346" s="101" t="str">
        <f>IF('VSTUP SCAUx'!AC346="","","ANO")</f>
        <v/>
      </c>
      <c r="I346" s="106" t="str">
        <f>IF('VSTUP SCAUx'!BD346="","",'VSTUP SCAUx'!BD346)</f>
        <v/>
      </c>
      <c r="J346" s="101" t="str">
        <f>IF('VSTUP SCAUx'!N346="","",'VSTUP SCAUx'!N346)</f>
        <v/>
      </c>
      <c r="K346" s="95" t="s">
        <v>28</v>
      </c>
      <c r="L346" s="95" t="s">
        <v>28</v>
      </c>
      <c r="M346" s="95" t="s">
        <v>28</v>
      </c>
      <c r="N346" s="95"/>
      <c r="O346" s="95" t="s">
        <v>28</v>
      </c>
      <c r="P346" s="96" t="e">
        <f>ROUND(IF(F346="vyplnit","-",VLOOKUP(CONCATENATE(Y346,G346," ",Z346),ZU!$A$6:$H$100,5,FALSE)*F346),2)</f>
        <v>#N/A</v>
      </c>
      <c r="Q346" s="96" t="e">
        <f t="shared" si="30"/>
        <v>#N/A</v>
      </c>
      <c r="R346" s="97" t="s">
        <v>28</v>
      </c>
      <c r="S346" s="97" t="s">
        <v>28</v>
      </c>
      <c r="T346" s="97" t="s">
        <v>28</v>
      </c>
      <c r="U346" s="96"/>
      <c r="V346" s="101" t="str">
        <f>IF('VSTUP SCAUx'!BH346="","",'VSTUP SCAUx'!BH346)</f>
        <v/>
      </c>
      <c r="W346" s="101" t="str">
        <f>IF('VSTUP SCAUx'!BI346="","",'VSTUP SCAUx'!BI346)</f>
        <v/>
      </c>
      <c r="X346" s="98" t="e">
        <f t="shared" si="31"/>
        <v>#VALUE!</v>
      </c>
      <c r="Y346" s="99">
        <f>IF(A346="vyplnit"," ",VLOOKUP(A346,ZU!$B$6:$H$101,2,FALSE))</f>
        <v>0</v>
      </c>
      <c r="Z346" s="95" t="s">
        <v>28</v>
      </c>
      <c r="AA346" s="95"/>
      <c r="AB346" s="95" t="s">
        <v>28</v>
      </c>
      <c r="AC346" s="95" t="s">
        <v>28</v>
      </c>
      <c r="AD346" s="95" t="s">
        <v>28</v>
      </c>
      <c r="AE346" s="95">
        <f t="shared" si="32"/>
        <v>0</v>
      </c>
      <c r="AF346" s="100">
        <f t="shared" si="33"/>
        <v>1</v>
      </c>
      <c r="AG346" s="95" t="e">
        <f t="shared" si="34"/>
        <v>#N/A</v>
      </c>
      <c r="AH346" s="95"/>
      <c r="AI346" s="101" t="s">
        <v>28</v>
      </c>
      <c r="AJ346" s="101" t="s">
        <v>28</v>
      </c>
      <c r="AK346" s="101" t="s">
        <v>28</v>
      </c>
      <c r="AL346" s="102" t="str">
        <f t="shared" si="35"/>
        <v>nezměněna</v>
      </c>
      <c r="AM346" s="103"/>
    </row>
    <row r="347" spans="1:39" ht="15">
      <c r="A347" s="105" t="str">
        <f>IF('VSTUP SCAUx'!AY347="","",'VSTUP SCAUx'!AY347)</f>
        <v/>
      </c>
      <c r="B347" s="105" t="str">
        <f>IF('VSTUP SCAUx'!A347="","",'VSTUP SCAUx'!A347)</f>
        <v/>
      </c>
      <c r="C347" s="105" t="str">
        <f>IF('VSTUP SCAUx'!B347="","",'VSTUP SCAUx'!B347)</f>
        <v/>
      </c>
      <c r="D347" s="105" t="str">
        <f>IF('VSTUP SCAUx'!C347="","",'VSTUP SCAUx'!C347)</f>
        <v/>
      </c>
      <c r="E347" s="105" t="str">
        <f>IF('VSTUP SCAUx'!I347="","",'VSTUP SCAUx'!I347)</f>
        <v/>
      </c>
      <c r="F347" s="95" t="str">
        <f>IF('VSTUP SCAUx'!F347="","",'VSTUP SCAUx'!F347)</f>
        <v/>
      </c>
      <c r="G347" s="95" t="str">
        <f>IF('VSTUP SCAUx'!G347="","",'VSTUP SCAUx'!G347)</f>
        <v/>
      </c>
      <c r="H347" s="101" t="str">
        <f>IF('VSTUP SCAUx'!AC347="","","ANO")</f>
        <v/>
      </c>
      <c r="I347" s="106" t="str">
        <f>IF('VSTUP SCAUx'!BD347="","",'VSTUP SCAUx'!BD347)</f>
        <v/>
      </c>
      <c r="J347" s="101" t="str">
        <f>IF('VSTUP SCAUx'!N347="","",'VSTUP SCAUx'!N347)</f>
        <v/>
      </c>
      <c r="K347" s="95" t="s">
        <v>28</v>
      </c>
      <c r="L347" s="95" t="s">
        <v>28</v>
      </c>
      <c r="M347" s="95" t="s">
        <v>28</v>
      </c>
      <c r="N347" s="95"/>
      <c r="O347" s="95" t="s">
        <v>28</v>
      </c>
      <c r="P347" s="96" t="e">
        <f>ROUND(IF(F347="vyplnit","-",VLOOKUP(CONCATENATE(Y347,G347," ",Z347),ZU!$A$6:$H$100,5,FALSE)*F347),2)</f>
        <v>#N/A</v>
      </c>
      <c r="Q347" s="96" t="e">
        <f t="shared" si="30"/>
        <v>#N/A</v>
      </c>
      <c r="R347" s="97" t="s">
        <v>28</v>
      </c>
      <c r="S347" s="97" t="s">
        <v>28</v>
      </c>
      <c r="T347" s="97" t="s">
        <v>28</v>
      </c>
      <c r="U347" s="96"/>
      <c r="V347" s="101" t="str">
        <f>IF('VSTUP SCAUx'!BH347="","",'VSTUP SCAUx'!BH347)</f>
        <v/>
      </c>
      <c r="W347" s="101" t="str">
        <f>IF('VSTUP SCAUx'!BI347="","",'VSTUP SCAUx'!BI347)</f>
        <v/>
      </c>
      <c r="X347" s="98" t="e">
        <f t="shared" si="31"/>
        <v>#VALUE!</v>
      </c>
      <c r="Y347" s="99">
        <f>IF(A347="vyplnit"," ",VLOOKUP(A347,ZU!$B$6:$H$101,2,FALSE))</f>
        <v>0</v>
      </c>
      <c r="Z347" s="95" t="s">
        <v>28</v>
      </c>
      <c r="AA347" s="95"/>
      <c r="AB347" s="95" t="s">
        <v>28</v>
      </c>
      <c r="AC347" s="95" t="s">
        <v>28</v>
      </c>
      <c r="AD347" s="95" t="s">
        <v>28</v>
      </c>
      <c r="AE347" s="95">
        <f t="shared" si="32"/>
        <v>0</v>
      </c>
      <c r="AF347" s="100">
        <f t="shared" si="33"/>
        <v>1</v>
      </c>
      <c r="AG347" s="95" t="e">
        <f t="shared" si="34"/>
        <v>#N/A</v>
      </c>
      <c r="AH347" s="95"/>
      <c r="AI347" s="101" t="s">
        <v>28</v>
      </c>
      <c r="AJ347" s="101" t="s">
        <v>28</v>
      </c>
      <c r="AK347" s="101" t="s">
        <v>28</v>
      </c>
      <c r="AL347" s="102" t="str">
        <f t="shared" si="35"/>
        <v>nezměněna</v>
      </c>
      <c r="AM347" s="103"/>
    </row>
    <row r="348" spans="1:39" ht="15">
      <c r="A348" s="105" t="str">
        <f>IF('VSTUP SCAUx'!AY348="","",'VSTUP SCAUx'!AY348)</f>
        <v/>
      </c>
      <c r="B348" s="105" t="str">
        <f>IF('VSTUP SCAUx'!A348="","",'VSTUP SCAUx'!A348)</f>
        <v/>
      </c>
      <c r="C348" s="105" t="str">
        <f>IF('VSTUP SCAUx'!B348="","",'VSTUP SCAUx'!B348)</f>
        <v/>
      </c>
      <c r="D348" s="105" t="str">
        <f>IF('VSTUP SCAUx'!C348="","",'VSTUP SCAUx'!C348)</f>
        <v/>
      </c>
      <c r="E348" s="105" t="str">
        <f>IF('VSTUP SCAUx'!I348="","",'VSTUP SCAUx'!I348)</f>
        <v/>
      </c>
      <c r="F348" s="95" t="str">
        <f>IF('VSTUP SCAUx'!F348="","",'VSTUP SCAUx'!F348)</f>
        <v/>
      </c>
      <c r="G348" s="95" t="str">
        <f>IF('VSTUP SCAUx'!G348="","",'VSTUP SCAUx'!G348)</f>
        <v/>
      </c>
      <c r="H348" s="101" t="str">
        <f>IF('VSTUP SCAUx'!AC348="","","ANO")</f>
        <v/>
      </c>
      <c r="I348" s="106" t="str">
        <f>IF('VSTUP SCAUx'!BD348="","",'VSTUP SCAUx'!BD348)</f>
        <v/>
      </c>
      <c r="J348" s="101" t="str">
        <f>IF('VSTUP SCAUx'!N348="","",'VSTUP SCAUx'!N348)</f>
        <v/>
      </c>
      <c r="K348" s="95" t="s">
        <v>28</v>
      </c>
      <c r="L348" s="95" t="s">
        <v>28</v>
      </c>
      <c r="M348" s="95" t="s">
        <v>28</v>
      </c>
      <c r="N348" s="95"/>
      <c r="O348" s="95" t="s">
        <v>28</v>
      </c>
      <c r="P348" s="96" t="e">
        <f>ROUND(IF(F348="vyplnit","-",VLOOKUP(CONCATENATE(Y348,G348," ",Z348),ZU!$A$6:$H$100,5,FALSE)*F348),2)</f>
        <v>#N/A</v>
      </c>
      <c r="Q348" s="96" t="e">
        <f t="shared" si="30"/>
        <v>#N/A</v>
      </c>
      <c r="R348" s="97" t="s">
        <v>28</v>
      </c>
      <c r="S348" s="97" t="s">
        <v>28</v>
      </c>
      <c r="T348" s="97" t="s">
        <v>28</v>
      </c>
      <c r="U348" s="96"/>
      <c r="V348" s="101" t="str">
        <f>IF('VSTUP SCAUx'!BH348="","",'VSTUP SCAUx'!BH348)</f>
        <v/>
      </c>
      <c r="W348" s="101" t="str">
        <f>IF('VSTUP SCAUx'!BI348="","",'VSTUP SCAUx'!BI348)</f>
        <v/>
      </c>
      <c r="X348" s="98" t="e">
        <f t="shared" si="31"/>
        <v>#VALUE!</v>
      </c>
      <c r="Y348" s="99">
        <f>IF(A348="vyplnit"," ",VLOOKUP(A348,ZU!$B$6:$H$101,2,FALSE))</f>
        <v>0</v>
      </c>
      <c r="Z348" s="95" t="s">
        <v>28</v>
      </c>
      <c r="AA348" s="95"/>
      <c r="AB348" s="95" t="s">
        <v>28</v>
      </c>
      <c r="AC348" s="95" t="s">
        <v>28</v>
      </c>
      <c r="AD348" s="95" t="s">
        <v>28</v>
      </c>
      <c r="AE348" s="95">
        <f t="shared" si="32"/>
        <v>0</v>
      </c>
      <c r="AF348" s="100">
        <f t="shared" si="33"/>
        <v>1</v>
      </c>
      <c r="AG348" s="95" t="e">
        <f t="shared" si="34"/>
        <v>#N/A</v>
      </c>
      <c r="AH348" s="95"/>
      <c r="AI348" s="101" t="s">
        <v>28</v>
      </c>
      <c r="AJ348" s="101" t="s">
        <v>28</v>
      </c>
      <c r="AK348" s="101" t="s">
        <v>28</v>
      </c>
      <c r="AL348" s="102" t="str">
        <f t="shared" si="35"/>
        <v>nezměněna</v>
      </c>
      <c r="AM348" s="103"/>
    </row>
    <row r="349" spans="1:39" ht="15">
      <c r="A349" s="105" t="str">
        <f>IF('VSTUP SCAUx'!AY349="","",'VSTUP SCAUx'!AY349)</f>
        <v/>
      </c>
      <c r="B349" s="105" t="str">
        <f>IF('VSTUP SCAUx'!A349="","",'VSTUP SCAUx'!A349)</f>
        <v/>
      </c>
      <c r="C349" s="105" t="str">
        <f>IF('VSTUP SCAUx'!B349="","",'VSTUP SCAUx'!B349)</f>
        <v/>
      </c>
      <c r="D349" s="105" t="str">
        <f>IF('VSTUP SCAUx'!C349="","",'VSTUP SCAUx'!C349)</f>
        <v/>
      </c>
      <c r="E349" s="105" t="str">
        <f>IF('VSTUP SCAUx'!I349="","",'VSTUP SCAUx'!I349)</f>
        <v/>
      </c>
      <c r="F349" s="95" t="str">
        <f>IF('VSTUP SCAUx'!F349="","",'VSTUP SCAUx'!F349)</f>
        <v/>
      </c>
      <c r="G349" s="95" t="str">
        <f>IF('VSTUP SCAUx'!G349="","",'VSTUP SCAUx'!G349)</f>
        <v/>
      </c>
      <c r="H349" s="101" t="str">
        <f>IF('VSTUP SCAUx'!AC349="","","ANO")</f>
        <v/>
      </c>
      <c r="I349" s="106" t="str">
        <f>IF('VSTUP SCAUx'!BD349="","",'VSTUP SCAUx'!BD349)</f>
        <v/>
      </c>
      <c r="J349" s="101" t="str">
        <f>IF('VSTUP SCAUx'!N349="","",'VSTUP SCAUx'!N349)</f>
        <v/>
      </c>
      <c r="K349" s="95" t="s">
        <v>28</v>
      </c>
      <c r="L349" s="95" t="s">
        <v>28</v>
      </c>
      <c r="M349" s="95" t="s">
        <v>28</v>
      </c>
      <c r="N349" s="95"/>
      <c r="O349" s="95" t="s">
        <v>28</v>
      </c>
      <c r="P349" s="96" t="e">
        <f>ROUND(IF(F349="vyplnit","-",VLOOKUP(CONCATENATE(Y349,G349," ",Z349),ZU!$A$6:$H$100,5,FALSE)*F349),2)</f>
        <v>#N/A</v>
      </c>
      <c r="Q349" s="96" t="e">
        <f t="shared" si="30"/>
        <v>#N/A</v>
      </c>
      <c r="R349" s="97" t="s">
        <v>28</v>
      </c>
      <c r="S349" s="97" t="s">
        <v>28</v>
      </c>
      <c r="T349" s="97" t="s">
        <v>28</v>
      </c>
      <c r="U349" s="96"/>
      <c r="V349" s="101" t="str">
        <f>IF('VSTUP SCAUx'!BH349="","",'VSTUP SCAUx'!BH349)</f>
        <v/>
      </c>
      <c r="W349" s="101" t="str">
        <f>IF('VSTUP SCAUx'!BI349="","",'VSTUP SCAUx'!BI349)</f>
        <v/>
      </c>
      <c r="X349" s="98" t="e">
        <f t="shared" si="31"/>
        <v>#VALUE!</v>
      </c>
      <c r="Y349" s="99">
        <f>IF(A349="vyplnit"," ",VLOOKUP(A349,ZU!$B$6:$H$101,2,FALSE))</f>
        <v>0</v>
      </c>
      <c r="Z349" s="95" t="s">
        <v>28</v>
      </c>
      <c r="AA349" s="95"/>
      <c r="AB349" s="95" t="s">
        <v>28</v>
      </c>
      <c r="AC349" s="95" t="s">
        <v>28</v>
      </c>
      <c r="AD349" s="95" t="s">
        <v>28</v>
      </c>
      <c r="AE349" s="95">
        <f t="shared" si="32"/>
        <v>0</v>
      </c>
      <c r="AF349" s="100">
        <f t="shared" si="33"/>
        <v>1</v>
      </c>
      <c r="AG349" s="95" t="e">
        <f t="shared" si="34"/>
        <v>#N/A</v>
      </c>
      <c r="AH349" s="95"/>
      <c r="AI349" s="101" t="s">
        <v>28</v>
      </c>
      <c r="AJ349" s="101" t="s">
        <v>28</v>
      </c>
      <c r="AK349" s="101" t="s">
        <v>28</v>
      </c>
      <c r="AL349" s="102" t="str">
        <f t="shared" si="35"/>
        <v>nezměněna</v>
      </c>
      <c r="AM349" s="103"/>
    </row>
    <row r="350" spans="1:39" ht="15">
      <c r="A350" s="105" t="str">
        <f>IF('VSTUP SCAUx'!AY350="","",'VSTUP SCAUx'!AY350)</f>
        <v/>
      </c>
      <c r="B350" s="105" t="str">
        <f>IF('VSTUP SCAUx'!A350="","",'VSTUP SCAUx'!A350)</f>
        <v/>
      </c>
      <c r="C350" s="105" t="str">
        <f>IF('VSTUP SCAUx'!B350="","",'VSTUP SCAUx'!B350)</f>
        <v/>
      </c>
      <c r="D350" s="105" t="str">
        <f>IF('VSTUP SCAUx'!C350="","",'VSTUP SCAUx'!C350)</f>
        <v/>
      </c>
      <c r="E350" s="105" t="str">
        <f>IF('VSTUP SCAUx'!I350="","",'VSTUP SCAUx'!I350)</f>
        <v/>
      </c>
      <c r="F350" s="95" t="str">
        <f>IF('VSTUP SCAUx'!F350="","",'VSTUP SCAUx'!F350)</f>
        <v/>
      </c>
      <c r="G350" s="95" t="str">
        <f>IF('VSTUP SCAUx'!G350="","",'VSTUP SCAUx'!G350)</f>
        <v/>
      </c>
      <c r="H350" s="101" t="str">
        <f>IF('VSTUP SCAUx'!AC350="","","ANO")</f>
        <v/>
      </c>
      <c r="I350" s="106" t="str">
        <f>IF('VSTUP SCAUx'!BD350="","",'VSTUP SCAUx'!BD350)</f>
        <v/>
      </c>
      <c r="J350" s="101" t="str">
        <f>IF('VSTUP SCAUx'!N350="","",'VSTUP SCAUx'!N350)</f>
        <v/>
      </c>
      <c r="K350" s="95" t="s">
        <v>28</v>
      </c>
      <c r="L350" s="95" t="s">
        <v>28</v>
      </c>
      <c r="M350" s="95" t="s">
        <v>28</v>
      </c>
      <c r="N350" s="95"/>
      <c r="O350" s="95" t="s">
        <v>28</v>
      </c>
      <c r="P350" s="96" t="e">
        <f>ROUND(IF(F350="vyplnit","-",VLOOKUP(CONCATENATE(Y350,G350," ",Z350),ZU!$A$6:$H$100,5,FALSE)*F350),2)</f>
        <v>#N/A</v>
      </c>
      <c r="Q350" s="96" t="e">
        <f t="shared" si="30"/>
        <v>#N/A</v>
      </c>
      <c r="R350" s="97" t="s">
        <v>28</v>
      </c>
      <c r="S350" s="97" t="s">
        <v>28</v>
      </c>
      <c r="T350" s="97" t="s">
        <v>28</v>
      </c>
      <c r="U350" s="96"/>
      <c r="V350" s="101" t="str">
        <f>IF('VSTUP SCAUx'!BH350="","",'VSTUP SCAUx'!BH350)</f>
        <v/>
      </c>
      <c r="W350" s="101" t="str">
        <f>IF('VSTUP SCAUx'!BI350="","",'VSTUP SCAUx'!BI350)</f>
        <v/>
      </c>
      <c r="X350" s="98" t="e">
        <f t="shared" si="31"/>
        <v>#VALUE!</v>
      </c>
      <c r="Y350" s="99">
        <f>IF(A350="vyplnit"," ",VLOOKUP(A350,ZU!$B$6:$H$101,2,FALSE))</f>
        <v>0</v>
      </c>
      <c r="Z350" s="95" t="s">
        <v>28</v>
      </c>
      <c r="AA350" s="95"/>
      <c r="AB350" s="95" t="s">
        <v>28</v>
      </c>
      <c r="AC350" s="95" t="s">
        <v>28</v>
      </c>
      <c r="AD350" s="95" t="s">
        <v>28</v>
      </c>
      <c r="AE350" s="95">
        <f t="shared" si="32"/>
        <v>0</v>
      </c>
      <c r="AF350" s="100">
        <f t="shared" si="33"/>
        <v>1</v>
      </c>
      <c r="AG350" s="95" t="e">
        <f t="shared" si="34"/>
        <v>#N/A</v>
      </c>
      <c r="AH350" s="95"/>
      <c r="AI350" s="101" t="s">
        <v>28</v>
      </c>
      <c r="AJ350" s="101" t="s">
        <v>28</v>
      </c>
      <c r="AK350" s="101" t="s">
        <v>28</v>
      </c>
      <c r="AL350" s="102" t="str">
        <f t="shared" si="35"/>
        <v>nezměněna</v>
      </c>
      <c r="AM350" s="103"/>
    </row>
    <row r="351" spans="1:39" ht="15">
      <c r="A351" s="105" t="str">
        <f>IF('VSTUP SCAUx'!AY351="","",'VSTUP SCAUx'!AY351)</f>
        <v/>
      </c>
      <c r="B351" s="105" t="str">
        <f>IF('VSTUP SCAUx'!A351="","",'VSTUP SCAUx'!A351)</f>
        <v/>
      </c>
      <c r="C351" s="105" t="str">
        <f>IF('VSTUP SCAUx'!B351="","",'VSTUP SCAUx'!B351)</f>
        <v/>
      </c>
      <c r="D351" s="105" t="str">
        <f>IF('VSTUP SCAUx'!C351="","",'VSTUP SCAUx'!C351)</f>
        <v/>
      </c>
      <c r="E351" s="105" t="str">
        <f>IF('VSTUP SCAUx'!I351="","",'VSTUP SCAUx'!I351)</f>
        <v/>
      </c>
      <c r="F351" s="95" t="str">
        <f>IF('VSTUP SCAUx'!F351="","",'VSTUP SCAUx'!F351)</f>
        <v/>
      </c>
      <c r="G351" s="95" t="str">
        <f>IF('VSTUP SCAUx'!G351="","",'VSTUP SCAUx'!G351)</f>
        <v/>
      </c>
      <c r="H351" s="101" t="str">
        <f>IF('VSTUP SCAUx'!AC351="","","ANO")</f>
        <v/>
      </c>
      <c r="I351" s="106" t="str">
        <f>IF('VSTUP SCAUx'!BD351="","",'VSTUP SCAUx'!BD351)</f>
        <v/>
      </c>
      <c r="J351" s="101" t="str">
        <f>IF('VSTUP SCAUx'!N351="","",'VSTUP SCAUx'!N351)</f>
        <v/>
      </c>
      <c r="K351" s="95" t="s">
        <v>28</v>
      </c>
      <c r="L351" s="95" t="s">
        <v>28</v>
      </c>
      <c r="M351" s="95" t="s">
        <v>28</v>
      </c>
      <c r="N351" s="95"/>
      <c r="O351" s="95" t="s">
        <v>28</v>
      </c>
      <c r="P351" s="96" t="e">
        <f>ROUND(IF(F351="vyplnit","-",VLOOKUP(CONCATENATE(Y351,G351," ",Z351),ZU!$A$6:$H$100,5,FALSE)*F351),2)</f>
        <v>#N/A</v>
      </c>
      <c r="Q351" s="96" t="e">
        <f t="shared" si="30"/>
        <v>#N/A</v>
      </c>
      <c r="R351" s="97" t="s">
        <v>28</v>
      </c>
      <c r="S351" s="97" t="s">
        <v>28</v>
      </c>
      <c r="T351" s="97" t="s">
        <v>28</v>
      </c>
      <c r="U351" s="96"/>
      <c r="V351" s="101" t="str">
        <f>IF('VSTUP SCAUx'!BH351="","",'VSTUP SCAUx'!BH351)</f>
        <v/>
      </c>
      <c r="W351" s="101" t="str">
        <f>IF('VSTUP SCAUx'!BI351="","",'VSTUP SCAUx'!BI351)</f>
        <v/>
      </c>
      <c r="X351" s="98" t="e">
        <f t="shared" si="31"/>
        <v>#VALUE!</v>
      </c>
      <c r="Y351" s="99">
        <f>IF(A351="vyplnit"," ",VLOOKUP(A351,ZU!$B$6:$H$101,2,FALSE))</f>
        <v>0</v>
      </c>
      <c r="Z351" s="95" t="s">
        <v>28</v>
      </c>
      <c r="AA351" s="95"/>
      <c r="AB351" s="95" t="s">
        <v>28</v>
      </c>
      <c r="AC351" s="95" t="s">
        <v>28</v>
      </c>
      <c r="AD351" s="95" t="s">
        <v>28</v>
      </c>
      <c r="AE351" s="95">
        <f t="shared" si="32"/>
        <v>0</v>
      </c>
      <c r="AF351" s="100">
        <f t="shared" si="33"/>
        <v>1</v>
      </c>
      <c r="AG351" s="95" t="e">
        <f t="shared" si="34"/>
        <v>#N/A</v>
      </c>
      <c r="AH351" s="95"/>
      <c r="AI351" s="101" t="s">
        <v>28</v>
      </c>
      <c r="AJ351" s="101" t="s">
        <v>28</v>
      </c>
      <c r="AK351" s="101" t="s">
        <v>28</v>
      </c>
      <c r="AL351" s="102" t="str">
        <f t="shared" si="35"/>
        <v>nezměněna</v>
      </c>
      <c r="AM351" s="103"/>
    </row>
    <row r="352" spans="1:39" ht="15">
      <c r="A352" s="105" t="str">
        <f>IF('VSTUP SCAUx'!AY352="","",'VSTUP SCAUx'!AY352)</f>
        <v/>
      </c>
      <c r="B352" s="105" t="str">
        <f>IF('VSTUP SCAUx'!A352="","",'VSTUP SCAUx'!A352)</f>
        <v/>
      </c>
      <c r="C352" s="105" t="str">
        <f>IF('VSTUP SCAUx'!B352="","",'VSTUP SCAUx'!B352)</f>
        <v/>
      </c>
      <c r="D352" s="105" t="str">
        <f>IF('VSTUP SCAUx'!C352="","",'VSTUP SCAUx'!C352)</f>
        <v/>
      </c>
      <c r="E352" s="105" t="str">
        <f>IF('VSTUP SCAUx'!I352="","",'VSTUP SCAUx'!I352)</f>
        <v/>
      </c>
      <c r="F352" s="95" t="str">
        <f>IF('VSTUP SCAUx'!F352="","",'VSTUP SCAUx'!F352)</f>
        <v/>
      </c>
      <c r="G352" s="95" t="str">
        <f>IF('VSTUP SCAUx'!G352="","",'VSTUP SCAUx'!G352)</f>
        <v/>
      </c>
      <c r="H352" s="101" t="str">
        <f>IF('VSTUP SCAUx'!AC352="","","ANO")</f>
        <v/>
      </c>
      <c r="I352" s="106" t="str">
        <f>IF('VSTUP SCAUx'!BD352="","",'VSTUP SCAUx'!BD352)</f>
        <v/>
      </c>
      <c r="J352" s="101" t="str">
        <f>IF('VSTUP SCAUx'!N352="","",'VSTUP SCAUx'!N352)</f>
        <v/>
      </c>
      <c r="K352" s="95" t="s">
        <v>28</v>
      </c>
      <c r="L352" s="95" t="s">
        <v>28</v>
      </c>
      <c r="M352" s="95" t="s">
        <v>28</v>
      </c>
      <c r="N352" s="95"/>
      <c r="O352" s="95" t="s">
        <v>28</v>
      </c>
      <c r="P352" s="96" t="e">
        <f>ROUND(IF(F352="vyplnit","-",VLOOKUP(CONCATENATE(Y352,G352," ",Z352),ZU!$A$6:$H$100,5,FALSE)*F352),2)</f>
        <v>#N/A</v>
      </c>
      <c r="Q352" s="96" t="e">
        <f t="shared" si="30"/>
        <v>#N/A</v>
      </c>
      <c r="R352" s="97" t="s">
        <v>28</v>
      </c>
      <c r="S352" s="97" t="s">
        <v>28</v>
      </c>
      <c r="T352" s="97" t="s">
        <v>28</v>
      </c>
      <c r="U352" s="96"/>
      <c r="V352" s="101" t="str">
        <f>IF('VSTUP SCAUx'!BH352="","",'VSTUP SCAUx'!BH352)</f>
        <v/>
      </c>
      <c r="W352" s="101" t="str">
        <f>IF('VSTUP SCAUx'!BI352="","",'VSTUP SCAUx'!BI352)</f>
        <v/>
      </c>
      <c r="X352" s="98" t="e">
        <f t="shared" si="31"/>
        <v>#VALUE!</v>
      </c>
      <c r="Y352" s="99">
        <f>IF(A352="vyplnit"," ",VLOOKUP(A352,ZU!$B$6:$H$101,2,FALSE))</f>
        <v>0</v>
      </c>
      <c r="Z352" s="95" t="s">
        <v>28</v>
      </c>
      <c r="AA352" s="95"/>
      <c r="AB352" s="95" t="s">
        <v>28</v>
      </c>
      <c r="AC352" s="95" t="s">
        <v>28</v>
      </c>
      <c r="AD352" s="95" t="s">
        <v>28</v>
      </c>
      <c r="AE352" s="95">
        <f t="shared" si="32"/>
        <v>0</v>
      </c>
      <c r="AF352" s="100">
        <f t="shared" si="33"/>
        <v>1</v>
      </c>
      <c r="AG352" s="95" t="e">
        <f t="shared" si="34"/>
        <v>#N/A</v>
      </c>
      <c r="AH352" s="95"/>
      <c r="AI352" s="101" t="s">
        <v>28</v>
      </c>
      <c r="AJ352" s="101" t="s">
        <v>28</v>
      </c>
      <c r="AK352" s="101" t="s">
        <v>28</v>
      </c>
      <c r="AL352" s="102" t="str">
        <f t="shared" si="35"/>
        <v>nezměněna</v>
      </c>
      <c r="AM352" s="103"/>
    </row>
    <row r="353" spans="1:39" ht="15">
      <c r="A353" s="105" t="str">
        <f>IF('VSTUP SCAUx'!AY353="","",'VSTUP SCAUx'!AY353)</f>
        <v/>
      </c>
      <c r="B353" s="105" t="str">
        <f>IF('VSTUP SCAUx'!A353="","",'VSTUP SCAUx'!A353)</f>
        <v/>
      </c>
      <c r="C353" s="105" t="str">
        <f>IF('VSTUP SCAUx'!B353="","",'VSTUP SCAUx'!B353)</f>
        <v/>
      </c>
      <c r="D353" s="105" t="str">
        <f>IF('VSTUP SCAUx'!C353="","",'VSTUP SCAUx'!C353)</f>
        <v/>
      </c>
      <c r="E353" s="105" t="str">
        <f>IF('VSTUP SCAUx'!I353="","",'VSTUP SCAUx'!I353)</f>
        <v/>
      </c>
      <c r="F353" s="95" t="str">
        <f>IF('VSTUP SCAUx'!F353="","",'VSTUP SCAUx'!F353)</f>
        <v/>
      </c>
      <c r="G353" s="95" t="str">
        <f>IF('VSTUP SCAUx'!G353="","",'VSTUP SCAUx'!G353)</f>
        <v/>
      </c>
      <c r="H353" s="101" t="str">
        <f>IF('VSTUP SCAUx'!AC353="","","ANO")</f>
        <v/>
      </c>
      <c r="I353" s="106" t="str">
        <f>IF('VSTUP SCAUx'!BD353="","",'VSTUP SCAUx'!BD353)</f>
        <v/>
      </c>
      <c r="J353" s="101" t="str">
        <f>IF('VSTUP SCAUx'!N353="","",'VSTUP SCAUx'!N353)</f>
        <v/>
      </c>
      <c r="K353" s="95" t="s">
        <v>28</v>
      </c>
      <c r="L353" s="95" t="s">
        <v>28</v>
      </c>
      <c r="M353" s="95" t="s">
        <v>28</v>
      </c>
      <c r="N353" s="95"/>
      <c r="O353" s="95" t="s">
        <v>28</v>
      </c>
      <c r="P353" s="96" t="e">
        <f>ROUND(IF(F353="vyplnit","-",VLOOKUP(CONCATENATE(Y353,G353," ",Z353),ZU!$A$6:$H$100,5,FALSE)*F353),2)</f>
        <v>#N/A</v>
      </c>
      <c r="Q353" s="96" t="e">
        <f t="shared" si="30"/>
        <v>#N/A</v>
      </c>
      <c r="R353" s="97" t="s">
        <v>28</v>
      </c>
      <c r="S353" s="97" t="s">
        <v>28</v>
      </c>
      <c r="T353" s="97" t="s">
        <v>28</v>
      </c>
      <c r="U353" s="96"/>
      <c r="V353" s="101" t="str">
        <f>IF('VSTUP SCAUx'!BH353="","",'VSTUP SCAUx'!BH353)</f>
        <v/>
      </c>
      <c r="W353" s="101" t="str">
        <f>IF('VSTUP SCAUx'!BI353="","",'VSTUP SCAUx'!BI353)</f>
        <v/>
      </c>
      <c r="X353" s="98" t="e">
        <f t="shared" si="31"/>
        <v>#VALUE!</v>
      </c>
      <c r="Y353" s="99">
        <f>IF(A353="vyplnit"," ",VLOOKUP(A353,ZU!$B$6:$H$101,2,FALSE))</f>
        <v>0</v>
      </c>
      <c r="Z353" s="95" t="s">
        <v>28</v>
      </c>
      <c r="AA353" s="95"/>
      <c r="AB353" s="95" t="s">
        <v>28</v>
      </c>
      <c r="AC353" s="95" t="s">
        <v>28</v>
      </c>
      <c r="AD353" s="95" t="s">
        <v>28</v>
      </c>
      <c r="AE353" s="95">
        <f t="shared" si="32"/>
        <v>0</v>
      </c>
      <c r="AF353" s="100">
        <f t="shared" si="33"/>
        <v>1</v>
      </c>
      <c r="AG353" s="95" t="e">
        <f t="shared" si="34"/>
        <v>#N/A</v>
      </c>
      <c r="AH353" s="95"/>
      <c r="AI353" s="101" t="s">
        <v>28</v>
      </c>
      <c r="AJ353" s="101" t="s">
        <v>28</v>
      </c>
      <c r="AK353" s="101" t="s">
        <v>28</v>
      </c>
      <c r="AL353" s="102" t="str">
        <f t="shared" si="35"/>
        <v>nezměněna</v>
      </c>
      <c r="AM353" s="103"/>
    </row>
    <row r="354" spans="1:39" ht="15">
      <c r="A354" s="105" t="str">
        <f>IF('VSTUP SCAUx'!AY354="","",'VSTUP SCAUx'!AY354)</f>
        <v/>
      </c>
      <c r="B354" s="105" t="str">
        <f>IF('VSTUP SCAUx'!A354="","",'VSTUP SCAUx'!A354)</f>
        <v/>
      </c>
      <c r="C354" s="105" t="str">
        <f>IF('VSTUP SCAUx'!B354="","",'VSTUP SCAUx'!B354)</f>
        <v/>
      </c>
      <c r="D354" s="105" t="str">
        <f>IF('VSTUP SCAUx'!C354="","",'VSTUP SCAUx'!C354)</f>
        <v/>
      </c>
      <c r="E354" s="105" t="str">
        <f>IF('VSTUP SCAUx'!I354="","",'VSTUP SCAUx'!I354)</f>
        <v/>
      </c>
      <c r="F354" s="95" t="str">
        <f>IF('VSTUP SCAUx'!F354="","",'VSTUP SCAUx'!F354)</f>
        <v/>
      </c>
      <c r="G354" s="95" t="str">
        <f>IF('VSTUP SCAUx'!G354="","",'VSTUP SCAUx'!G354)</f>
        <v/>
      </c>
      <c r="H354" s="101" t="str">
        <f>IF('VSTUP SCAUx'!AC354="","","ANO")</f>
        <v/>
      </c>
      <c r="I354" s="106" t="str">
        <f>IF('VSTUP SCAUx'!BD354="","",'VSTUP SCAUx'!BD354)</f>
        <v/>
      </c>
      <c r="J354" s="101" t="str">
        <f>IF('VSTUP SCAUx'!N354="","",'VSTUP SCAUx'!N354)</f>
        <v/>
      </c>
      <c r="K354" s="95" t="s">
        <v>28</v>
      </c>
      <c r="L354" s="95" t="s">
        <v>28</v>
      </c>
      <c r="M354" s="95" t="s">
        <v>28</v>
      </c>
      <c r="N354" s="95"/>
      <c r="O354" s="95" t="s">
        <v>28</v>
      </c>
      <c r="P354" s="96" t="e">
        <f>ROUND(IF(F354="vyplnit","-",VLOOKUP(CONCATENATE(Y354,G354," ",Z354),ZU!$A$6:$H$100,5,FALSE)*F354),2)</f>
        <v>#N/A</v>
      </c>
      <c r="Q354" s="96" t="e">
        <f t="shared" si="30"/>
        <v>#N/A</v>
      </c>
      <c r="R354" s="97" t="s">
        <v>28</v>
      </c>
      <c r="S354" s="97" t="s">
        <v>28</v>
      </c>
      <c r="T354" s="97" t="s">
        <v>28</v>
      </c>
      <c r="U354" s="96"/>
      <c r="V354" s="101" t="str">
        <f>IF('VSTUP SCAUx'!BH354="","",'VSTUP SCAUx'!BH354)</f>
        <v/>
      </c>
      <c r="W354" s="101" t="str">
        <f>IF('VSTUP SCAUx'!BI354="","",'VSTUP SCAUx'!BI354)</f>
        <v/>
      </c>
      <c r="X354" s="98" t="e">
        <f t="shared" si="31"/>
        <v>#VALUE!</v>
      </c>
      <c r="Y354" s="99">
        <f>IF(A354="vyplnit"," ",VLOOKUP(A354,ZU!$B$6:$H$101,2,FALSE))</f>
        <v>0</v>
      </c>
      <c r="Z354" s="95" t="s">
        <v>28</v>
      </c>
      <c r="AA354" s="95"/>
      <c r="AB354" s="95" t="s">
        <v>28</v>
      </c>
      <c r="AC354" s="95" t="s">
        <v>28</v>
      </c>
      <c r="AD354" s="95" t="s">
        <v>28</v>
      </c>
      <c r="AE354" s="95">
        <f t="shared" si="32"/>
        <v>0</v>
      </c>
      <c r="AF354" s="100">
        <f t="shared" si="33"/>
        <v>1</v>
      </c>
      <c r="AG354" s="95" t="e">
        <f t="shared" si="34"/>
        <v>#N/A</v>
      </c>
      <c r="AH354" s="95"/>
      <c r="AI354" s="101" t="s">
        <v>28</v>
      </c>
      <c r="AJ354" s="101" t="s">
        <v>28</v>
      </c>
      <c r="AK354" s="101" t="s">
        <v>28</v>
      </c>
      <c r="AL354" s="102" t="str">
        <f t="shared" si="35"/>
        <v>nezměněna</v>
      </c>
      <c r="AM354" s="103"/>
    </row>
    <row r="355" spans="1:39" ht="15">
      <c r="A355" s="105" t="str">
        <f>IF('VSTUP SCAUx'!AY355="","",'VSTUP SCAUx'!AY355)</f>
        <v/>
      </c>
      <c r="B355" s="105" t="str">
        <f>IF('VSTUP SCAUx'!A355="","",'VSTUP SCAUx'!A355)</f>
        <v/>
      </c>
      <c r="C355" s="105" t="str">
        <f>IF('VSTUP SCAUx'!B355="","",'VSTUP SCAUx'!B355)</f>
        <v/>
      </c>
      <c r="D355" s="105" t="str">
        <f>IF('VSTUP SCAUx'!C355="","",'VSTUP SCAUx'!C355)</f>
        <v/>
      </c>
      <c r="E355" s="105" t="str">
        <f>IF('VSTUP SCAUx'!I355="","",'VSTUP SCAUx'!I355)</f>
        <v/>
      </c>
      <c r="F355" s="95" t="str">
        <f>IF('VSTUP SCAUx'!F355="","",'VSTUP SCAUx'!F355)</f>
        <v/>
      </c>
      <c r="G355" s="95" t="str">
        <f>IF('VSTUP SCAUx'!G355="","",'VSTUP SCAUx'!G355)</f>
        <v/>
      </c>
      <c r="H355" s="101" t="str">
        <f>IF('VSTUP SCAUx'!AC355="","","ANO")</f>
        <v/>
      </c>
      <c r="I355" s="106" t="str">
        <f>IF('VSTUP SCAUx'!BD355="","",'VSTUP SCAUx'!BD355)</f>
        <v/>
      </c>
      <c r="J355" s="101" t="str">
        <f>IF('VSTUP SCAUx'!N355="","",'VSTUP SCAUx'!N355)</f>
        <v/>
      </c>
      <c r="K355" s="95" t="s">
        <v>28</v>
      </c>
      <c r="L355" s="95" t="s">
        <v>28</v>
      </c>
      <c r="M355" s="95" t="s">
        <v>28</v>
      </c>
      <c r="N355" s="95"/>
      <c r="O355" s="95" t="s">
        <v>28</v>
      </c>
      <c r="P355" s="96" t="e">
        <f>ROUND(IF(F355="vyplnit","-",VLOOKUP(CONCATENATE(Y355,G355," ",Z355),ZU!$A$6:$H$100,5,FALSE)*F355),2)</f>
        <v>#N/A</v>
      </c>
      <c r="Q355" s="96" t="e">
        <f t="shared" si="30"/>
        <v>#N/A</v>
      </c>
      <c r="R355" s="97" t="s">
        <v>28</v>
      </c>
      <c r="S355" s="97" t="s">
        <v>28</v>
      </c>
      <c r="T355" s="97" t="s">
        <v>28</v>
      </c>
      <c r="U355" s="96"/>
      <c r="V355" s="101" t="str">
        <f>IF('VSTUP SCAUx'!BH355="","",'VSTUP SCAUx'!BH355)</f>
        <v/>
      </c>
      <c r="W355" s="101" t="str">
        <f>IF('VSTUP SCAUx'!BI355="","",'VSTUP SCAUx'!BI355)</f>
        <v/>
      </c>
      <c r="X355" s="98" t="e">
        <f t="shared" si="31"/>
        <v>#VALUE!</v>
      </c>
      <c r="Y355" s="99">
        <f>IF(A355="vyplnit"," ",VLOOKUP(A355,ZU!$B$6:$H$101,2,FALSE))</f>
        <v>0</v>
      </c>
      <c r="Z355" s="95" t="s">
        <v>28</v>
      </c>
      <c r="AA355" s="95"/>
      <c r="AB355" s="95" t="s">
        <v>28</v>
      </c>
      <c r="AC355" s="95" t="s">
        <v>28</v>
      </c>
      <c r="AD355" s="95" t="s">
        <v>28</v>
      </c>
      <c r="AE355" s="95">
        <f t="shared" si="32"/>
        <v>0</v>
      </c>
      <c r="AF355" s="100">
        <f t="shared" si="33"/>
        <v>1</v>
      </c>
      <c r="AG355" s="95" t="e">
        <f t="shared" si="34"/>
        <v>#N/A</v>
      </c>
      <c r="AH355" s="95"/>
      <c r="AI355" s="101" t="s">
        <v>28</v>
      </c>
      <c r="AJ355" s="101" t="s">
        <v>28</v>
      </c>
      <c r="AK355" s="101" t="s">
        <v>28</v>
      </c>
      <c r="AL355" s="102" t="str">
        <f t="shared" si="35"/>
        <v>nezměněna</v>
      </c>
      <c r="AM355" s="103"/>
    </row>
    <row r="356" spans="1:39" ht="15">
      <c r="A356" s="105" t="str">
        <f>IF('VSTUP SCAUx'!AY356="","",'VSTUP SCAUx'!AY356)</f>
        <v/>
      </c>
      <c r="B356" s="105" t="str">
        <f>IF('VSTUP SCAUx'!A356="","",'VSTUP SCAUx'!A356)</f>
        <v/>
      </c>
      <c r="C356" s="105" t="str">
        <f>IF('VSTUP SCAUx'!B356="","",'VSTUP SCAUx'!B356)</f>
        <v/>
      </c>
      <c r="D356" s="105" t="str">
        <f>IF('VSTUP SCAUx'!C356="","",'VSTUP SCAUx'!C356)</f>
        <v/>
      </c>
      <c r="E356" s="105" t="str">
        <f>IF('VSTUP SCAUx'!I356="","",'VSTUP SCAUx'!I356)</f>
        <v/>
      </c>
      <c r="F356" s="95" t="str">
        <f>IF('VSTUP SCAUx'!F356="","",'VSTUP SCAUx'!F356)</f>
        <v/>
      </c>
      <c r="G356" s="95" t="str">
        <f>IF('VSTUP SCAUx'!G356="","",'VSTUP SCAUx'!G356)</f>
        <v/>
      </c>
      <c r="H356" s="101" t="str">
        <f>IF('VSTUP SCAUx'!AC356="","","ANO")</f>
        <v/>
      </c>
      <c r="I356" s="106" t="str">
        <f>IF('VSTUP SCAUx'!BD356="","",'VSTUP SCAUx'!BD356)</f>
        <v/>
      </c>
      <c r="J356" s="101" t="str">
        <f>IF('VSTUP SCAUx'!N356="","",'VSTUP SCAUx'!N356)</f>
        <v/>
      </c>
      <c r="K356" s="95" t="s">
        <v>28</v>
      </c>
      <c r="L356" s="95" t="s">
        <v>28</v>
      </c>
      <c r="M356" s="95" t="s">
        <v>28</v>
      </c>
      <c r="N356" s="95"/>
      <c r="O356" s="95" t="s">
        <v>28</v>
      </c>
      <c r="P356" s="96" t="e">
        <f>ROUND(IF(F356="vyplnit","-",VLOOKUP(CONCATENATE(Y356,G356," ",Z356),ZU!$A$6:$H$100,5,FALSE)*F356),2)</f>
        <v>#N/A</v>
      </c>
      <c r="Q356" s="96" t="e">
        <f t="shared" si="30"/>
        <v>#N/A</v>
      </c>
      <c r="R356" s="97" t="s">
        <v>28</v>
      </c>
      <c r="S356" s="97" t="s">
        <v>28</v>
      </c>
      <c r="T356" s="97" t="s">
        <v>28</v>
      </c>
      <c r="U356" s="96"/>
      <c r="V356" s="101" t="str">
        <f>IF('VSTUP SCAUx'!BH356="","",'VSTUP SCAUx'!BH356)</f>
        <v/>
      </c>
      <c r="W356" s="101" t="str">
        <f>IF('VSTUP SCAUx'!BI356="","",'VSTUP SCAUx'!BI356)</f>
        <v/>
      </c>
      <c r="X356" s="98" t="e">
        <f t="shared" si="31"/>
        <v>#VALUE!</v>
      </c>
      <c r="Y356" s="99">
        <f>IF(A356="vyplnit"," ",VLOOKUP(A356,ZU!$B$6:$H$101,2,FALSE))</f>
        <v>0</v>
      </c>
      <c r="Z356" s="95" t="s">
        <v>28</v>
      </c>
      <c r="AA356" s="95"/>
      <c r="AB356" s="95" t="s">
        <v>28</v>
      </c>
      <c r="AC356" s="95" t="s">
        <v>28</v>
      </c>
      <c r="AD356" s="95" t="s">
        <v>28</v>
      </c>
      <c r="AE356" s="95">
        <f t="shared" si="32"/>
        <v>0</v>
      </c>
      <c r="AF356" s="100">
        <f t="shared" si="33"/>
        <v>1</v>
      </c>
      <c r="AG356" s="95" t="e">
        <f t="shared" si="34"/>
        <v>#N/A</v>
      </c>
      <c r="AH356" s="95"/>
      <c r="AI356" s="101" t="s">
        <v>28</v>
      </c>
      <c r="AJ356" s="101" t="s">
        <v>28</v>
      </c>
      <c r="AK356" s="101" t="s">
        <v>28</v>
      </c>
      <c r="AL356" s="102" t="str">
        <f t="shared" si="35"/>
        <v>nezměněna</v>
      </c>
      <c r="AM356" s="103"/>
    </row>
    <row r="357" spans="1:39" ht="15">
      <c r="A357" s="105" t="str">
        <f>IF('VSTUP SCAUx'!AY357="","",'VSTUP SCAUx'!AY357)</f>
        <v/>
      </c>
      <c r="B357" s="105" t="str">
        <f>IF('VSTUP SCAUx'!A357="","",'VSTUP SCAUx'!A357)</f>
        <v/>
      </c>
      <c r="C357" s="105" t="str">
        <f>IF('VSTUP SCAUx'!B357="","",'VSTUP SCAUx'!B357)</f>
        <v/>
      </c>
      <c r="D357" s="105" t="str">
        <f>IF('VSTUP SCAUx'!C357="","",'VSTUP SCAUx'!C357)</f>
        <v/>
      </c>
      <c r="E357" s="105" t="str">
        <f>IF('VSTUP SCAUx'!I357="","",'VSTUP SCAUx'!I357)</f>
        <v/>
      </c>
      <c r="F357" s="95" t="str">
        <f>IF('VSTUP SCAUx'!F357="","",'VSTUP SCAUx'!F357)</f>
        <v/>
      </c>
      <c r="G357" s="95" t="str">
        <f>IF('VSTUP SCAUx'!G357="","",'VSTUP SCAUx'!G357)</f>
        <v/>
      </c>
      <c r="H357" s="101" t="str">
        <f>IF('VSTUP SCAUx'!AC357="","","ANO")</f>
        <v/>
      </c>
      <c r="I357" s="106" t="str">
        <f>IF('VSTUP SCAUx'!BD357="","",'VSTUP SCAUx'!BD357)</f>
        <v/>
      </c>
      <c r="J357" s="101" t="str">
        <f>IF('VSTUP SCAUx'!N357="","",'VSTUP SCAUx'!N357)</f>
        <v/>
      </c>
      <c r="K357" s="95" t="s">
        <v>28</v>
      </c>
      <c r="L357" s="95" t="s">
        <v>28</v>
      </c>
      <c r="M357" s="95" t="s">
        <v>28</v>
      </c>
      <c r="N357" s="95"/>
      <c r="O357" s="95" t="s">
        <v>28</v>
      </c>
      <c r="P357" s="96" t="e">
        <f>ROUND(IF(F357="vyplnit","-",VLOOKUP(CONCATENATE(Y357,G357," ",Z357),ZU!$A$6:$H$100,5,FALSE)*F357),2)</f>
        <v>#N/A</v>
      </c>
      <c r="Q357" s="96" t="e">
        <f t="shared" si="30"/>
        <v>#N/A</v>
      </c>
      <c r="R357" s="97" t="s">
        <v>28</v>
      </c>
      <c r="S357" s="97" t="s">
        <v>28</v>
      </c>
      <c r="T357" s="97" t="s">
        <v>28</v>
      </c>
      <c r="U357" s="96"/>
      <c r="V357" s="101" t="str">
        <f>IF('VSTUP SCAUx'!BH357="","",'VSTUP SCAUx'!BH357)</f>
        <v/>
      </c>
      <c r="W357" s="101" t="str">
        <f>IF('VSTUP SCAUx'!BI357="","",'VSTUP SCAUx'!BI357)</f>
        <v/>
      </c>
      <c r="X357" s="98" t="e">
        <f t="shared" si="31"/>
        <v>#VALUE!</v>
      </c>
      <c r="Y357" s="99">
        <f>IF(A357="vyplnit"," ",VLOOKUP(A357,ZU!$B$6:$H$101,2,FALSE))</f>
        <v>0</v>
      </c>
      <c r="Z357" s="95" t="s">
        <v>28</v>
      </c>
      <c r="AA357" s="95"/>
      <c r="AB357" s="95" t="s">
        <v>28</v>
      </c>
      <c r="AC357" s="95" t="s">
        <v>28</v>
      </c>
      <c r="AD357" s="95" t="s">
        <v>28</v>
      </c>
      <c r="AE357" s="95">
        <f t="shared" si="32"/>
        <v>0</v>
      </c>
      <c r="AF357" s="100">
        <f t="shared" si="33"/>
        <v>1</v>
      </c>
      <c r="AG357" s="95" t="e">
        <f t="shared" si="34"/>
        <v>#N/A</v>
      </c>
      <c r="AH357" s="95"/>
      <c r="AI357" s="101" t="s">
        <v>28</v>
      </c>
      <c r="AJ357" s="101" t="s">
        <v>28</v>
      </c>
      <c r="AK357" s="101" t="s">
        <v>28</v>
      </c>
      <c r="AL357" s="102" t="str">
        <f t="shared" si="35"/>
        <v>nezměněna</v>
      </c>
      <c r="AM357" s="103"/>
    </row>
    <row r="358" spans="1:39" ht="15">
      <c r="A358" s="105" t="str">
        <f>IF('VSTUP SCAUx'!AY358="","",'VSTUP SCAUx'!AY358)</f>
        <v/>
      </c>
      <c r="B358" s="105" t="str">
        <f>IF('VSTUP SCAUx'!A358="","",'VSTUP SCAUx'!A358)</f>
        <v/>
      </c>
      <c r="C358" s="105" t="str">
        <f>IF('VSTUP SCAUx'!B358="","",'VSTUP SCAUx'!B358)</f>
        <v/>
      </c>
      <c r="D358" s="105" t="str">
        <f>IF('VSTUP SCAUx'!C358="","",'VSTUP SCAUx'!C358)</f>
        <v/>
      </c>
      <c r="E358" s="105" t="str">
        <f>IF('VSTUP SCAUx'!I358="","",'VSTUP SCAUx'!I358)</f>
        <v/>
      </c>
      <c r="F358" s="95" t="str">
        <f>IF('VSTUP SCAUx'!F358="","",'VSTUP SCAUx'!F358)</f>
        <v/>
      </c>
      <c r="G358" s="95" t="str">
        <f>IF('VSTUP SCAUx'!G358="","",'VSTUP SCAUx'!G358)</f>
        <v/>
      </c>
      <c r="H358" s="101" t="str">
        <f>IF('VSTUP SCAUx'!AC358="","","ANO")</f>
        <v/>
      </c>
      <c r="I358" s="106" t="str">
        <f>IF('VSTUP SCAUx'!BD358="","",'VSTUP SCAUx'!BD358)</f>
        <v/>
      </c>
      <c r="J358" s="101" t="str">
        <f>IF('VSTUP SCAUx'!N358="","",'VSTUP SCAUx'!N358)</f>
        <v/>
      </c>
      <c r="K358" s="95" t="s">
        <v>28</v>
      </c>
      <c r="L358" s="95" t="s">
        <v>28</v>
      </c>
      <c r="M358" s="95" t="s">
        <v>28</v>
      </c>
      <c r="N358" s="95"/>
      <c r="O358" s="95" t="s">
        <v>28</v>
      </c>
      <c r="P358" s="96" t="e">
        <f>ROUND(IF(F358="vyplnit","-",VLOOKUP(CONCATENATE(Y358,G358," ",Z358),ZU!$A$6:$H$100,5,FALSE)*F358),2)</f>
        <v>#N/A</v>
      </c>
      <c r="Q358" s="96" t="e">
        <f t="shared" si="30"/>
        <v>#N/A</v>
      </c>
      <c r="R358" s="97" t="s">
        <v>28</v>
      </c>
      <c r="S358" s="97" t="s">
        <v>28</v>
      </c>
      <c r="T358" s="97" t="s">
        <v>28</v>
      </c>
      <c r="U358" s="96"/>
      <c r="V358" s="101" t="str">
        <f>IF('VSTUP SCAUx'!BH358="","",'VSTUP SCAUx'!BH358)</f>
        <v/>
      </c>
      <c r="W358" s="101" t="str">
        <f>IF('VSTUP SCAUx'!BI358="","",'VSTUP SCAUx'!BI358)</f>
        <v/>
      </c>
      <c r="X358" s="98" t="e">
        <f t="shared" si="31"/>
        <v>#VALUE!</v>
      </c>
      <c r="Y358" s="99">
        <f>IF(A358="vyplnit"," ",VLOOKUP(A358,ZU!$B$6:$H$101,2,FALSE))</f>
        <v>0</v>
      </c>
      <c r="Z358" s="95" t="s">
        <v>28</v>
      </c>
      <c r="AA358" s="95"/>
      <c r="AB358" s="95" t="s">
        <v>28</v>
      </c>
      <c r="AC358" s="95" t="s">
        <v>28</v>
      </c>
      <c r="AD358" s="95" t="s">
        <v>28</v>
      </c>
      <c r="AE358" s="95">
        <f t="shared" si="32"/>
        <v>0</v>
      </c>
      <c r="AF358" s="100">
        <f t="shared" si="33"/>
        <v>1</v>
      </c>
      <c r="AG358" s="95" t="e">
        <f t="shared" si="34"/>
        <v>#N/A</v>
      </c>
      <c r="AH358" s="95"/>
      <c r="AI358" s="101" t="s">
        <v>28</v>
      </c>
      <c r="AJ358" s="101" t="s">
        <v>28</v>
      </c>
      <c r="AK358" s="101" t="s">
        <v>28</v>
      </c>
      <c r="AL358" s="102" t="str">
        <f t="shared" si="35"/>
        <v>nezměněna</v>
      </c>
      <c r="AM358" s="103"/>
    </row>
    <row r="359" spans="1:39" ht="15">
      <c r="A359" s="105" t="str">
        <f>IF('VSTUP SCAUx'!AY359="","",'VSTUP SCAUx'!AY359)</f>
        <v/>
      </c>
      <c r="B359" s="105" t="str">
        <f>IF('VSTUP SCAUx'!A359="","",'VSTUP SCAUx'!A359)</f>
        <v/>
      </c>
      <c r="C359" s="105" t="str">
        <f>IF('VSTUP SCAUx'!B359="","",'VSTUP SCAUx'!B359)</f>
        <v/>
      </c>
      <c r="D359" s="105" t="str">
        <f>IF('VSTUP SCAUx'!C359="","",'VSTUP SCAUx'!C359)</f>
        <v/>
      </c>
      <c r="E359" s="105" t="str">
        <f>IF('VSTUP SCAUx'!I359="","",'VSTUP SCAUx'!I359)</f>
        <v/>
      </c>
      <c r="F359" s="95" t="str">
        <f>IF('VSTUP SCAUx'!F359="","",'VSTUP SCAUx'!F359)</f>
        <v/>
      </c>
      <c r="G359" s="95" t="str">
        <f>IF('VSTUP SCAUx'!G359="","",'VSTUP SCAUx'!G359)</f>
        <v/>
      </c>
      <c r="H359" s="101" t="str">
        <f>IF('VSTUP SCAUx'!AC359="","","ANO")</f>
        <v/>
      </c>
      <c r="I359" s="106" t="str">
        <f>IF('VSTUP SCAUx'!BD359="","",'VSTUP SCAUx'!BD359)</f>
        <v/>
      </c>
      <c r="J359" s="101" t="str">
        <f>IF('VSTUP SCAUx'!N359="","",'VSTUP SCAUx'!N359)</f>
        <v/>
      </c>
      <c r="K359" s="95" t="s">
        <v>28</v>
      </c>
      <c r="L359" s="95" t="s">
        <v>28</v>
      </c>
      <c r="M359" s="95" t="s">
        <v>28</v>
      </c>
      <c r="N359" s="95"/>
      <c r="O359" s="95" t="s">
        <v>28</v>
      </c>
      <c r="P359" s="96" t="e">
        <f>ROUND(IF(F359="vyplnit","-",VLOOKUP(CONCATENATE(Y359,G359," ",Z359),ZU!$A$6:$H$100,5,FALSE)*F359),2)</f>
        <v>#N/A</v>
      </c>
      <c r="Q359" s="96" t="e">
        <f t="shared" si="30"/>
        <v>#N/A</v>
      </c>
      <c r="R359" s="97" t="s">
        <v>28</v>
      </c>
      <c r="S359" s="97" t="s">
        <v>28</v>
      </c>
      <c r="T359" s="97" t="s">
        <v>28</v>
      </c>
      <c r="U359" s="96"/>
      <c r="V359" s="101" t="str">
        <f>IF('VSTUP SCAUx'!BH359="","",'VSTUP SCAUx'!BH359)</f>
        <v/>
      </c>
      <c r="W359" s="101" t="str">
        <f>IF('VSTUP SCAUx'!BI359="","",'VSTUP SCAUx'!BI359)</f>
        <v/>
      </c>
      <c r="X359" s="98" t="e">
        <f t="shared" si="31"/>
        <v>#VALUE!</v>
      </c>
      <c r="Y359" s="99">
        <f>IF(A359="vyplnit"," ",VLOOKUP(A359,ZU!$B$6:$H$101,2,FALSE))</f>
        <v>0</v>
      </c>
      <c r="Z359" s="95" t="s">
        <v>28</v>
      </c>
      <c r="AA359" s="95"/>
      <c r="AB359" s="95" t="s">
        <v>28</v>
      </c>
      <c r="AC359" s="95" t="s">
        <v>28</v>
      </c>
      <c r="AD359" s="95" t="s">
        <v>28</v>
      </c>
      <c r="AE359" s="95">
        <f t="shared" si="32"/>
        <v>0</v>
      </c>
      <c r="AF359" s="100">
        <f t="shared" si="33"/>
        <v>1</v>
      </c>
      <c r="AG359" s="95" t="e">
        <f t="shared" si="34"/>
        <v>#N/A</v>
      </c>
      <c r="AH359" s="95"/>
      <c r="AI359" s="101" t="s">
        <v>28</v>
      </c>
      <c r="AJ359" s="101" t="s">
        <v>28</v>
      </c>
      <c r="AK359" s="101" t="s">
        <v>28</v>
      </c>
      <c r="AL359" s="102" t="str">
        <f t="shared" si="35"/>
        <v>nezměněna</v>
      </c>
      <c r="AM359" s="103"/>
    </row>
    <row r="360" spans="1:39" ht="15">
      <c r="A360" s="105" t="str">
        <f>IF('VSTUP SCAUx'!AY360="","",'VSTUP SCAUx'!AY360)</f>
        <v/>
      </c>
      <c r="B360" s="105" t="str">
        <f>IF('VSTUP SCAUx'!A360="","",'VSTUP SCAUx'!A360)</f>
        <v/>
      </c>
      <c r="C360" s="105" t="str">
        <f>IF('VSTUP SCAUx'!B360="","",'VSTUP SCAUx'!B360)</f>
        <v/>
      </c>
      <c r="D360" s="105" t="str">
        <f>IF('VSTUP SCAUx'!C360="","",'VSTUP SCAUx'!C360)</f>
        <v/>
      </c>
      <c r="E360" s="105" t="str">
        <f>IF('VSTUP SCAUx'!I360="","",'VSTUP SCAUx'!I360)</f>
        <v/>
      </c>
      <c r="F360" s="95" t="str">
        <f>IF('VSTUP SCAUx'!F360="","",'VSTUP SCAUx'!F360)</f>
        <v/>
      </c>
      <c r="G360" s="95" t="str">
        <f>IF('VSTUP SCAUx'!G360="","",'VSTUP SCAUx'!G360)</f>
        <v/>
      </c>
      <c r="H360" s="101" t="str">
        <f>IF('VSTUP SCAUx'!AC360="","","ANO")</f>
        <v/>
      </c>
      <c r="I360" s="106" t="str">
        <f>IF('VSTUP SCAUx'!BD360="","",'VSTUP SCAUx'!BD360)</f>
        <v/>
      </c>
      <c r="J360" s="101" t="str">
        <f>IF('VSTUP SCAUx'!N360="","",'VSTUP SCAUx'!N360)</f>
        <v/>
      </c>
      <c r="K360" s="95" t="s">
        <v>28</v>
      </c>
      <c r="L360" s="95" t="s">
        <v>28</v>
      </c>
      <c r="M360" s="95" t="s">
        <v>28</v>
      </c>
      <c r="N360" s="95"/>
      <c r="O360" s="95" t="s">
        <v>28</v>
      </c>
      <c r="P360" s="96" t="e">
        <f>ROUND(IF(F360="vyplnit","-",VLOOKUP(CONCATENATE(Y360,G360," ",Z360),ZU!$A$6:$H$100,5,FALSE)*F360),2)</f>
        <v>#N/A</v>
      </c>
      <c r="Q360" s="96" t="e">
        <f t="shared" si="30"/>
        <v>#N/A</v>
      </c>
      <c r="R360" s="97" t="s">
        <v>28</v>
      </c>
      <c r="S360" s="97" t="s">
        <v>28</v>
      </c>
      <c r="T360" s="97" t="s">
        <v>28</v>
      </c>
      <c r="U360" s="96"/>
      <c r="V360" s="101" t="str">
        <f>IF('VSTUP SCAUx'!BH360="","",'VSTUP SCAUx'!BH360)</f>
        <v/>
      </c>
      <c r="W360" s="101" t="str">
        <f>IF('VSTUP SCAUx'!BI360="","",'VSTUP SCAUx'!BI360)</f>
        <v/>
      </c>
      <c r="X360" s="98" t="e">
        <f t="shared" si="31"/>
        <v>#VALUE!</v>
      </c>
      <c r="Y360" s="99">
        <f>IF(A360="vyplnit"," ",VLOOKUP(A360,ZU!$B$6:$H$101,2,FALSE))</f>
        <v>0</v>
      </c>
      <c r="Z360" s="95" t="s">
        <v>28</v>
      </c>
      <c r="AA360" s="95"/>
      <c r="AB360" s="95" t="s">
        <v>28</v>
      </c>
      <c r="AC360" s="95" t="s">
        <v>28</v>
      </c>
      <c r="AD360" s="95" t="s">
        <v>28</v>
      </c>
      <c r="AE360" s="95">
        <f t="shared" si="32"/>
        <v>0</v>
      </c>
      <c r="AF360" s="100">
        <f t="shared" si="33"/>
        <v>1</v>
      </c>
      <c r="AG360" s="95" t="e">
        <f t="shared" si="34"/>
        <v>#N/A</v>
      </c>
      <c r="AH360" s="95"/>
      <c r="AI360" s="101" t="s">
        <v>28</v>
      </c>
      <c r="AJ360" s="101" t="s">
        <v>28</v>
      </c>
      <c r="AK360" s="101" t="s">
        <v>28</v>
      </c>
      <c r="AL360" s="102" t="str">
        <f t="shared" si="35"/>
        <v>nezměněna</v>
      </c>
      <c r="AM360" s="103"/>
    </row>
    <row r="361" spans="1:39" ht="15">
      <c r="A361" s="105" t="str">
        <f>IF('VSTUP SCAUx'!AY361="","",'VSTUP SCAUx'!AY361)</f>
        <v/>
      </c>
      <c r="B361" s="105" t="str">
        <f>IF('VSTUP SCAUx'!A361="","",'VSTUP SCAUx'!A361)</f>
        <v/>
      </c>
      <c r="C361" s="105" t="str">
        <f>IF('VSTUP SCAUx'!B361="","",'VSTUP SCAUx'!B361)</f>
        <v/>
      </c>
      <c r="D361" s="105" t="str">
        <f>IF('VSTUP SCAUx'!C361="","",'VSTUP SCAUx'!C361)</f>
        <v/>
      </c>
      <c r="E361" s="105" t="str">
        <f>IF('VSTUP SCAUx'!I361="","",'VSTUP SCAUx'!I361)</f>
        <v/>
      </c>
      <c r="F361" s="95" t="str">
        <f>IF('VSTUP SCAUx'!F361="","",'VSTUP SCAUx'!F361)</f>
        <v/>
      </c>
      <c r="G361" s="95" t="str">
        <f>IF('VSTUP SCAUx'!G361="","",'VSTUP SCAUx'!G361)</f>
        <v/>
      </c>
      <c r="H361" s="101" t="str">
        <f>IF('VSTUP SCAUx'!AC361="","","ANO")</f>
        <v/>
      </c>
      <c r="I361" s="106" t="str">
        <f>IF('VSTUP SCAUx'!BD361="","",'VSTUP SCAUx'!BD361)</f>
        <v/>
      </c>
      <c r="J361" s="101" t="str">
        <f>IF('VSTUP SCAUx'!N361="","",'VSTUP SCAUx'!N361)</f>
        <v/>
      </c>
      <c r="K361" s="95" t="s">
        <v>28</v>
      </c>
      <c r="L361" s="95" t="s">
        <v>28</v>
      </c>
      <c r="M361" s="95" t="s">
        <v>28</v>
      </c>
      <c r="N361" s="95"/>
      <c r="O361" s="95" t="s">
        <v>28</v>
      </c>
      <c r="P361" s="96" t="e">
        <f>ROUND(IF(F361="vyplnit","-",VLOOKUP(CONCATENATE(Y361,G361," ",Z361),ZU!$A$6:$H$100,5,FALSE)*F361),2)</f>
        <v>#N/A</v>
      </c>
      <c r="Q361" s="96" t="e">
        <f t="shared" si="30"/>
        <v>#N/A</v>
      </c>
      <c r="R361" s="97" t="s">
        <v>28</v>
      </c>
      <c r="S361" s="97" t="s">
        <v>28</v>
      </c>
      <c r="T361" s="97" t="s">
        <v>28</v>
      </c>
      <c r="U361" s="96"/>
      <c r="V361" s="101" t="str">
        <f>IF('VSTUP SCAUx'!BH361="","",'VSTUP SCAUx'!BH361)</f>
        <v/>
      </c>
      <c r="W361" s="101" t="str">
        <f>IF('VSTUP SCAUx'!BI361="","",'VSTUP SCAUx'!BI361)</f>
        <v/>
      </c>
      <c r="X361" s="98" t="e">
        <f t="shared" si="31"/>
        <v>#VALUE!</v>
      </c>
      <c r="Y361" s="99">
        <f>IF(A361="vyplnit"," ",VLOOKUP(A361,ZU!$B$6:$H$101,2,FALSE))</f>
        <v>0</v>
      </c>
      <c r="Z361" s="95" t="s">
        <v>28</v>
      </c>
      <c r="AA361" s="95"/>
      <c r="AB361" s="95" t="s">
        <v>28</v>
      </c>
      <c r="AC361" s="95" t="s">
        <v>28</v>
      </c>
      <c r="AD361" s="95" t="s">
        <v>28</v>
      </c>
      <c r="AE361" s="95">
        <f t="shared" si="32"/>
        <v>0</v>
      </c>
      <c r="AF361" s="100">
        <f t="shared" si="33"/>
        <v>1</v>
      </c>
      <c r="AG361" s="95" t="e">
        <f t="shared" si="34"/>
        <v>#N/A</v>
      </c>
      <c r="AH361" s="95"/>
      <c r="AI361" s="101" t="s">
        <v>28</v>
      </c>
      <c r="AJ361" s="101" t="s">
        <v>28</v>
      </c>
      <c r="AK361" s="101" t="s">
        <v>28</v>
      </c>
      <c r="AL361" s="102" t="str">
        <f t="shared" si="35"/>
        <v>nezměněna</v>
      </c>
      <c r="AM361" s="103"/>
    </row>
    <row r="362" spans="1:39" ht="15">
      <c r="A362" s="105" t="str">
        <f>IF('VSTUP SCAUx'!AY362="","",'VSTUP SCAUx'!AY362)</f>
        <v/>
      </c>
      <c r="B362" s="105" t="str">
        <f>IF('VSTUP SCAUx'!A362="","",'VSTUP SCAUx'!A362)</f>
        <v/>
      </c>
      <c r="C362" s="105" t="str">
        <f>IF('VSTUP SCAUx'!B362="","",'VSTUP SCAUx'!B362)</f>
        <v/>
      </c>
      <c r="D362" s="105" t="str">
        <f>IF('VSTUP SCAUx'!C362="","",'VSTUP SCAUx'!C362)</f>
        <v/>
      </c>
      <c r="E362" s="105" t="str">
        <f>IF('VSTUP SCAUx'!I362="","",'VSTUP SCAUx'!I362)</f>
        <v/>
      </c>
      <c r="F362" s="95" t="str">
        <f>IF('VSTUP SCAUx'!F362="","",'VSTUP SCAUx'!F362)</f>
        <v/>
      </c>
      <c r="G362" s="95" t="str">
        <f>IF('VSTUP SCAUx'!G362="","",'VSTUP SCAUx'!G362)</f>
        <v/>
      </c>
      <c r="H362" s="101" t="str">
        <f>IF('VSTUP SCAUx'!AC362="","","ANO")</f>
        <v/>
      </c>
      <c r="I362" s="106" t="str">
        <f>IF('VSTUP SCAUx'!BD362="","",'VSTUP SCAUx'!BD362)</f>
        <v/>
      </c>
      <c r="J362" s="101" t="str">
        <f>IF('VSTUP SCAUx'!N362="","",'VSTUP SCAUx'!N362)</f>
        <v/>
      </c>
      <c r="K362" s="95" t="s">
        <v>28</v>
      </c>
      <c r="L362" s="95" t="s">
        <v>28</v>
      </c>
      <c r="M362" s="95" t="s">
        <v>28</v>
      </c>
      <c r="N362" s="95"/>
      <c r="O362" s="95" t="s">
        <v>28</v>
      </c>
      <c r="P362" s="96" t="e">
        <f>ROUND(IF(F362="vyplnit","-",VLOOKUP(CONCATENATE(Y362,G362," ",Z362),ZU!$A$6:$H$100,5,FALSE)*F362),2)</f>
        <v>#N/A</v>
      </c>
      <c r="Q362" s="96" t="e">
        <f t="shared" si="30"/>
        <v>#N/A</v>
      </c>
      <c r="R362" s="97" t="s">
        <v>28</v>
      </c>
      <c r="S362" s="97" t="s">
        <v>28</v>
      </c>
      <c r="T362" s="97" t="s">
        <v>28</v>
      </c>
      <c r="U362" s="96"/>
      <c r="V362" s="101" t="str">
        <f>IF('VSTUP SCAUx'!BH362="","",'VSTUP SCAUx'!BH362)</f>
        <v/>
      </c>
      <c r="W362" s="101" t="str">
        <f>IF('VSTUP SCAUx'!BI362="","",'VSTUP SCAUx'!BI362)</f>
        <v/>
      </c>
      <c r="X362" s="98" t="e">
        <f t="shared" si="31"/>
        <v>#VALUE!</v>
      </c>
      <c r="Y362" s="99">
        <f>IF(A362="vyplnit"," ",VLOOKUP(A362,ZU!$B$6:$H$101,2,FALSE))</f>
        <v>0</v>
      </c>
      <c r="Z362" s="95" t="s">
        <v>28</v>
      </c>
      <c r="AA362" s="95"/>
      <c r="AB362" s="95" t="s">
        <v>28</v>
      </c>
      <c r="AC362" s="95" t="s">
        <v>28</v>
      </c>
      <c r="AD362" s="95" t="s">
        <v>28</v>
      </c>
      <c r="AE362" s="95">
        <f t="shared" si="32"/>
        <v>0</v>
      </c>
      <c r="AF362" s="100">
        <f t="shared" si="33"/>
        <v>1</v>
      </c>
      <c r="AG362" s="95" t="e">
        <f t="shared" si="34"/>
        <v>#N/A</v>
      </c>
      <c r="AH362" s="95"/>
      <c r="AI362" s="101" t="s">
        <v>28</v>
      </c>
      <c r="AJ362" s="101" t="s">
        <v>28</v>
      </c>
      <c r="AK362" s="101" t="s">
        <v>28</v>
      </c>
      <c r="AL362" s="102" t="str">
        <f t="shared" si="35"/>
        <v>nezměněna</v>
      </c>
      <c r="AM362" s="103"/>
    </row>
    <row r="363" spans="1:39" ht="15">
      <c r="A363" s="105" t="str">
        <f>IF('VSTUP SCAUx'!AY363="","",'VSTUP SCAUx'!AY363)</f>
        <v/>
      </c>
      <c r="B363" s="105" t="str">
        <f>IF('VSTUP SCAUx'!A363="","",'VSTUP SCAUx'!A363)</f>
        <v/>
      </c>
      <c r="C363" s="105" t="str">
        <f>IF('VSTUP SCAUx'!B363="","",'VSTUP SCAUx'!B363)</f>
        <v/>
      </c>
      <c r="D363" s="105" t="str">
        <f>IF('VSTUP SCAUx'!C363="","",'VSTUP SCAUx'!C363)</f>
        <v/>
      </c>
      <c r="E363" s="105" t="str">
        <f>IF('VSTUP SCAUx'!I363="","",'VSTUP SCAUx'!I363)</f>
        <v/>
      </c>
      <c r="F363" s="95" t="str">
        <f>IF('VSTUP SCAUx'!F363="","",'VSTUP SCAUx'!F363)</f>
        <v/>
      </c>
      <c r="G363" s="95" t="str">
        <f>IF('VSTUP SCAUx'!G363="","",'VSTUP SCAUx'!G363)</f>
        <v/>
      </c>
      <c r="H363" s="101" t="str">
        <f>IF('VSTUP SCAUx'!AC363="","","ANO")</f>
        <v/>
      </c>
      <c r="I363" s="106" t="str">
        <f>IF('VSTUP SCAUx'!BD363="","",'VSTUP SCAUx'!BD363)</f>
        <v/>
      </c>
      <c r="J363" s="101" t="str">
        <f>IF('VSTUP SCAUx'!N363="","",'VSTUP SCAUx'!N363)</f>
        <v/>
      </c>
      <c r="K363" s="95" t="s">
        <v>28</v>
      </c>
      <c r="L363" s="95" t="s">
        <v>28</v>
      </c>
      <c r="M363" s="95" t="s">
        <v>28</v>
      </c>
      <c r="N363" s="95"/>
      <c r="O363" s="95" t="s">
        <v>28</v>
      </c>
      <c r="P363" s="96" t="e">
        <f>ROUND(IF(F363="vyplnit","-",VLOOKUP(CONCATENATE(Y363,G363," ",Z363),ZU!$A$6:$H$100,5,FALSE)*F363),2)</f>
        <v>#N/A</v>
      </c>
      <c r="Q363" s="96" t="e">
        <f t="shared" si="30"/>
        <v>#N/A</v>
      </c>
      <c r="R363" s="97" t="s">
        <v>28</v>
      </c>
      <c r="S363" s="97" t="s">
        <v>28</v>
      </c>
      <c r="T363" s="97" t="s">
        <v>28</v>
      </c>
      <c r="U363" s="96"/>
      <c r="V363" s="101" t="str">
        <f>IF('VSTUP SCAUx'!BH363="","",'VSTUP SCAUx'!BH363)</f>
        <v/>
      </c>
      <c r="W363" s="101" t="str">
        <f>IF('VSTUP SCAUx'!BI363="","",'VSTUP SCAUx'!BI363)</f>
        <v/>
      </c>
      <c r="X363" s="98" t="e">
        <f t="shared" si="31"/>
        <v>#VALUE!</v>
      </c>
      <c r="Y363" s="99">
        <f>IF(A363="vyplnit"," ",VLOOKUP(A363,ZU!$B$6:$H$101,2,FALSE))</f>
        <v>0</v>
      </c>
      <c r="Z363" s="95" t="s">
        <v>28</v>
      </c>
      <c r="AA363" s="95"/>
      <c r="AB363" s="95" t="s">
        <v>28</v>
      </c>
      <c r="AC363" s="95" t="s">
        <v>28</v>
      </c>
      <c r="AD363" s="95" t="s">
        <v>28</v>
      </c>
      <c r="AE363" s="95">
        <f t="shared" si="32"/>
        <v>0</v>
      </c>
      <c r="AF363" s="100">
        <f t="shared" si="33"/>
        <v>1</v>
      </c>
      <c r="AG363" s="95" t="e">
        <f t="shared" si="34"/>
        <v>#N/A</v>
      </c>
      <c r="AH363" s="95"/>
      <c r="AI363" s="101" t="s">
        <v>28</v>
      </c>
      <c r="AJ363" s="101" t="s">
        <v>28</v>
      </c>
      <c r="AK363" s="101" t="s">
        <v>28</v>
      </c>
      <c r="AL363" s="102" t="str">
        <f t="shared" si="35"/>
        <v>nezměněna</v>
      </c>
      <c r="AM363" s="103"/>
    </row>
    <row r="364" spans="1:39" ht="15">
      <c r="A364" s="105" t="str">
        <f>IF('VSTUP SCAUx'!AY364="","",'VSTUP SCAUx'!AY364)</f>
        <v/>
      </c>
      <c r="B364" s="105" t="str">
        <f>IF('VSTUP SCAUx'!A364="","",'VSTUP SCAUx'!A364)</f>
        <v/>
      </c>
      <c r="C364" s="105" t="str">
        <f>IF('VSTUP SCAUx'!B364="","",'VSTUP SCAUx'!B364)</f>
        <v/>
      </c>
      <c r="D364" s="105" t="str">
        <f>IF('VSTUP SCAUx'!C364="","",'VSTUP SCAUx'!C364)</f>
        <v/>
      </c>
      <c r="E364" s="105" t="str">
        <f>IF('VSTUP SCAUx'!I364="","",'VSTUP SCAUx'!I364)</f>
        <v/>
      </c>
      <c r="F364" s="95" t="str">
        <f>IF('VSTUP SCAUx'!F364="","",'VSTUP SCAUx'!F364)</f>
        <v/>
      </c>
      <c r="G364" s="95" t="str">
        <f>IF('VSTUP SCAUx'!G364="","",'VSTUP SCAUx'!G364)</f>
        <v/>
      </c>
      <c r="H364" s="101" t="str">
        <f>IF('VSTUP SCAUx'!AC364="","","ANO")</f>
        <v/>
      </c>
      <c r="I364" s="106" t="str">
        <f>IF('VSTUP SCAUx'!BD364="","",'VSTUP SCAUx'!BD364)</f>
        <v/>
      </c>
      <c r="J364" s="101" t="str">
        <f>IF('VSTUP SCAUx'!N364="","",'VSTUP SCAUx'!N364)</f>
        <v/>
      </c>
      <c r="K364" s="95" t="s">
        <v>28</v>
      </c>
      <c r="L364" s="95" t="s">
        <v>28</v>
      </c>
      <c r="M364" s="95" t="s">
        <v>28</v>
      </c>
      <c r="N364" s="95"/>
      <c r="O364" s="95" t="s">
        <v>28</v>
      </c>
      <c r="P364" s="96" t="e">
        <f>ROUND(IF(F364="vyplnit","-",VLOOKUP(CONCATENATE(Y364,G364," ",Z364),ZU!$A$6:$H$100,5,FALSE)*F364),2)</f>
        <v>#N/A</v>
      </c>
      <c r="Q364" s="96" t="e">
        <f t="shared" si="30"/>
        <v>#N/A</v>
      </c>
      <c r="R364" s="97" t="s">
        <v>28</v>
      </c>
      <c r="S364" s="97" t="s">
        <v>28</v>
      </c>
      <c r="T364" s="97" t="s">
        <v>28</v>
      </c>
      <c r="U364" s="96"/>
      <c r="V364" s="101" t="str">
        <f>IF('VSTUP SCAUx'!BH364="","",'VSTUP SCAUx'!BH364)</f>
        <v/>
      </c>
      <c r="W364" s="101" t="str">
        <f>IF('VSTUP SCAUx'!BI364="","",'VSTUP SCAUx'!BI364)</f>
        <v/>
      </c>
      <c r="X364" s="98" t="e">
        <f t="shared" si="31"/>
        <v>#VALUE!</v>
      </c>
      <c r="Y364" s="99">
        <f>IF(A364="vyplnit"," ",VLOOKUP(A364,ZU!$B$6:$H$101,2,FALSE))</f>
        <v>0</v>
      </c>
      <c r="Z364" s="95" t="s">
        <v>28</v>
      </c>
      <c r="AA364" s="95"/>
      <c r="AB364" s="95" t="s">
        <v>28</v>
      </c>
      <c r="AC364" s="95" t="s">
        <v>28</v>
      </c>
      <c r="AD364" s="95" t="s">
        <v>28</v>
      </c>
      <c r="AE364" s="95">
        <f t="shared" si="32"/>
        <v>0</v>
      </c>
      <c r="AF364" s="100">
        <f t="shared" si="33"/>
        <v>1</v>
      </c>
      <c r="AG364" s="95" t="e">
        <f t="shared" si="34"/>
        <v>#N/A</v>
      </c>
      <c r="AH364" s="95"/>
      <c r="AI364" s="101" t="s">
        <v>28</v>
      </c>
      <c r="AJ364" s="101" t="s">
        <v>28</v>
      </c>
      <c r="AK364" s="101" t="s">
        <v>28</v>
      </c>
      <c r="AL364" s="102" t="str">
        <f t="shared" si="35"/>
        <v>nezměněna</v>
      </c>
      <c r="AM364" s="103"/>
    </row>
    <row r="365" spans="1:39" ht="15">
      <c r="A365" s="105" t="str">
        <f>IF('VSTUP SCAUx'!AY365="","",'VSTUP SCAUx'!AY365)</f>
        <v/>
      </c>
      <c r="B365" s="105" t="str">
        <f>IF('VSTUP SCAUx'!A365="","",'VSTUP SCAUx'!A365)</f>
        <v/>
      </c>
      <c r="C365" s="105" t="str">
        <f>IF('VSTUP SCAUx'!B365="","",'VSTUP SCAUx'!B365)</f>
        <v/>
      </c>
      <c r="D365" s="105" t="str">
        <f>IF('VSTUP SCAUx'!C365="","",'VSTUP SCAUx'!C365)</f>
        <v/>
      </c>
      <c r="E365" s="105" t="str">
        <f>IF('VSTUP SCAUx'!I365="","",'VSTUP SCAUx'!I365)</f>
        <v/>
      </c>
      <c r="F365" s="95" t="str">
        <f>IF('VSTUP SCAUx'!F365="","",'VSTUP SCAUx'!F365)</f>
        <v/>
      </c>
      <c r="G365" s="95" t="str">
        <f>IF('VSTUP SCAUx'!G365="","",'VSTUP SCAUx'!G365)</f>
        <v/>
      </c>
      <c r="H365" s="101" t="str">
        <f>IF('VSTUP SCAUx'!AC365="","","ANO")</f>
        <v/>
      </c>
      <c r="I365" s="106" t="str">
        <f>IF('VSTUP SCAUx'!BD365="","",'VSTUP SCAUx'!BD365)</f>
        <v/>
      </c>
      <c r="J365" s="101" t="str">
        <f>IF('VSTUP SCAUx'!N365="","",'VSTUP SCAUx'!N365)</f>
        <v/>
      </c>
      <c r="K365" s="95" t="s">
        <v>28</v>
      </c>
      <c r="L365" s="95" t="s">
        <v>28</v>
      </c>
      <c r="M365" s="95" t="s">
        <v>28</v>
      </c>
      <c r="N365" s="95"/>
      <c r="O365" s="95" t="s">
        <v>28</v>
      </c>
      <c r="P365" s="96" t="e">
        <f>ROUND(IF(F365="vyplnit","-",VLOOKUP(CONCATENATE(Y365,G365," ",Z365),ZU!$A$6:$H$100,5,FALSE)*F365),2)</f>
        <v>#N/A</v>
      </c>
      <c r="Q365" s="96" t="e">
        <f t="shared" si="30"/>
        <v>#N/A</v>
      </c>
      <c r="R365" s="97" t="s">
        <v>28</v>
      </c>
      <c r="S365" s="97" t="s">
        <v>28</v>
      </c>
      <c r="T365" s="97" t="s">
        <v>28</v>
      </c>
      <c r="U365" s="96"/>
      <c r="V365" s="101" t="str">
        <f>IF('VSTUP SCAUx'!BH365="","",'VSTUP SCAUx'!BH365)</f>
        <v/>
      </c>
      <c r="W365" s="101" t="str">
        <f>IF('VSTUP SCAUx'!BI365="","",'VSTUP SCAUx'!BI365)</f>
        <v/>
      </c>
      <c r="X365" s="98" t="e">
        <f t="shared" si="31"/>
        <v>#VALUE!</v>
      </c>
      <c r="Y365" s="99">
        <f>IF(A365="vyplnit"," ",VLOOKUP(A365,ZU!$B$6:$H$101,2,FALSE))</f>
        <v>0</v>
      </c>
      <c r="Z365" s="95" t="s">
        <v>28</v>
      </c>
      <c r="AA365" s="95"/>
      <c r="AB365" s="95" t="s">
        <v>28</v>
      </c>
      <c r="AC365" s="95" t="s">
        <v>28</v>
      </c>
      <c r="AD365" s="95" t="s">
        <v>28</v>
      </c>
      <c r="AE365" s="95">
        <f t="shared" si="32"/>
        <v>0</v>
      </c>
      <c r="AF365" s="100">
        <f t="shared" si="33"/>
        <v>1</v>
      </c>
      <c r="AG365" s="95" t="e">
        <f t="shared" si="34"/>
        <v>#N/A</v>
      </c>
      <c r="AH365" s="95"/>
      <c r="AI365" s="101" t="s">
        <v>28</v>
      </c>
      <c r="AJ365" s="101" t="s">
        <v>28</v>
      </c>
      <c r="AK365" s="101" t="s">
        <v>28</v>
      </c>
      <c r="AL365" s="102" t="str">
        <f t="shared" si="35"/>
        <v>nezměněna</v>
      </c>
      <c r="AM365" s="103"/>
    </row>
    <row r="366" spans="1:39" ht="15">
      <c r="A366" s="105" t="str">
        <f>IF('VSTUP SCAUx'!AY366="","",'VSTUP SCAUx'!AY366)</f>
        <v/>
      </c>
      <c r="B366" s="105" t="str">
        <f>IF('VSTUP SCAUx'!A366="","",'VSTUP SCAUx'!A366)</f>
        <v/>
      </c>
      <c r="C366" s="105" t="str">
        <f>IF('VSTUP SCAUx'!B366="","",'VSTUP SCAUx'!B366)</f>
        <v/>
      </c>
      <c r="D366" s="105" t="str">
        <f>IF('VSTUP SCAUx'!C366="","",'VSTUP SCAUx'!C366)</f>
        <v/>
      </c>
      <c r="E366" s="105" t="str">
        <f>IF('VSTUP SCAUx'!I366="","",'VSTUP SCAUx'!I366)</f>
        <v/>
      </c>
      <c r="F366" s="95" t="str">
        <f>IF('VSTUP SCAUx'!F366="","",'VSTUP SCAUx'!F366)</f>
        <v/>
      </c>
      <c r="G366" s="95" t="str">
        <f>IF('VSTUP SCAUx'!G366="","",'VSTUP SCAUx'!G366)</f>
        <v/>
      </c>
      <c r="H366" s="101" t="str">
        <f>IF('VSTUP SCAUx'!AC366="","","ANO")</f>
        <v/>
      </c>
      <c r="I366" s="106" t="str">
        <f>IF('VSTUP SCAUx'!BD366="","",'VSTUP SCAUx'!BD366)</f>
        <v/>
      </c>
      <c r="J366" s="101" t="str">
        <f>IF('VSTUP SCAUx'!N366="","",'VSTUP SCAUx'!N366)</f>
        <v/>
      </c>
      <c r="K366" s="95" t="s">
        <v>28</v>
      </c>
      <c r="L366" s="95" t="s">
        <v>28</v>
      </c>
      <c r="M366" s="95" t="s">
        <v>28</v>
      </c>
      <c r="N366" s="95"/>
      <c r="O366" s="95" t="s">
        <v>28</v>
      </c>
      <c r="P366" s="96" t="e">
        <f>ROUND(IF(F366="vyplnit","-",VLOOKUP(CONCATENATE(Y366,G366," ",Z366),ZU!$A$6:$H$100,5,FALSE)*F366),2)</f>
        <v>#N/A</v>
      </c>
      <c r="Q366" s="96" t="e">
        <f t="shared" si="30"/>
        <v>#N/A</v>
      </c>
      <c r="R366" s="97" t="s">
        <v>28</v>
      </c>
      <c r="S366" s="97" t="s">
        <v>28</v>
      </c>
      <c r="T366" s="97" t="s">
        <v>28</v>
      </c>
      <c r="U366" s="96"/>
      <c r="V366" s="101" t="str">
        <f>IF('VSTUP SCAUx'!BH366="","",'VSTUP SCAUx'!BH366)</f>
        <v/>
      </c>
      <c r="W366" s="101" t="str">
        <f>IF('VSTUP SCAUx'!BI366="","",'VSTUP SCAUx'!BI366)</f>
        <v/>
      </c>
      <c r="X366" s="98" t="e">
        <f t="shared" si="31"/>
        <v>#VALUE!</v>
      </c>
      <c r="Y366" s="99">
        <f>IF(A366="vyplnit"," ",VLOOKUP(A366,ZU!$B$6:$H$101,2,FALSE))</f>
        <v>0</v>
      </c>
      <c r="Z366" s="95" t="s">
        <v>28</v>
      </c>
      <c r="AA366" s="95"/>
      <c r="AB366" s="95" t="s">
        <v>28</v>
      </c>
      <c r="AC366" s="95" t="s">
        <v>28</v>
      </c>
      <c r="AD366" s="95" t="s">
        <v>28</v>
      </c>
      <c r="AE366" s="95">
        <f t="shared" si="32"/>
        <v>0</v>
      </c>
      <c r="AF366" s="100">
        <f t="shared" si="33"/>
        <v>1</v>
      </c>
      <c r="AG366" s="95" t="e">
        <f t="shared" si="34"/>
        <v>#N/A</v>
      </c>
      <c r="AH366" s="95"/>
      <c r="AI366" s="101" t="s">
        <v>28</v>
      </c>
      <c r="AJ366" s="101" t="s">
        <v>28</v>
      </c>
      <c r="AK366" s="101" t="s">
        <v>28</v>
      </c>
      <c r="AL366" s="102" t="str">
        <f t="shared" si="35"/>
        <v>nezměněna</v>
      </c>
      <c r="AM366" s="103"/>
    </row>
    <row r="367" spans="1:39" ht="15">
      <c r="A367" s="105" t="str">
        <f>IF('VSTUP SCAUx'!AY367="","",'VSTUP SCAUx'!AY367)</f>
        <v/>
      </c>
      <c r="B367" s="105" t="str">
        <f>IF('VSTUP SCAUx'!A367="","",'VSTUP SCAUx'!A367)</f>
        <v/>
      </c>
      <c r="C367" s="105" t="str">
        <f>IF('VSTUP SCAUx'!B367="","",'VSTUP SCAUx'!B367)</f>
        <v/>
      </c>
      <c r="D367" s="105" t="str">
        <f>IF('VSTUP SCAUx'!C367="","",'VSTUP SCAUx'!C367)</f>
        <v/>
      </c>
      <c r="E367" s="105" t="str">
        <f>IF('VSTUP SCAUx'!I367="","",'VSTUP SCAUx'!I367)</f>
        <v/>
      </c>
      <c r="F367" s="95" t="str">
        <f>IF('VSTUP SCAUx'!F367="","",'VSTUP SCAUx'!F367)</f>
        <v/>
      </c>
      <c r="G367" s="95" t="str">
        <f>IF('VSTUP SCAUx'!G367="","",'VSTUP SCAUx'!G367)</f>
        <v/>
      </c>
      <c r="H367" s="101" t="str">
        <f>IF('VSTUP SCAUx'!AC367="","","ANO")</f>
        <v/>
      </c>
      <c r="I367" s="106" t="str">
        <f>IF('VSTUP SCAUx'!BD367="","",'VSTUP SCAUx'!BD367)</f>
        <v/>
      </c>
      <c r="J367" s="101" t="str">
        <f>IF('VSTUP SCAUx'!N367="","",'VSTUP SCAUx'!N367)</f>
        <v/>
      </c>
      <c r="K367" s="95" t="s">
        <v>28</v>
      </c>
      <c r="L367" s="95" t="s">
        <v>28</v>
      </c>
      <c r="M367" s="95" t="s">
        <v>28</v>
      </c>
      <c r="N367" s="95"/>
      <c r="O367" s="95" t="s">
        <v>28</v>
      </c>
      <c r="P367" s="96" t="e">
        <f>ROUND(IF(F367="vyplnit","-",VLOOKUP(CONCATENATE(Y367,G367," ",Z367),ZU!$A$6:$H$100,5,FALSE)*F367),2)</f>
        <v>#N/A</v>
      </c>
      <c r="Q367" s="96" t="e">
        <f t="shared" si="30"/>
        <v>#N/A</v>
      </c>
      <c r="R367" s="97" t="s">
        <v>28</v>
      </c>
      <c r="S367" s="97" t="s">
        <v>28</v>
      </c>
      <c r="T367" s="97" t="s">
        <v>28</v>
      </c>
      <c r="U367" s="96"/>
      <c r="V367" s="101" t="str">
        <f>IF('VSTUP SCAUx'!BH367="","",'VSTUP SCAUx'!BH367)</f>
        <v/>
      </c>
      <c r="W367" s="101" t="str">
        <f>IF('VSTUP SCAUx'!BI367="","",'VSTUP SCAUx'!BI367)</f>
        <v/>
      </c>
      <c r="X367" s="98" t="e">
        <f t="shared" si="31"/>
        <v>#VALUE!</v>
      </c>
      <c r="Y367" s="99">
        <f>IF(A367="vyplnit"," ",VLOOKUP(A367,ZU!$B$6:$H$101,2,FALSE))</f>
        <v>0</v>
      </c>
      <c r="Z367" s="95" t="s">
        <v>28</v>
      </c>
      <c r="AA367" s="95"/>
      <c r="AB367" s="95" t="s">
        <v>28</v>
      </c>
      <c r="AC367" s="95" t="s">
        <v>28</v>
      </c>
      <c r="AD367" s="95" t="s">
        <v>28</v>
      </c>
      <c r="AE367" s="95">
        <f t="shared" si="32"/>
        <v>0</v>
      </c>
      <c r="AF367" s="100">
        <f t="shared" si="33"/>
        <v>1</v>
      </c>
      <c r="AG367" s="95" t="e">
        <f t="shared" si="34"/>
        <v>#N/A</v>
      </c>
      <c r="AH367" s="95"/>
      <c r="AI367" s="101" t="s">
        <v>28</v>
      </c>
      <c r="AJ367" s="101" t="s">
        <v>28</v>
      </c>
      <c r="AK367" s="101" t="s">
        <v>28</v>
      </c>
      <c r="AL367" s="102" t="str">
        <f t="shared" si="35"/>
        <v>nezměněna</v>
      </c>
      <c r="AM367" s="103"/>
    </row>
    <row r="368" spans="1:39" ht="15">
      <c r="A368" s="105" t="str">
        <f>IF('VSTUP SCAUx'!AY368="","",'VSTUP SCAUx'!AY368)</f>
        <v/>
      </c>
      <c r="B368" s="105" t="str">
        <f>IF('VSTUP SCAUx'!A368="","",'VSTUP SCAUx'!A368)</f>
        <v/>
      </c>
      <c r="C368" s="105" t="str">
        <f>IF('VSTUP SCAUx'!B368="","",'VSTUP SCAUx'!B368)</f>
        <v/>
      </c>
      <c r="D368" s="105" t="str">
        <f>IF('VSTUP SCAUx'!C368="","",'VSTUP SCAUx'!C368)</f>
        <v/>
      </c>
      <c r="E368" s="105" t="str">
        <f>IF('VSTUP SCAUx'!I368="","",'VSTUP SCAUx'!I368)</f>
        <v/>
      </c>
      <c r="F368" s="95" t="str">
        <f>IF('VSTUP SCAUx'!F368="","",'VSTUP SCAUx'!F368)</f>
        <v/>
      </c>
      <c r="G368" s="95" t="str">
        <f>IF('VSTUP SCAUx'!G368="","",'VSTUP SCAUx'!G368)</f>
        <v/>
      </c>
      <c r="H368" s="101" t="str">
        <f>IF('VSTUP SCAUx'!AC368="","","ANO")</f>
        <v/>
      </c>
      <c r="I368" s="106" t="str">
        <f>IF('VSTUP SCAUx'!BD368="","",'VSTUP SCAUx'!BD368)</f>
        <v/>
      </c>
      <c r="J368" s="101" t="str">
        <f>IF('VSTUP SCAUx'!N368="","",'VSTUP SCAUx'!N368)</f>
        <v/>
      </c>
      <c r="K368" s="95" t="s">
        <v>28</v>
      </c>
      <c r="L368" s="95" t="s">
        <v>28</v>
      </c>
      <c r="M368" s="95" t="s">
        <v>28</v>
      </c>
      <c r="N368" s="95"/>
      <c r="O368" s="95" t="s">
        <v>28</v>
      </c>
      <c r="P368" s="96" t="e">
        <f>ROUND(IF(F368="vyplnit","-",VLOOKUP(CONCATENATE(Y368,G368," ",Z368),ZU!$A$6:$H$100,5,FALSE)*F368),2)</f>
        <v>#N/A</v>
      </c>
      <c r="Q368" s="96" t="e">
        <f t="shared" si="30"/>
        <v>#N/A</v>
      </c>
      <c r="R368" s="97" t="s">
        <v>28</v>
      </c>
      <c r="S368" s="97" t="s">
        <v>28</v>
      </c>
      <c r="T368" s="97" t="s">
        <v>28</v>
      </c>
      <c r="U368" s="96"/>
      <c r="V368" s="101" t="str">
        <f>IF('VSTUP SCAUx'!BH368="","",'VSTUP SCAUx'!BH368)</f>
        <v/>
      </c>
      <c r="W368" s="101" t="str">
        <f>IF('VSTUP SCAUx'!BI368="","",'VSTUP SCAUx'!BI368)</f>
        <v/>
      </c>
      <c r="X368" s="98" t="e">
        <f t="shared" si="31"/>
        <v>#VALUE!</v>
      </c>
      <c r="Y368" s="99">
        <f>IF(A368="vyplnit"," ",VLOOKUP(A368,ZU!$B$6:$H$101,2,FALSE))</f>
        <v>0</v>
      </c>
      <c r="Z368" s="95" t="s">
        <v>28</v>
      </c>
      <c r="AA368" s="95"/>
      <c r="AB368" s="95" t="s">
        <v>28</v>
      </c>
      <c r="AC368" s="95" t="s">
        <v>28</v>
      </c>
      <c r="AD368" s="95" t="s">
        <v>28</v>
      </c>
      <c r="AE368" s="95">
        <f t="shared" si="32"/>
        <v>0</v>
      </c>
      <c r="AF368" s="100">
        <f t="shared" si="33"/>
        <v>1</v>
      </c>
      <c r="AG368" s="95" t="e">
        <f t="shared" si="34"/>
        <v>#N/A</v>
      </c>
      <c r="AH368" s="95"/>
      <c r="AI368" s="101" t="s">
        <v>28</v>
      </c>
      <c r="AJ368" s="101" t="s">
        <v>28</v>
      </c>
      <c r="AK368" s="101" t="s">
        <v>28</v>
      </c>
      <c r="AL368" s="102" t="str">
        <f t="shared" si="35"/>
        <v>nezměněna</v>
      </c>
      <c r="AM368" s="103"/>
    </row>
    <row r="369" spans="1:39" ht="15">
      <c r="A369" s="105" t="str">
        <f>IF('VSTUP SCAUx'!AY369="","",'VSTUP SCAUx'!AY369)</f>
        <v/>
      </c>
      <c r="B369" s="105" t="str">
        <f>IF('VSTUP SCAUx'!A369="","",'VSTUP SCAUx'!A369)</f>
        <v/>
      </c>
      <c r="C369" s="105" t="str">
        <f>IF('VSTUP SCAUx'!B369="","",'VSTUP SCAUx'!B369)</f>
        <v/>
      </c>
      <c r="D369" s="105" t="str">
        <f>IF('VSTUP SCAUx'!C369="","",'VSTUP SCAUx'!C369)</f>
        <v/>
      </c>
      <c r="E369" s="105" t="str">
        <f>IF('VSTUP SCAUx'!I369="","",'VSTUP SCAUx'!I369)</f>
        <v/>
      </c>
      <c r="F369" s="95" t="str">
        <f>IF('VSTUP SCAUx'!F369="","",'VSTUP SCAUx'!F369)</f>
        <v/>
      </c>
      <c r="G369" s="95" t="str">
        <f>IF('VSTUP SCAUx'!G369="","",'VSTUP SCAUx'!G369)</f>
        <v/>
      </c>
      <c r="H369" s="101" t="str">
        <f>IF('VSTUP SCAUx'!AC369="","","ANO")</f>
        <v/>
      </c>
      <c r="I369" s="106" t="str">
        <f>IF('VSTUP SCAUx'!BD369="","",'VSTUP SCAUx'!BD369)</f>
        <v/>
      </c>
      <c r="J369" s="101" t="str">
        <f>IF('VSTUP SCAUx'!N369="","",'VSTUP SCAUx'!N369)</f>
        <v/>
      </c>
      <c r="K369" s="95" t="s">
        <v>28</v>
      </c>
      <c r="L369" s="95" t="s">
        <v>28</v>
      </c>
      <c r="M369" s="95" t="s">
        <v>28</v>
      </c>
      <c r="N369" s="95"/>
      <c r="O369" s="95" t="s">
        <v>28</v>
      </c>
      <c r="P369" s="96" t="e">
        <f>ROUND(IF(F369="vyplnit","-",VLOOKUP(CONCATENATE(Y369,G369," ",Z369),ZU!$A$6:$H$100,5,FALSE)*F369),2)</f>
        <v>#N/A</v>
      </c>
      <c r="Q369" s="96" t="e">
        <f t="shared" si="30"/>
        <v>#N/A</v>
      </c>
      <c r="R369" s="97" t="s">
        <v>28</v>
      </c>
      <c r="S369" s="97" t="s">
        <v>28</v>
      </c>
      <c r="T369" s="97" t="s">
        <v>28</v>
      </c>
      <c r="U369" s="96"/>
      <c r="V369" s="101" t="str">
        <f>IF('VSTUP SCAUx'!BH369="","",'VSTUP SCAUx'!BH369)</f>
        <v/>
      </c>
      <c r="W369" s="101" t="str">
        <f>IF('VSTUP SCAUx'!BI369="","",'VSTUP SCAUx'!BI369)</f>
        <v/>
      </c>
      <c r="X369" s="98" t="e">
        <f t="shared" si="31"/>
        <v>#VALUE!</v>
      </c>
      <c r="Y369" s="99">
        <f>IF(A369="vyplnit"," ",VLOOKUP(A369,ZU!$B$6:$H$101,2,FALSE))</f>
        <v>0</v>
      </c>
      <c r="Z369" s="95" t="s">
        <v>28</v>
      </c>
      <c r="AA369" s="95"/>
      <c r="AB369" s="95" t="s">
        <v>28</v>
      </c>
      <c r="AC369" s="95" t="s">
        <v>28</v>
      </c>
      <c r="AD369" s="95" t="s">
        <v>28</v>
      </c>
      <c r="AE369" s="95">
        <f t="shared" si="32"/>
        <v>0</v>
      </c>
      <c r="AF369" s="100">
        <f t="shared" si="33"/>
        <v>1</v>
      </c>
      <c r="AG369" s="95" t="e">
        <f t="shared" si="34"/>
        <v>#N/A</v>
      </c>
      <c r="AH369" s="95"/>
      <c r="AI369" s="101" t="s">
        <v>28</v>
      </c>
      <c r="AJ369" s="101" t="s">
        <v>28</v>
      </c>
      <c r="AK369" s="101" t="s">
        <v>28</v>
      </c>
      <c r="AL369" s="102" t="str">
        <f t="shared" si="35"/>
        <v>nezměněna</v>
      </c>
      <c r="AM369" s="103"/>
    </row>
    <row r="370" spans="1:39" ht="15">
      <c r="A370" s="105" t="str">
        <f>IF('VSTUP SCAUx'!AY370="","",'VSTUP SCAUx'!AY370)</f>
        <v/>
      </c>
      <c r="B370" s="105" t="str">
        <f>IF('VSTUP SCAUx'!A370="","",'VSTUP SCAUx'!A370)</f>
        <v/>
      </c>
      <c r="C370" s="105" t="str">
        <f>IF('VSTUP SCAUx'!B370="","",'VSTUP SCAUx'!B370)</f>
        <v/>
      </c>
      <c r="D370" s="105" t="str">
        <f>IF('VSTUP SCAUx'!C370="","",'VSTUP SCAUx'!C370)</f>
        <v/>
      </c>
      <c r="E370" s="105" t="str">
        <f>IF('VSTUP SCAUx'!I370="","",'VSTUP SCAUx'!I370)</f>
        <v/>
      </c>
      <c r="F370" s="95" t="str">
        <f>IF('VSTUP SCAUx'!F370="","",'VSTUP SCAUx'!F370)</f>
        <v/>
      </c>
      <c r="G370" s="95" t="str">
        <f>IF('VSTUP SCAUx'!G370="","",'VSTUP SCAUx'!G370)</f>
        <v/>
      </c>
      <c r="H370" s="101" t="str">
        <f>IF('VSTUP SCAUx'!AC370="","","ANO")</f>
        <v/>
      </c>
      <c r="I370" s="106" t="str">
        <f>IF('VSTUP SCAUx'!BD370="","",'VSTUP SCAUx'!BD370)</f>
        <v/>
      </c>
      <c r="J370" s="101" t="str">
        <f>IF('VSTUP SCAUx'!N370="","",'VSTUP SCAUx'!N370)</f>
        <v/>
      </c>
      <c r="K370" s="95" t="s">
        <v>28</v>
      </c>
      <c r="L370" s="95" t="s">
        <v>28</v>
      </c>
      <c r="M370" s="95" t="s">
        <v>28</v>
      </c>
      <c r="N370" s="95"/>
      <c r="O370" s="95" t="s">
        <v>28</v>
      </c>
      <c r="P370" s="96" t="e">
        <f>ROUND(IF(F370="vyplnit","-",VLOOKUP(CONCATENATE(Y370,G370," ",Z370),ZU!$A$6:$H$100,5,FALSE)*F370),2)</f>
        <v>#N/A</v>
      </c>
      <c r="Q370" s="96" t="e">
        <f t="shared" si="30"/>
        <v>#N/A</v>
      </c>
      <c r="R370" s="97" t="s">
        <v>28</v>
      </c>
      <c r="S370" s="97" t="s">
        <v>28</v>
      </c>
      <c r="T370" s="97" t="s">
        <v>28</v>
      </c>
      <c r="U370" s="96"/>
      <c r="V370" s="101" t="str">
        <f>IF('VSTUP SCAUx'!BH370="","",'VSTUP SCAUx'!BH370)</f>
        <v/>
      </c>
      <c r="W370" s="101" t="str">
        <f>IF('VSTUP SCAUx'!BI370="","",'VSTUP SCAUx'!BI370)</f>
        <v/>
      </c>
      <c r="X370" s="98" t="e">
        <f t="shared" si="31"/>
        <v>#VALUE!</v>
      </c>
      <c r="Y370" s="99">
        <f>IF(A370="vyplnit"," ",VLOOKUP(A370,ZU!$B$6:$H$101,2,FALSE))</f>
        <v>0</v>
      </c>
      <c r="Z370" s="95" t="s">
        <v>28</v>
      </c>
      <c r="AA370" s="95"/>
      <c r="AB370" s="95" t="s">
        <v>28</v>
      </c>
      <c r="AC370" s="95" t="s">
        <v>28</v>
      </c>
      <c r="AD370" s="95" t="s">
        <v>28</v>
      </c>
      <c r="AE370" s="95">
        <f t="shared" si="32"/>
        <v>0</v>
      </c>
      <c r="AF370" s="100">
        <f t="shared" si="33"/>
        <v>1</v>
      </c>
      <c r="AG370" s="95" t="e">
        <f t="shared" si="34"/>
        <v>#N/A</v>
      </c>
      <c r="AH370" s="95"/>
      <c r="AI370" s="101" t="s">
        <v>28</v>
      </c>
      <c r="AJ370" s="101" t="s">
        <v>28</v>
      </c>
      <c r="AK370" s="101" t="s">
        <v>28</v>
      </c>
      <c r="AL370" s="102" t="str">
        <f t="shared" si="35"/>
        <v>nezměněna</v>
      </c>
      <c r="AM370" s="103"/>
    </row>
    <row r="371" spans="1:39" ht="15">
      <c r="A371" s="105" t="str">
        <f>IF('VSTUP SCAUx'!AY371="","",'VSTUP SCAUx'!AY371)</f>
        <v/>
      </c>
      <c r="B371" s="105" t="str">
        <f>IF('VSTUP SCAUx'!A371="","",'VSTUP SCAUx'!A371)</f>
        <v/>
      </c>
      <c r="C371" s="105" t="str">
        <f>IF('VSTUP SCAUx'!B371="","",'VSTUP SCAUx'!B371)</f>
        <v/>
      </c>
      <c r="D371" s="105" t="str">
        <f>IF('VSTUP SCAUx'!C371="","",'VSTUP SCAUx'!C371)</f>
        <v/>
      </c>
      <c r="E371" s="105" t="str">
        <f>IF('VSTUP SCAUx'!I371="","",'VSTUP SCAUx'!I371)</f>
        <v/>
      </c>
      <c r="F371" s="95" t="str">
        <f>IF('VSTUP SCAUx'!F371="","",'VSTUP SCAUx'!F371)</f>
        <v/>
      </c>
      <c r="G371" s="95" t="str">
        <f>IF('VSTUP SCAUx'!G371="","",'VSTUP SCAUx'!G371)</f>
        <v/>
      </c>
      <c r="H371" s="101" t="str">
        <f>IF('VSTUP SCAUx'!AC371="","","ANO")</f>
        <v/>
      </c>
      <c r="I371" s="106" t="str">
        <f>IF('VSTUP SCAUx'!BD371="","",'VSTUP SCAUx'!BD371)</f>
        <v/>
      </c>
      <c r="J371" s="101" t="str">
        <f>IF('VSTUP SCAUx'!N371="","",'VSTUP SCAUx'!N371)</f>
        <v/>
      </c>
      <c r="K371" s="95" t="s">
        <v>28</v>
      </c>
      <c r="L371" s="95" t="s">
        <v>28</v>
      </c>
      <c r="M371" s="95" t="s">
        <v>28</v>
      </c>
      <c r="N371" s="95"/>
      <c r="O371" s="95" t="s">
        <v>28</v>
      </c>
      <c r="P371" s="96" t="e">
        <f>ROUND(IF(F371="vyplnit","-",VLOOKUP(CONCATENATE(Y371,G371," ",Z371),ZU!$A$6:$H$100,5,FALSE)*F371),2)</f>
        <v>#N/A</v>
      </c>
      <c r="Q371" s="96" t="e">
        <f t="shared" si="30"/>
        <v>#N/A</v>
      </c>
      <c r="R371" s="97" t="s">
        <v>28</v>
      </c>
      <c r="S371" s="97" t="s">
        <v>28</v>
      </c>
      <c r="T371" s="97" t="s">
        <v>28</v>
      </c>
      <c r="U371" s="96"/>
      <c r="V371" s="101" t="str">
        <f>IF('VSTUP SCAUx'!BH371="","",'VSTUP SCAUx'!BH371)</f>
        <v/>
      </c>
      <c r="W371" s="101" t="str">
        <f>IF('VSTUP SCAUx'!BI371="","",'VSTUP SCAUx'!BI371)</f>
        <v/>
      </c>
      <c r="X371" s="98" t="e">
        <f t="shared" si="31"/>
        <v>#VALUE!</v>
      </c>
      <c r="Y371" s="99">
        <f>IF(A371="vyplnit"," ",VLOOKUP(A371,ZU!$B$6:$H$101,2,FALSE))</f>
        <v>0</v>
      </c>
      <c r="Z371" s="95" t="s">
        <v>28</v>
      </c>
      <c r="AA371" s="95"/>
      <c r="AB371" s="95" t="s">
        <v>28</v>
      </c>
      <c r="AC371" s="95" t="s">
        <v>28</v>
      </c>
      <c r="AD371" s="95" t="s">
        <v>28</v>
      </c>
      <c r="AE371" s="95">
        <f t="shared" si="32"/>
        <v>0</v>
      </c>
      <c r="AF371" s="100">
        <f t="shared" si="33"/>
        <v>1</v>
      </c>
      <c r="AG371" s="95" t="e">
        <f t="shared" si="34"/>
        <v>#N/A</v>
      </c>
      <c r="AH371" s="95"/>
      <c r="AI371" s="101" t="s">
        <v>28</v>
      </c>
      <c r="AJ371" s="101" t="s">
        <v>28</v>
      </c>
      <c r="AK371" s="101" t="s">
        <v>28</v>
      </c>
      <c r="AL371" s="102" t="str">
        <f t="shared" si="35"/>
        <v>nezměněna</v>
      </c>
      <c r="AM371" s="103"/>
    </row>
    <row r="372" spans="1:39" ht="15">
      <c r="A372" s="105" t="str">
        <f>IF('VSTUP SCAUx'!AY372="","",'VSTUP SCAUx'!AY372)</f>
        <v/>
      </c>
      <c r="B372" s="105" t="str">
        <f>IF('VSTUP SCAUx'!A372="","",'VSTUP SCAUx'!A372)</f>
        <v/>
      </c>
      <c r="C372" s="105" t="str">
        <f>IF('VSTUP SCAUx'!B372="","",'VSTUP SCAUx'!B372)</f>
        <v/>
      </c>
      <c r="D372" s="105" t="str">
        <f>IF('VSTUP SCAUx'!C372="","",'VSTUP SCAUx'!C372)</f>
        <v/>
      </c>
      <c r="E372" s="105" t="str">
        <f>IF('VSTUP SCAUx'!I372="","",'VSTUP SCAUx'!I372)</f>
        <v/>
      </c>
      <c r="F372" s="95" t="str">
        <f>IF('VSTUP SCAUx'!F372="","",'VSTUP SCAUx'!F372)</f>
        <v/>
      </c>
      <c r="G372" s="95" t="str">
        <f>IF('VSTUP SCAUx'!G372="","",'VSTUP SCAUx'!G372)</f>
        <v/>
      </c>
      <c r="H372" s="101" t="str">
        <f>IF('VSTUP SCAUx'!AC372="","","ANO")</f>
        <v/>
      </c>
      <c r="I372" s="106" t="str">
        <f>IF('VSTUP SCAUx'!BD372="","",'VSTUP SCAUx'!BD372)</f>
        <v/>
      </c>
      <c r="J372" s="101" t="str">
        <f>IF('VSTUP SCAUx'!N372="","",'VSTUP SCAUx'!N372)</f>
        <v/>
      </c>
      <c r="K372" s="95" t="s">
        <v>28</v>
      </c>
      <c r="L372" s="95" t="s">
        <v>28</v>
      </c>
      <c r="M372" s="95" t="s">
        <v>28</v>
      </c>
      <c r="N372" s="95"/>
      <c r="O372" s="95" t="s">
        <v>28</v>
      </c>
      <c r="P372" s="96" t="e">
        <f>ROUND(IF(F372="vyplnit","-",VLOOKUP(CONCATENATE(Y372,G372," ",Z372),ZU!$A$6:$H$100,5,FALSE)*F372),2)</f>
        <v>#N/A</v>
      </c>
      <c r="Q372" s="96" t="e">
        <f t="shared" si="30"/>
        <v>#N/A</v>
      </c>
      <c r="R372" s="97" t="s">
        <v>28</v>
      </c>
      <c r="S372" s="97" t="s">
        <v>28</v>
      </c>
      <c r="T372" s="97" t="s">
        <v>28</v>
      </c>
      <c r="U372" s="96"/>
      <c r="V372" s="101" t="str">
        <f>IF('VSTUP SCAUx'!BH372="","",'VSTUP SCAUx'!BH372)</f>
        <v/>
      </c>
      <c r="W372" s="101" t="str">
        <f>IF('VSTUP SCAUx'!BI372="","",'VSTUP SCAUx'!BI372)</f>
        <v/>
      </c>
      <c r="X372" s="98" t="e">
        <f t="shared" si="31"/>
        <v>#VALUE!</v>
      </c>
      <c r="Y372" s="99">
        <f>IF(A372="vyplnit"," ",VLOOKUP(A372,ZU!$B$6:$H$101,2,FALSE))</f>
        <v>0</v>
      </c>
      <c r="Z372" s="95" t="s">
        <v>28</v>
      </c>
      <c r="AA372" s="95"/>
      <c r="AB372" s="95" t="s">
        <v>28</v>
      </c>
      <c r="AC372" s="95" t="s">
        <v>28</v>
      </c>
      <c r="AD372" s="95" t="s">
        <v>28</v>
      </c>
      <c r="AE372" s="95">
        <f t="shared" si="32"/>
        <v>0</v>
      </c>
      <c r="AF372" s="100">
        <f t="shared" si="33"/>
        <v>1</v>
      </c>
      <c r="AG372" s="95" t="e">
        <f t="shared" si="34"/>
        <v>#N/A</v>
      </c>
      <c r="AH372" s="95"/>
      <c r="AI372" s="101" t="s">
        <v>28</v>
      </c>
      <c r="AJ372" s="101" t="s">
        <v>28</v>
      </c>
      <c r="AK372" s="101" t="s">
        <v>28</v>
      </c>
      <c r="AL372" s="102" t="str">
        <f t="shared" si="35"/>
        <v>nezměněna</v>
      </c>
      <c r="AM372" s="103"/>
    </row>
    <row r="373" spans="1:39" ht="15">
      <c r="A373" s="105" t="str">
        <f>IF('VSTUP SCAUx'!AY373="","",'VSTUP SCAUx'!AY373)</f>
        <v/>
      </c>
      <c r="B373" s="105" t="str">
        <f>IF('VSTUP SCAUx'!A373="","",'VSTUP SCAUx'!A373)</f>
        <v/>
      </c>
      <c r="C373" s="105" t="str">
        <f>IF('VSTUP SCAUx'!B373="","",'VSTUP SCAUx'!B373)</f>
        <v/>
      </c>
      <c r="D373" s="105" t="str">
        <f>IF('VSTUP SCAUx'!C373="","",'VSTUP SCAUx'!C373)</f>
        <v/>
      </c>
      <c r="E373" s="105" t="str">
        <f>IF('VSTUP SCAUx'!I373="","",'VSTUP SCAUx'!I373)</f>
        <v/>
      </c>
      <c r="F373" s="95" t="str">
        <f>IF('VSTUP SCAUx'!F373="","",'VSTUP SCAUx'!F373)</f>
        <v/>
      </c>
      <c r="G373" s="95" t="str">
        <f>IF('VSTUP SCAUx'!G373="","",'VSTUP SCAUx'!G373)</f>
        <v/>
      </c>
      <c r="H373" s="101" t="str">
        <f>IF('VSTUP SCAUx'!AC373="","","ANO")</f>
        <v/>
      </c>
      <c r="I373" s="106" t="str">
        <f>IF('VSTUP SCAUx'!BD373="","",'VSTUP SCAUx'!BD373)</f>
        <v/>
      </c>
      <c r="J373" s="101" t="str">
        <f>IF('VSTUP SCAUx'!N373="","",'VSTUP SCAUx'!N373)</f>
        <v/>
      </c>
      <c r="K373" s="95" t="s">
        <v>28</v>
      </c>
      <c r="L373" s="95" t="s">
        <v>28</v>
      </c>
      <c r="M373" s="95" t="s">
        <v>28</v>
      </c>
      <c r="N373" s="95"/>
      <c r="O373" s="95" t="s">
        <v>28</v>
      </c>
      <c r="P373" s="96" t="e">
        <f>ROUND(IF(F373="vyplnit","-",VLOOKUP(CONCATENATE(Y373,G373," ",Z373),ZU!$A$6:$H$100,5,FALSE)*F373),2)</f>
        <v>#N/A</v>
      </c>
      <c r="Q373" s="96" t="e">
        <f t="shared" si="30"/>
        <v>#N/A</v>
      </c>
      <c r="R373" s="97" t="s">
        <v>28</v>
      </c>
      <c r="S373" s="97" t="s">
        <v>28</v>
      </c>
      <c r="T373" s="97" t="s">
        <v>28</v>
      </c>
      <c r="U373" s="96"/>
      <c r="V373" s="101" t="str">
        <f>IF('VSTUP SCAUx'!BH373="","",'VSTUP SCAUx'!BH373)</f>
        <v/>
      </c>
      <c r="W373" s="101" t="str">
        <f>IF('VSTUP SCAUx'!BI373="","",'VSTUP SCAUx'!BI373)</f>
        <v/>
      </c>
      <c r="X373" s="98" t="e">
        <f t="shared" si="31"/>
        <v>#VALUE!</v>
      </c>
      <c r="Y373" s="99">
        <f>IF(A373="vyplnit"," ",VLOOKUP(A373,ZU!$B$6:$H$101,2,FALSE))</f>
        <v>0</v>
      </c>
      <c r="Z373" s="95" t="s">
        <v>28</v>
      </c>
      <c r="AA373" s="95"/>
      <c r="AB373" s="95" t="s">
        <v>28</v>
      </c>
      <c r="AC373" s="95" t="s">
        <v>28</v>
      </c>
      <c r="AD373" s="95" t="s">
        <v>28</v>
      </c>
      <c r="AE373" s="95">
        <f t="shared" si="32"/>
        <v>0</v>
      </c>
      <c r="AF373" s="100">
        <f t="shared" si="33"/>
        <v>1</v>
      </c>
      <c r="AG373" s="95" t="e">
        <f t="shared" si="34"/>
        <v>#N/A</v>
      </c>
      <c r="AH373" s="95"/>
      <c r="AI373" s="101" t="s">
        <v>28</v>
      </c>
      <c r="AJ373" s="101" t="s">
        <v>28</v>
      </c>
      <c r="AK373" s="101" t="s">
        <v>28</v>
      </c>
      <c r="AL373" s="102" t="str">
        <f t="shared" si="35"/>
        <v>nezměněna</v>
      </c>
      <c r="AM373" s="103"/>
    </row>
    <row r="374" spans="1:39" ht="15">
      <c r="A374" s="105" t="str">
        <f>IF('VSTUP SCAUx'!AY374="","",'VSTUP SCAUx'!AY374)</f>
        <v/>
      </c>
      <c r="B374" s="105" t="str">
        <f>IF('VSTUP SCAUx'!A374="","",'VSTUP SCAUx'!A374)</f>
        <v/>
      </c>
      <c r="C374" s="105" t="str">
        <f>IF('VSTUP SCAUx'!B374="","",'VSTUP SCAUx'!B374)</f>
        <v/>
      </c>
      <c r="D374" s="105" t="str">
        <f>IF('VSTUP SCAUx'!C374="","",'VSTUP SCAUx'!C374)</f>
        <v/>
      </c>
      <c r="E374" s="105" t="str">
        <f>IF('VSTUP SCAUx'!I374="","",'VSTUP SCAUx'!I374)</f>
        <v/>
      </c>
      <c r="F374" s="95" t="str">
        <f>IF('VSTUP SCAUx'!F374="","",'VSTUP SCAUx'!F374)</f>
        <v/>
      </c>
      <c r="G374" s="95" t="str">
        <f>IF('VSTUP SCAUx'!G374="","",'VSTUP SCAUx'!G374)</f>
        <v/>
      </c>
      <c r="H374" s="101" t="str">
        <f>IF('VSTUP SCAUx'!AC374="","","ANO")</f>
        <v/>
      </c>
      <c r="I374" s="106" t="str">
        <f>IF('VSTUP SCAUx'!BD374="","",'VSTUP SCAUx'!BD374)</f>
        <v/>
      </c>
      <c r="J374" s="101" t="str">
        <f>IF('VSTUP SCAUx'!N374="","",'VSTUP SCAUx'!N374)</f>
        <v/>
      </c>
      <c r="K374" s="95" t="s">
        <v>28</v>
      </c>
      <c r="L374" s="95" t="s">
        <v>28</v>
      </c>
      <c r="M374" s="95" t="s">
        <v>28</v>
      </c>
      <c r="N374" s="95"/>
      <c r="O374" s="95" t="s">
        <v>28</v>
      </c>
      <c r="P374" s="96" t="e">
        <f>ROUND(IF(F374="vyplnit","-",VLOOKUP(CONCATENATE(Y374,G374," ",Z374),ZU!$A$6:$H$100,5,FALSE)*F374),2)</f>
        <v>#N/A</v>
      </c>
      <c r="Q374" s="96" t="e">
        <f t="shared" si="30"/>
        <v>#N/A</v>
      </c>
      <c r="R374" s="97" t="s">
        <v>28</v>
      </c>
      <c r="S374" s="97" t="s">
        <v>28</v>
      </c>
      <c r="T374" s="97" t="s">
        <v>28</v>
      </c>
      <c r="U374" s="96"/>
      <c r="V374" s="101" t="str">
        <f>IF('VSTUP SCAUx'!BH374="","",'VSTUP SCAUx'!BH374)</f>
        <v/>
      </c>
      <c r="W374" s="101" t="str">
        <f>IF('VSTUP SCAUx'!BI374="","",'VSTUP SCAUx'!BI374)</f>
        <v/>
      </c>
      <c r="X374" s="98" t="e">
        <f t="shared" si="31"/>
        <v>#VALUE!</v>
      </c>
      <c r="Y374" s="99">
        <f>IF(A374="vyplnit"," ",VLOOKUP(A374,ZU!$B$6:$H$101,2,FALSE))</f>
        <v>0</v>
      </c>
      <c r="Z374" s="95" t="s">
        <v>28</v>
      </c>
      <c r="AA374" s="95"/>
      <c r="AB374" s="95" t="s">
        <v>28</v>
      </c>
      <c r="AC374" s="95" t="s">
        <v>28</v>
      </c>
      <c r="AD374" s="95" t="s">
        <v>28</v>
      </c>
      <c r="AE374" s="95">
        <f t="shared" si="32"/>
        <v>0</v>
      </c>
      <c r="AF374" s="100">
        <f t="shared" si="33"/>
        <v>1</v>
      </c>
      <c r="AG374" s="95" t="e">
        <f t="shared" si="34"/>
        <v>#N/A</v>
      </c>
      <c r="AH374" s="95"/>
      <c r="AI374" s="101" t="s">
        <v>28</v>
      </c>
      <c r="AJ374" s="101" t="s">
        <v>28</v>
      </c>
      <c r="AK374" s="101" t="s">
        <v>28</v>
      </c>
      <c r="AL374" s="102" t="str">
        <f t="shared" si="35"/>
        <v>nezměněna</v>
      </c>
      <c r="AM374" s="103"/>
    </row>
    <row r="375" spans="1:39" ht="15">
      <c r="A375" s="105" t="str">
        <f>IF('VSTUP SCAUx'!AY375="","",'VSTUP SCAUx'!AY375)</f>
        <v/>
      </c>
      <c r="B375" s="105" t="str">
        <f>IF('VSTUP SCAUx'!A375="","",'VSTUP SCAUx'!A375)</f>
        <v/>
      </c>
      <c r="C375" s="105" t="str">
        <f>IF('VSTUP SCAUx'!B375="","",'VSTUP SCAUx'!B375)</f>
        <v/>
      </c>
      <c r="D375" s="105" t="str">
        <f>IF('VSTUP SCAUx'!C375="","",'VSTUP SCAUx'!C375)</f>
        <v/>
      </c>
      <c r="E375" s="105" t="str">
        <f>IF('VSTUP SCAUx'!I375="","",'VSTUP SCAUx'!I375)</f>
        <v/>
      </c>
      <c r="F375" s="95" t="str">
        <f>IF('VSTUP SCAUx'!F375="","",'VSTUP SCAUx'!F375)</f>
        <v/>
      </c>
      <c r="G375" s="95" t="str">
        <f>IF('VSTUP SCAUx'!G375="","",'VSTUP SCAUx'!G375)</f>
        <v/>
      </c>
      <c r="H375" s="101" t="str">
        <f>IF('VSTUP SCAUx'!AC375="","","ANO")</f>
        <v/>
      </c>
      <c r="I375" s="106" t="str">
        <f>IF('VSTUP SCAUx'!BD375="","",'VSTUP SCAUx'!BD375)</f>
        <v/>
      </c>
      <c r="J375" s="101" t="str">
        <f>IF('VSTUP SCAUx'!N375="","",'VSTUP SCAUx'!N375)</f>
        <v/>
      </c>
      <c r="K375" s="95" t="s">
        <v>28</v>
      </c>
      <c r="L375" s="95" t="s">
        <v>28</v>
      </c>
      <c r="M375" s="95" t="s">
        <v>28</v>
      </c>
      <c r="N375" s="95"/>
      <c r="O375" s="95" t="s">
        <v>28</v>
      </c>
      <c r="P375" s="96" t="e">
        <f>ROUND(IF(F375="vyplnit","-",VLOOKUP(CONCATENATE(Y375,G375," ",Z375),ZU!$A$6:$H$100,5,FALSE)*F375),2)</f>
        <v>#N/A</v>
      </c>
      <c r="Q375" s="96" t="e">
        <f t="shared" si="30"/>
        <v>#N/A</v>
      </c>
      <c r="R375" s="97" t="s">
        <v>28</v>
      </c>
      <c r="S375" s="97" t="s">
        <v>28</v>
      </c>
      <c r="T375" s="97" t="s">
        <v>28</v>
      </c>
      <c r="U375" s="96"/>
      <c r="V375" s="101" t="str">
        <f>IF('VSTUP SCAUx'!BH375="","",'VSTUP SCAUx'!BH375)</f>
        <v/>
      </c>
      <c r="W375" s="101" t="str">
        <f>IF('VSTUP SCAUx'!BI375="","",'VSTUP SCAUx'!BI375)</f>
        <v/>
      </c>
      <c r="X375" s="98" t="e">
        <f t="shared" si="31"/>
        <v>#VALUE!</v>
      </c>
      <c r="Y375" s="99">
        <f>IF(A375="vyplnit"," ",VLOOKUP(A375,ZU!$B$6:$H$101,2,FALSE))</f>
        <v>0</v>
      </c>
      <c r="Z375" s="95" t="s">
        <v>28</v>
      </c>
      <c r="AA375" s="95"/>
      <c r="AB375" s="95" t="s">
        <v>28</v>
      </c>
      <c r="AC375" s="95" t="s">
        <v>28</v>
      </c>
      <c r="AD375" s="95" t="s">
        <v>28</v>
      </c>
      <c r="AE375" s="95">
        <f t="shared" si="32"/>
        <v>0</v>
      </c>
      <c r="AF375" s="100">
        <f t="shared" si="33"/>
        <v>1</v>
      </c>
      <c r="AG375" s="95" t="e">
        <f t="shared" si="34"/>
        <v>#N/A</v>
      </c>
      <c r="AH375" s="95"/>
      <c r="AI375" s="101" t="s">
        <v>28</v>
      </c>
      <c r="AJ375" s="101" t="s">
        <v>28</v>
      </c>
      <c r="AK375" s="101" t="s">
        <v>28</v>
      </c>
      <c r="AL375" s="102" t="str">
        <f t="shared" si="35"/>
        <v>nezměněna</v>
      </c>
      <c r="AM375" s="103"/>
    </row>
    <row r="376" spans="1:39" ht="15">
      <c r="A376" s="105" t="str">
        <f>IF('VSTUP SCAUx'!AY376="","",'VSTUP SCAUx'!AY376)</f>
        <v/>
      </c>
      <c r="B376" s="105" t="str">
        <f>IF('VSTUP SCAUx'!A376="","",'VSTUP SCAUx'!A376)</f>
        <v/>
      </c>
      <c r="C376" s="105" t="str">
        <f>IF('VSTUP SCAUx'!B376="","",'VSTUP SCAUx'!B376)</f>
        <v/>
      </c>
      <c r="D376" s="105" t="str">
        <f>IF('VSTUP SCAUx'!C376="","",'VSTUP SCAUx'!C376)</f>
        <v/>
      </c>
      <c r="E376" s="105" t="str">
        <f>IF('VSTUP SCAUx'!I376="","",'VSTUP SCAUx'!I376)</f>
        <v/>
      </c>
      <c r="F376" s="95" t="str">
        <f>IF('VSTUP SCAUx'!F376="","",'VSTUP SCAUx'!F376)</f>
        <v/>
      </c>
      <c r="G376" s="95" t="str">
        <f>IF('VSTUP SCAUx'!G376="","",'VSTUP SCAUx'!G376)</f>
        <v/>
      </c>
      <c r="H376" s="101" t="str">
        <f>IF('VSTUP SCAUx'!AC376="","","ANO")</f>
        <v/>
      </c>
      <c r="I376" s="106" t="str">
        <f>IF('VSTUP SCAUx'!BD376="","",'VSTUP SCAUx'!BD376)</f>
        <v/>
      </c>
      <c r="J376" s="101" t="str">
        <f>IF('VSTUP SCAUx'!N376="","",'VSTUP SCAUx'!N376)</f>
        <v/>
      </c>
      <c r="K376" s="95" t="s">
        <v>28</v>
      </c>
      <c r="L376" s="95" t="s">
        <v>28</v>
      </c>
      <c r="M376" s="95" t="s">
        <v>28</v>
      </c>
      <c r="N376" s="95"/>
      <c r="O376" s="95" t="s">
        <v>28</v>
      </c>
      <c r="P376" s="96" t="e">
        <f>ROUND(IF(F376="vyplnit","-",VLOOKUP(CONCATENATE(Y376,G376," ",Z376),ZU!$A$6:$H$100,5,FALSE)*F376),2)</f>
        <v>#N/A</v>
      </c>
      <c r="Q376" s="96" t="e">
        <f t="shared" si="30"/>
        <v>#N/A</v>
      </c>
      <c r="R376" s="97" t="s">
        <v>28</v>
      </c>
      <c r="S376" s="97" t="s">
        <v>28</v>
      </c>
      <c r="T376" s="97" t="s">
        <v>28</v>
      </c>
      <c r="U376" s="96"/>
      <c r="V376" s="101" t="str">
        <f>IF('VSTUP SCAUx'!BH376="","",'VSTUP SCAUx'!BH376)</f>
        <v/>
      </c>
      <c r="W376" s="101" t="str">
        <f>IF('VSTUP SCAUx'!BI376="","",'VSTUP SCAUx'!BI376)</f>
        <v/>
      </c>
      <c r="X376" s="98" t="e">
        <f t="shared" si="31"/>
        <v>#VALUE!</v>
      </c>
      <c r="Y376" s="99">
        <f>IF(A376="vyplnit"," ",VLOOKUP(A376,ZU!$B$6:$H$101,2,FALSE))</f>
        <v>0</v>
      </c>
      <c r="Z376" s="95" t="s">
        <v>28</v>
      </c>
      <c r="AA376" s="95"/>
      <c r="AB376" s="95" t="s">
        <v>28</v>
      </c>
      <c r="AC376" s="95" t="s">
        <v>28</v>
      </c>
      <c r="AD376" s="95" t="s">
        <v>28</v>
      </c>
      <c r="AE376" s="95">
        <f t="shared" si="32"/>
        <v>0</v>
      </c>
      <c r="AF376" s="100">
        <f t="shared" si="33"/>
        <v>1</v>
      </c>
      <c r="AG376" s="95" t="e">
        <f t="shared" si="34"/>
        <v>#N/A</v>
      </c>
      <c r="AH376" s="95"/>
      <c r="AI376" s="101" t="s">
        <v>28</v>
      </c>
      <c r="AJ376" s="101" t="s">
        <v>28</v>
      </c>
      <c r="AK376" s="101" t="s">
        <v>28</v>
      </c>
      <c r="AL376" s="102" t="str">
        <f t="shared" si="35"/>
        <v>nezměněna</v>
      </c>
      <c r="AM376" s="103"/>
    </row>
    <row r="377" spans="1:39" ht="15">
      <c r="A377" s="105" t="str">
        <f>IF('VSTUP SCAUx'!AY377="","",'VSTUP SCAUx'!AY377)</f>
        <v/>
      </c>
      <c r="B377" s="105" t="str">
        <f>IF('VSTUP SCAUx'!A377="","",'VSTUP SCAUx'!A377)</f>
        <v/>
      </c>
      <c r="C377" s="105" t="str">
        <f>IF('VSTUP SCAUx'!B377="","",'VSTUP SCAUx'!B377)</f>
        <v/>
      </c>
      <c r="D377" s="105" t="str">
        <f>IF('VSTUP SCAUx'!C377="","",'VSTUP SCAUx'!C377)</f>
        <v/>
      </c>
      <c r="E377" s="105" t="str">
        <f>IF('VSTUP SCAUx'!I377="","",'VSTUP SCAUx'!I377)</f>
        <v/>
      </c>
      <c r="F377" s="95" t="str">
        <f>IF('VSTUP SCAUx'!F377="","",'VSTUP SCAUx'!F377)</f>
        <v/>
      </c>
      <c r="G377" s="95" t="str">
        <f>IF('VSTUP SCAUx'!G377="","",'VSTUP SCAUx'!G377)</f>
        <v/>
      </c>
      <c r="H377" s="101" t="str">
        <f>IF('VSTUP SCAUx'!AC377="","","ANO")</f>
        <v/>
      </c>
      <c r="I377" s="106" t="str">
        <f>IF('VSTUP SCAUx'!BD377="","",'VSTUP SCAUx'!BD377)</f>
        <v/>
      </c>
      <c r="J377" s="101" t="str">
        <f>IF('VSTUP SCAUx'!N377="","",'VSTUP SCAUx'!N377)</f>
        <v/>
      </c>
      <c r="K377" s="95" t="s">
        <v>28</v>
      </c>
      <c r="L377" s="95" t="s">
        <v>28</v>
      </c>
      <c r="M377" s="95" t="s">
        <v>28</v>
      </c>
      <c r="N377" s="95"/>
      <c r="O377" s="95" t="s">
        <v>28</v>
      </c>
      <c r="P377" s="96" t="e">
        <f>ROUND(IF(F377="vyplnit","-",VLOOKUP(CONCATENATE(Y377,G377," ",Z377),ZU!$A$6:$H$100,5,FALSE)*F377),2)</f>
        <v>#N/A</v>
      </c>
      <c r="Q377" s="96" t="e">
        <f t="shared" si="30"/>
        <v>#N/A</v>
      </c>
      <c r="R377" s="97" t="s">
        <v>28</v>
      </c>
      <c r="S377" s="97" t="s">
        <v>28</v>
      </c>
      <c r="T377" s="97" t="s">
        <v>28</v>
      </c>
      <c r="U377" s="96"/>
      <c r="V377" s="101" t="str">
        <f>IF('VSTUP SCAUx'!BH377="","",'VSTUP SCAUx'!BH377)</f>
        <v/>
      </c>
      <c r="W377" s="101" t="str">
        <f>IF('VSTUP SCAUx'!BI377="","",'VSTUP SCAUx'!BI377)</f>
        <v/>
      </c>
      <c r="X377" s="98" t="e">
        <f t="shared" si="31"/>
        <v>#VALUE!</v>
      </c>
      <c r="Y377" s="99">
        <f>IF(A377="vyplnit"," ",VLOOKUP(A377,ZU!$B$6:$H$101,2,FALSE))</f>
        <v>0</v>
      </c>
      <c r="Z377" s="95" t="s">
        <v>28</v>
      </c>
      <c r="AA377" s="95"/>
      <c r="AB377" s="95" t="s">
        <v>28</v>
      </c>
      <c r="AC377" s="95" t="s">
        <v>28</v>
      </c>
      <c r="AD377" s="95" t="s">
        <v>28</v>
      </c>
      <c r="AE377" s="95">
        <f t="shared" si="32"/>
        <v>0</v>
      </c>
      <c r="AF377" s="100">
        <f t="shared" si="33"/>
        <v>1</v>
      </c>
      <c r="AG377" s="95" t="e">
        <f t="shared" si="34"/>
        <v>#N/A</v>
      </c>
      <c r="AH377" s="95"/>
      <c r="AI377" s="101" t="s">
        <v>28</v>
      </c>
      <c r="AJ377" s="101" t="s">
        <v>28</v>
      </c>
      <c r="AK377" s="101" t="s">
        <v>28</v>
      </c>
      <c r="AL377" s="102" t="str">
        <f t="shared" si="35"/>
        <v>nezměněna</v>
      </c>
      <c r="AM377" s="103"/>
    </row>
    <row r="378" spans="1:39" ht="15">
      <c r="A378" s="105" t="str">
        <f>IF('VSTUP SCAUx'!AY378="","",'VSTUP SCAUx'!AY378)</f>
        <v/>
      </c>
      <c r="B378" s="105" t="str">
        <f>IF('VSTUP SCAUx'!A378="","",'VSTUP SCAUx'!A378)</f>
        <v/>
      </c>
      <c r="C378" s="105" t="str">
        <f>IF('VSTUP SCAUx'!B378="","",'VSTUP SCAUx'!B378)</f>
        <v/>
      </c>
      <c r="D378" s="105" t="str">
        <f>IF('VSTUP SCAUx'!C378="","",'VSTUP SCAUx'!C378)</f>
        <v/>
      </c>
      <c r="E378" s="105" t="str">
        <f>IF('VSTUP SCAUx'!I378="","",'VSTUP SCAUx'!I378)</f>
        <v/>
      </c>
      <c r="F378" s="95" t="str">
        <f>IF('VSTUP SCAUx'!F378="","",'VSTUP SCAUx'!F378)</f>
        <v/>
      </c>
      <c r="G378" s="95" t="str">
        <f>IF('VSTUP SCAUx'!G378="","",'VSTUP SCAUx'!G378)</f>
        <v/>
      </c>
      <c r="H378" s="101" t="str">
        <f>IF('VSTUP SCAUx'!AC378="","","ANO")</f>
        <v/>
      </c>
      <c r="I378" s="106" t="str">
        <f>IF('VSTUP SCAUx'!BD378="","",'VSTUP SCAUx'!BD378)</f>
        <v/>
      </c>
      <c r="J378" s="101" t="str">
        <f>IF('VSTUP SCAUx'!N378="","",'VSTUP SCAUx'!N378)</f>
        <v/>
      </c>
      <c r="K378" s="95" t="s">
        <v>28</v>
      </c>
      <c r="L378" s="95" t="s">
        <v>28</v>
      </c>
      <c r="M378" s="95" t="s">
        <v>28</v>
      </c>
      <c r="N378" s="95"/>
      <c r="O378" s="95" t="s">
        <v>28</v>
      </c>
      <c r="P378" s="96" t="e">
        <f>ROUND(IF(F378="vyplnit","-",VLOOKUP(CONCATENATE(Y378,G378," ",Z378),ZU!$A$6:$H$100,5,FALSE)*F378),2)</f>
        <v>#N/A</v>
      </c>
      <c r="Q378" s="96" t="e">
        <f t="shared" si="30"/>
        <v>#N/A</v>
      </c>
      <c r="R378" s="97" t="s">
        <v>28</v>
      </c>
      <c r="S378" s="97" t="s">
        <v>28</v>
      </c>
      <c r="T378" s="97" t="s">
        <v>28</v>
      </c>
      <c r="U378" s="96"/>
      <c r="V378" s="101" t="str">
        <f>IF('VSTUP SCAUx'!BH378="","",'VSTUP SCAUx'!BH378)</f>
        <v/>
      </c>
      <c r="W378" s="101" t="str">
        <f>IF('VSTUP SCAUx'!BI378="","",'VSTUP SCAUx'!BI378)</f>
        <v/>
      </c>
      <c r="X378" s="98" t="e">
        <f t="shared" si="31"/>
        <v>#VALUE!</v>
      </c>
      <c r="Y378" s="99">
        <f>IF(A378="vyplnit"," ",VLOOKUP(A378,ZU!$B$6:$H$101,2,FALSE))</f>
        <v>0</v>
      </c>
      <c r="Z378" s="95" t="s">
        <v>28</v>
      </c>
      <c r="AA378" s="95"/>
      <c r="AB378" s="95" t="s">
        <v>28</v>
      </c>
      <c r="AC378" s="95" t="s">
        <v>28</v>
      </c>
      <c r="AD378" s="95" t="s">
        <v>28</v>
      </c>
      <c r="AE378" s="95">
        <f t="shared" si="32"/>
        <v>0</v>
      </c>
      <c r="AF378" s="100">
        <f t="shared" si="33"/>
        <v>1</v>
      </c>
      <c r="AG378" s="95" t="e">
        <f t="shared" si="34"/>
        <v>#N/A</v>
      </c>
      <c r="AH378" s="95"/>
      <c r="AI378" s="101" t="s">
        <v>28</v>
      </c>
      <c r="AJ378" s="101" t="s">
        <v>28</v>
      </c>
      <c r="AK378" s="101" t="s">
        <v>28</v>
      </c>
      <c r="AL378" s="102" t="str">
        <f t="shared" si="35"/>
        <v>nezměněna</v>
      </c>
      <c r="AM378" s="103"/>
    </row>
    <row r="379" spans="1:39" ht="15">
      <c r="A379" s="105" t="str">
        <f>IF('VSTUP SCAUx'!AY379="","",'VSTUP SCAUx'!AY379)</f>
        <v/>
      </c>
      <c r="B379" s="105" t="str">
        <f>IF('VSTUP SCAUx'!A379="","",'VSTUP SCAUx'!A379)</f>
        <v/>
      </c>
      <c r="C379" s="105" t="str">
        <f>IF('VSTUP SCAUx'!B379="","",'VSTUP SCAUx'!B379)</f>
        <v/>
      </c>
      <c r="D379" s="105" t="str">
        <f>IF('VSTUP SCAUx'!C379="","",'VSTUP SCAUx'!C379)</f>
        <v/>
      </c>
      <c r="E379" s="105" t="str">
        <f>IF('VSTUP SCAUx'!I379="","",'VSTUP SCAUx'!I379)</f>
        <v/>
      </c>
      <c r="F379" s="95" t="str">
        <f>IF('VSTUP SCAUx'!F379="","",'VSTUP SCAUx'!F379)</f>
        <v/>
      </c>
      <c r="G379" s="95" t="str">
        <f>IF('VSTUP SCAUx'!G379="","",'VSTUP SCAUx'!G379)</f>
        <v/>
      </c>
      <c r="H379" s="101" t="str">
        <f>IF('VSTUP SCAUx'!AC379="","","ANO")</f>
        <v/>
      </c>
      <c r="I379" s="106" t="str">
        <f>IF('VSTUP SCAUx'!BD379="","",'VSTUP SCAUx'!BD379)</f>
        <v/>
      </c>
      <c r="J379" s="101" t="str">
        <f>IF('VSTUP SCAUx'!N379="","",'VSTUP SCAUx'!N379)</f>
        <v/>
      </c>
      <c r="K379" s="95" t="s">
        <v>28</v>
      </c>
      <c r="L379" s="95" t="s">
        <v>28</v>
      </c>
      <c r="M379" s="95" t="s">
        <v>28</v>
      </c>
      <c r="N379" s="95"/>
      <c r="O379" s="95" t="s">
        <v>28</v>
      </c>
      <c r="P379" s="96" t="e">
        <f>ROUND(IF(F379="vyplnit","-",VLOOKUP(CONCATENATE(Y379,G379," ",Z379),ZU!$A$6:$H$100,5,FALSE)*F379),2)</f>
        <v>#N/A</v>
      </c>
      <c r="Q379" s="96" t="e">
        <f t="shared" si="30"/>
        <v>#N/A</v>
      </c>
      <c r="R379" s="97" t="s">
        <v>28</v>
      </c>
      <c r="S379" s="97" t="s">
        <v>28</v>
      </c>
      <c r="T379" s="97" t="s">
        <v>28</v>
      </c>
      <c r="U379" s="96"/>
      <c r="V379" s="101" t="str">
        <f>IF('VSTUP SCAUx'!BH379="","",'VSTUP SCAUx'!BH379)</f>
        <v/>
      </c>
      <c r="W379" s="101" t="str">
        <f>IF('VSTUP SCAUx'!BI379="","",'VSTUP SCAUx'!BI379)</f>
        <v/>
      </c>
      <c r="X379" s="98" t="e">
        <f t="shared" si="31"/>
        <v>#VALUE!</v>
      </c>
      <c r="Y379" s="99">
        <f>IF(A379="vyplnit"," ",VLOOKUP(A379,ZU!$B$6:$H$101,2,FALSE))</f>
        <v>0</v>
      </c>
      <c r="Z379" s="95" t="s">
        <v>28</v>
      </c>
      <c r="AA379" s="95"/>
      <c r="AB379" s="95" t="s">
        <v>28</v>
      </c>
      <c r="AC379" s="95" t="s">
        <v>28</v>
      </c>
      <c r="AD379" s="95" t="s">
        <v>28</v>
      </c>
      <c r="AE379" s="95">
        <f t="shared" si="32"/>
        <v>0</v>
      </c>
      <c r="AF379" s="100">
        <f t="shared" si="33"/>
        <v>1</v>
      </c>
      <c r="AG379" s="95" t="e">
        <f t="shared" si="34"/>
        <v>#N/A</v>
      </c>
      <c r="AH379" s="95"/>
      <c r="AI379" s="101" t="s">
        <v>28</v>
      </c>
      <c r="AJ379" s="101" t="s">
        <v>28</v>
      </c>
      <c r="AK379" s="101" t="s">
        <v>28</v>
      </c>
      <c r="AL379" s="102" t="str">
        <f t="shared" si="35"/>
        <v>nezměněna</v>
      </c>
      <c r="AM379" s="103"/>
    </row>
    <row r="380" spans="1:39" ht="15">
      <c r="A380" s="105" t="str">
        <f>IF('VSTUP SCAUx'!AY380="","",'VSTUP SCAUx'!AY380)</f>
        <v/>
      </c>
      <c r="B380" s="105" t="str">
        <f>IF('VSTUP SCAUx'!A380="","",'VSTUP SCAUx'!A380)</f>
        <v/>
      </c>
      <c r="C380" s="105" t="str">
        <f>IF('VSTUP SCAUx'!B380="","",'VSTUP SCAUx'!B380)</f>
        <v/>
      </c>
      <c r="D380" s="105" t="str">
        <f>IF('VSTUP SCAUx'!C380="","",'VSTUP SCAUx'!C380)</f>
        <v/>
      </c>
      <c r="E380" s="105" t="str">
        <f>IF('VSTUP SCAUx'!I380="","",'VSTUP SCAUx'!I380)</f>
        <v/>
      </c>
      <c r="F380" s="95" t="str">
        <f>IF('VSTUP SCAUx'!F380="","",'VSTUP SCAUx'!F380)</f>
        <v/>
      </c>
      <c r="G380" s="95" t="str">
        <f>IF('VSTUP SCAUx'!G380="","",'VSTUP SCAUx'!G380)</f>
        <v/>
      </c>
      <c r="H380" s="101" t="str">
        <f>IF('VSTUP SCAUx'!AC380="","","ANO")</f>
        <v/>
      </c>
      <c r="I380" s="106" t="str">
        <f>IF('VSTUP SCAUx'!BD380="","",'VSTUP SCAUx'!BD380)</f>
        <v/>
      </c>
      <c r="J380" s="101" t="str">
        <f>IF('VSTUP SCAUx'!N380="","",'VSTUP SCAUx'!N380)</f>
        <v/>
      </c>
      <c r="K380" s="95" t="s">
        <v>28</v>
      </c>
      <c r="L380" s="95" t="s">
        <v>28</v>
      </c>
      <c r="M380" s="95" t="s">
        <v>28</v>
      </c>
      <c r="N380" s="95"/>
      <c r="O380" s="95" t="s">
        <v>28</v>
      </c>
      <c r="P380" s="96" t="e">
        <f>ROUND(IF(F380="vyplnit","-",VLOOKUP(CONCATENATE(Y380,G380," ",Z380),ZU!$A$6:$H$100,5,FALSE)*F380),2)</f>
        <v>#N/A</v>
      </c>
      <c r="Q380" s="96" t="e">
        <f t="shared" si="30"/>
        <v>#N/A</v>
      </c>
      <c r="R380" s="97" t="s">
        <v>28</v>
      </c>
      <c r="S380" s="97" t="s">
        <v>28</v>
      </c>
      <c r="T380" s="97" t="s">
        <v>28</v>
      </c>
      <c r="U380" s="96"/>
      <c r="V380" s="101" t="str">
        <f>IF('VSTUP SCAUx'!BH380="","",'VSTUP SCAUx'!BH380)</f>
        <v/>
      </c>
      <c r="W380" s="101" t="str">
        <f>IF('VSTUP SCAUx'!BI380="","",'VSTUP SCAUx'!BI380)</f>
        <v/>
      </c>
      <c r="X380" s="98" t="e">
        <f t="shared" si="31"/>
        <v>#VALUE!</v>
      </c>
      <c r="Y380" s="99">
        <f>IF(A380="vyplnit"," ",VLOOKUP(A380,ZU!$B$6:$H$101,2,FALSE))</f>
        <v>0</v>
      </c>
      <c r="Z380" s="95" t="s">
        <v>28</v>
      </c>
      <c r="AA380" s="95"/>
      <c r="AB380" s="95" t="s">
        <v>28</v>
      </c>
      <c r="AC380" s="95" t="s">
        <v>28</v>
      </c>
      <c r="AD380" s="95" t="s">
        <v>28</v>
      </c>
      <c r="AE380" s="95">
        <f t="shared" si="32"/>
        <v>0</v>
      </c>
      <c r="AF380" s="100">
        <f t="shared" si="33"/>
        <v>1</v>
      </c>
      <c r="AG380" s="95" t="e">
        <f t="shared" si="34"/>
        <v>#N/A</v>
      </c>
      <c r="AH380" s="95"/>
      <c r="AI380" s="101" t="s">
        <v>28</v>
      </c>
      <c r="AJ380" s="101" t="s">
        <v>28</v>
      </c>
      <c r="AK380" s="101" t="s">
        <v>28</v>
      </c>
      <c r="AL380" s="102" t="str">
        <f t="shared" si="35"/>
        <v>nezměněna</v>
      </c>
      <c r="AM380" s="103"/>
    </row>
    <row r="381" spans="1:39" ht="15">
      <c r="A381" s="105" t="str">
        <f>IF('VSTUP SCAUx'!AY381="","",'VSTUP SCAUx'!AY381)</f>
        <v/>
      </c>
      <c r="B381" s="105" t="str">
        <f>IF('VSTUP SCAUx'!A381="","",'VSTUP SCAUx'!A381)</f>
        <v/>
      </c>
      <c r="C381" s="105" t="str">
        <f>IF('VSTUP SCAUx'!B381="","",'VSTUP SCAUx'!B381)</f>
        <v/>
      </c>
      <c r="D381" s="105" t="str">
        <f>IF('VSTUP SCAUx'!C381="","",'VSTUP SCAUx'!C381)</f>
        <v/>
      </c>
      <c r="E381" s="105" t="str">
        <f>IF('VSTUP SCAUx'!I381="","",'VSTUP SCAUx'!I381)</f>
        <v/>
      </c>
      <c r="F381" s="95" t="str">
        <f>IF('VSTUP SCAUx'!F381="","",'VSTUP SCAUx'!F381)</f>
        <v/>
      </c>
      <c r="G381" s="95" t="str">
        <f>IF('VSTUP SCAUx'!G381="","",'VSTUP SCAUx'!G381)</f>
        <v/>
      </c>
      <c r="H381" s="101" t="str">
        <f>IF('VSTUP SCAUx'!AC381="","","ANO")</f>
        <v/>
      </c>
      <c r="I381" s="106" t="str">
        <f>IF('VSTUP SCAUx'!BD381="","",'VSTUP SCAUx'!BD381)</f>
        <v/>
      </c>
      <c r="J381" s="101" t="str">
        <f>IF('VSTUP SCAUx'!N381="","",'VSTUP SCAUx'!N381)</f>
        <v/>
      </c>
      <c r="K381" s="95" t="s">
        <v>28</v>
      </c>
      <c r="L381" s="95" t="s">
        <v>28</v>
      </c>
      <c r="M381" s="95" t="s">
        <v>28</v>
      </c>
      <c r="N381" s="95"/>
      <c r="O381" s="95" t="s">
        <v>28</v>
      </c>
      <c r="P381" s="96" t="e">
        <f>ROUND(IF(F381="vyplnit","-",VLOOKUP(CONCATENATE(Y381,G381," ",Z381),ZU!$A$6:$H$100,5,FALSE)*F381),2)</f>
        <v>#N/A</v>
      </c>
      <c r="Q381" s="96" t="e">
        <f t="shared" si="30"/>
        <v>#N/A</v>
      </c>
      <c r="R381" s="97" t="s">
        <v>28</v>
      </c>
      <c r="S381" s="97" t="s">
        <v>28</v>
      </c>
      <c r="T381" s="97" t="s">
        <v>28</v>
      </c>
      <c r="U381" s="96"/>
      <c r="V381" s="101" t="str">
        <f>IF('VSTUP SCAUx'!BH381="","",'VSTUP SCAUx'!BH381)</f>
        <v/>
      </c>
      <c r="W381" s="101" t="str">
        <f>IF('VSTUP SCAUx'!BI381="","",'VSTUP SCAUx'!BI381)</f>
        <v/>
      </c>
      <c r="X381" s="98" t="e">
        <f t="shared" si="31"/>
        <v>#VALUE!</v>
      </c>
      <c r="Y381" s="99">
        <f>IF(A381="vyplnit"," ",VLOOKUP(A381,ZU!$B$6:$H$101,2,FALSE))</f>
        <v>0</v>
      </c>
      <c r="Z381" s="95" t="s">
        <v>28</v>
      </c>
      <c r="AA381" s="95"/>
      <c r="AB381" s="95" t="s">
        <v>28</v>
      </c>
      <c r="AC381" s="95" t="s">
        <v>28</v>
      </c>
      <c r="AD381" s="95" t="s">
        <v>28</v>
      </c>
      <c r="AE381" s="95">
        <f t="shared" si="32"/>
        <v>0</v>
      </c>
      <c r="AF381" s="100">
        <f t="shared" si="33"/>
        <v>1</v>
      </c>
      <c r="AG381" s="95" t="e">
        <f t="shared" si="34"/>
        <v>#N/A</v>
      </c>
      <c r="AH381" s="95"/>
      <c r="AI381" s="101" t="s">
        <v>28</v>
      </c>
      <c r="AJ381" s="101" t="s">
        <v>28</v>
      </c>
      <c r="AK381" s="101" t="s">
        <v>28</v>
      </c>
      <c r="AL381" s="102" t="str">
        <f t="shared" si="35"/>
        <v>nezměněna</v>
      </c>
      <c r="AM381" s="103"/>
    </row>
    <row r="382" spans="1:39" ht="15">
      <c r="A382" s="105" t="str">
        <f>IF('VSTUP SCAUx'!AY382="","",'VSTUP SCAUx'!AY382)</f>
        <v/>
      </c>
      <c r="B382" s="105" t="str">
        <f>IF('VSTUP SCAUx'!A382="","",'VSTUP SCAUx'!A382)</f>
        <v/>
      </c>
      <c r="C382" s="105" t="str">
        <f>IF('VSTUP SCAUx'!B382="","",'VSTUP SCAUx'!B382)</f>
        <v/>
      </c>
      <c r="D382" s="105" t="str">
        <f>IF('VSTUP SCAUx'!C382="","",'VSTUP SCAUx'!C382)</f>
        <v/>
      </c>
      <c r="E382" s="105" t="str">
        <f>IF('VSTUP SCAUx'!I382="","",'VSTUP SCAUx'!I382)</f>
        <v/>
      </c>
      <c r="F382" s="95" t="str">
        <f>IF('VSTUP SCAUx'!F382="","",'VSTUP SCAUx'!F382)</f>
        <v/>
      </c>
      <c r="G382" s="95" t="str">
        <f>IF('VSTUP SCAUx'!G382="","",'VSTUP SCAUx'!G382)</f>
        <v/>
      </c>
      <c r="H382" s="101" t="str">
        <f>IF('VSTUP SCAUx'!AC382="","","ANO")</f>
        <v/>
      </c>
      <c r="I382" s="106" t="str">
        <f>IF('VSTUP SCAUx'!BD382="","",'VSTUP SCAUx'!BD382)</f>
        <v/>
      </c>
      <c r="J382" s="101" t="str">
        <f>IF('VSTUP SCAUx'!N382="","",'VSTUP SCAUx'!N382)</f>
        <v/>
      </c>
      <c r="K382" s="95" t="s">
        <v>28</v>
      </c>
      <c r="L382" s="95" t="s">
        <v>28</v>
      </c>
      <c r="M382" s="95" t="s">
        <v>28</v>
      </c>
      <c r="N382" s="95"/>
      <c r="O382" s="95" t="s">
        <v>28</v>
      </c>
      <c r="P382" s="96" t="e">
        <f>ROUND(IF(F382="vyplnit","-",VLOOKUP(CONCATENATE(Y382,G382," ",Z382),ZU!$A$6:$H$100,5,FALSE)*F382),2)</f>
        <v>#N/A</v>
      </c>
      <c r="Q382" s="96" t="e">
        <f t="shared" si="30"/>
        <v>#N/A</v>
      </c>
      <c r="R382" s="97" t="s">
        <v>28</v>
      </c>
      <c r="S382" s="97" t="s">
        <v>28</v>
      </c>
      <c r="T382" s="97" t="s">
        <v>28</v>
      </c>
      <c r="U382" s="96"/>
      <c r="V382" s="101" t="str">
        <f>IF('VSTUP SCAUx'!BH382="","",'VSTUP SCAUx'!BH382)</f>
        <v/>
      </c>
      <c r="W382" s="101" t="str">
        <f>IF('VSTUP SCAUx'!BI382="","",'VSTUP SCAUx'!BI382)</f>
        <v/>
      </c>
      <c r="X382" s="98" t="e">
        <f t="shared" si="31"/>
        <v>#VALUE!</v>
      </c>
      <c r="Y382" s="99">
        <f>IF(A382="vyplnit"," ",VLOOKUP(A382,ZU!$B$6:$H$101,2,FALSE))</f>
        <v>0</v>
      </c>
      <c r="Z382" s="95" t="s">
        <v>28</v>
      </c>
      <c r="AA382" s="95"/>
      <c r="AB382" s="95" t="s">
        <v>28</v>
      </c>
      <c r="AC382" s="95" t="s">
        <v>28</v>
      </c>
      <c r="AD382" s="95" t="s">
        <v>28</v>
      </c>
      <c r="AE382" s="95">
        <f t="shared" si="32"/>
        <v>0</v>
      </c>
      <c r="AF382" s="100">
        <f t="shared" si="33"/>
        <v>1</v>
      </c>
      <c r="AG382" s="95" t="e">
        <f t="shared" si="34"/>
        <v>#N/A</v>
      </c>
      <c r="AH382" s="95"/>
      <c r="AI382" s="101" t="s">
        <v>28</v>
      </c>
      <c r="AJ382" s="101" t="s">
        <v>28</v>
      </c>
      <c r="AK382" s="101" t="s">
        <v>28</v>
      </c>
      <c r="AL382" s="102" t="str">
        <f t="shared" si="35"/>
        <v>nezměněna</v>
      </c>
      <c r="AM382" s="103"/>
    </row>
    <row r="383" spans="1:39" ht="15">
      <c r="A383" s="105" t="str">
        <f>IF('VSTUP SCAUx'!AY383="","",'VSTUP SCAUx'!AY383)</f>
        <v/>
      </c>
      <c r="B383" s="105" t="str">
        <f>IF('VSTUP SCAUx'!A383="","",'VSTUP SCAUx'!A383)</f>
        <v/>
      </c>
      <c r="C383" s="105" t="str">
        <f>IF('VSTUP SCAUx'!B383="","",'VSTUP SCAUx'!B383)</f>
        <v/>
      </c>
      <c r="D383" s="105" t="str">
        <f>IF('VSTUP SCAUx'!C383="","",'VSTUP SCAUx'!C383)</f>
        <v/>
      </c>
      <c r="E383" s="105" t="str">
        <f>IF('VSTUP SCAUx'!I383="","",'VSTUP SCAUx'!I383)</f>
        <v/>
      </c>
      <c r="F383" s="95" t="str">
        <f>IF('VSTUP SCAUx'!F383="","",'VSTUP SCAUx'!F383)</f>
        <v/>
      </c>
      <c r="G383" s="95" t="str">
        <f>IF('VSTUP SCAUx'!G383="","",'VSTUP SCAUx'!G383)</f>
        <v/>
      </c>
      <c r="H383" s="101" t="str">
        <f>IF('VSTUP SCAUx'!AC383="","","ANO")</f>
        <v/>
      </c>
      <c r="I383" s="106" t="str">
        <f>IF('VSTUP SCAUx'!BD383="","",'VSTUP SCAUx'!BD383)</f>
        <v/>
      </c>
      <c r="J383" s="101" t="str">
        <f>IF('VSTUP SCAUx'!N383="","",'VSTUP SCAUx'!N383)</f>
        <v/>
      </c>
      <c r="K383" s="95" t="s">
        <v>28</v>
      </c>
      <c r="L383" s="95" t="s">
        <v>28</v>
      </c>
      <c r="M383" s="95" t="s">
        <v>28</v>
      </c>
      <c r="N383" s="95"/>
      <c r="O383" s="95" t="s">
        <v>28</v>
      </c>
      <c r="P383" s="96" t="e">
        <f>ROUND(IF(F383="vyplnit","-",VLOOKUP(CONCATENATE(Y383,G383," ",Z383),ZU!$A$6:$H$100,5,FALSE)*F383),2)</f>
        <v>#N/A</v>
      </c>
      <c r="Q383" s="96" t="e">
        <f t="shared" si="30"/>
        <v>#N/A</v>
      </c>
      <c r="R383" s="97" t="s">
        <v>28</v>
      </c>
      <c r="S383" s="97" t="s">
        <v>28</v>
      </c>
      <c r="T383" s="97" t="s">
        <v>28</v>
      </c>
      <c r="U383" s="96"/>
      <c r="V383" s="101" t="str">
        <f>IF('VSTUP SCAUx'!BH383="","",'VSTUP SCAUx'!BH383)</f>
        <v/>
      </c>
      <c r="W383" s="101" t="str">
        <f>IF('VSTUP SCAUx'!BI383="","",'VSTUP SCAUx'!BI383)</f>
        <v/>
      </c>
      <c r="X383" s="98" t="e">
        <f t="shared" si="31"/>
        <v>#VALUE!</v>
      </c>
      <c r="Y383" s="99">
        <f>IF(A383="vyplnit"," ",VLOOKUP(A383,ZU!$B$6:$H$101,2,FALSE))</f>
        <v>0</v>
      </c>
      <c r="Z383" s="95" t="s">
        <v>28</v>
      </c>
      <c r="AA383" s="95"/>
      <c r="AB383" s="95" t="s">
        <v>28</v>
      </c>
      <c r="AC383" s="95" t="s">
        <v>28</v>
      </c>
      <c r="AD383" s="95" t="s">
        <v>28</v>
      </c>
      <c r="AE383" s="95">
        <f t="shared" si="32"/>
        <v>0</v>
      </c>
      <c r="AF383" s="100">
        <f t="shared" si="33"/>
        <v>1</v>
      </c>
      <c r="AG383" s="95" t="e">
        <f t="shared" si="34"/>
        <v>#N/A</v>
      </c>
      <c r="AH383" s="95"/>
      <c r="AI383" s="101" t="s">
        <v>28</v>
      </c>
      <c r="AJ383" s="101" t="s">
        <v>28</v>
      </c>
      <c r="AK383" s="101" t="s">
        <v>28</v>
      </c>
      <c r="AL383" s="102" t="str">
        <f t="shared" si="35"/>
        <v>nezměněna</v>
      </c>
      <c r="AM383" s="103"/>
    </row>
    <row r="384" spans="1:39" ht="15">
      <c r="A384" s="105" t="str">
        <f>IF('VSTUP SCAUx'!AY384="","",'VSTUP SCAUx'!AY384)</f>
        <v/>
      </c>
      <c r="B384" s="105" t="str">
        <f>IF('VSTUP SCAUx'!A384="","",'VSTUP SCAUx'!A384)</f>
        <v/>
      </c>
      <c r="C384" s="105" t="str">
        <f>IF('VSTUP SCAUx'!B384="","",'VSTUP SCAUx'!B384)</f>
        <v/>
      </c>
      <c r="D384" s="105" t="str">
        <f>IF('VSTUP SCAUx'!C384="","",'VSTUP SCAUx'!C384)</f>
        <v/>
      </c>
      <c r="E384" s="105" t="str">
        <f>IF('VSTUP SCAUx'!I384="","",'VSTUP SCAUx'!I384)</f>
        <v/>
      </c>
      <c r="F384" s="95" t="str">
        <f>IF('VSTUP SCAUx'!F384="","",'VSTUP SCAUx'!F384)</f>
        <v/>
      </c>
      <c r="G384" s="95" t="str">
        <f>IF('VSTUP SCAUx'!G384="","",'VSTUP SCAUx'!G384)</f>
        <v/>
      </c>
      <c r="H384" s="101" t="str">
        <f>IF('VSTUP SCAUx'!AC384="","","ANO")</f>
        <v/>
      </c>
      <c r="I384" s="106" t="str">
        <f>IF('VSTUP SCAUx'!BD384="","",'VSTUP SCAUx'!BD384)</f>
        <v/>
      </c>
      <c r="J384" s="101" t="str">
        <f>IF('VSTUP SCAUx'!N384="","",'VSTUP SCAUx'!N384)</f>
        <v/>
      </c>
      <c r="K384" s="95" t="s">
        <v>28</v>
      </c>
      <c r="L384" s="95" t="s">
        <v>28</v>
      </c>
      <c r="M384" s="95" t="s">
        <v>28</v>
      </c>
      <c r="N384" s="95"/>
      <c r="O384" s="95" t="s">
        <v>28</v>
      </c>
      <c r="P384" s="96" t="e">
        <f>ROUND(IF(F384="vyplnit","-",VLOOKUP(CONCATENATE(Y384,G384," ",Z384),ZU!$A$6:$H$100,5,FALSE)*F384),2)</f>
        <v>#N/A</v>
      </c>
      <c r="Q384" s="96" t="e">
        <f t="shared" si="30"/>
        <v>#N/A</v>
      </c>
      <c r="R384" s="97" t="s">
        <v>28</v>
      </c>
      <c r="S384" s="97" t="s">
        <v>28</v>
      </c>
      <c r="T384" s="97" t="s">
        <v>28</v>
      </c>
      <c r="U384" s="96"/>
      <c r="V384" s="101" t="str">
        <f>IF('VSTUP SCAUx'!BH384="","",'VSTUP SCAUx'!BH384)</f>
        <v/>
      </c>
      <c r="W384" s="101" t="str">
        <f>IF('VSTUP SCAUx'!BI384="","",'VSTUP SCAUx'!BI384)</f>
        <v/>
      </c>
      <c r="X384" s="98" t="e">
        <f t="shared" si="31"/>
        <v>#VALUE!</v>
      </c>
      <c r="Y384" s="99">
        <f>IF(A384="vyplnit"," ",VLOOKUP(A384,ZU!$B$6:$H$101,2,FALSE))</f>
        <v>0</v>
      </c>
      <c r="Z384" s="95" t="s">
        <v>28</v>
      </c>
      <c r="AA384" s="95"/>
      <c r="AB384" s="95" t="s">
        <v>28</v>
      </c>
      <c r="AC384" s="95" t="s">
        <v>28</v>
      </c>
      <c r="AD384" s="95" t="s">
        <v>28</v>
      </c>
      <c r="AE384" s="95">
        <f t="shared" si="32"/>
        <v>0</v>
      </c>
      <c r="AF384" s="100">
        <f t="shared" si="33"/>
        <v>1</v>
      </c>
      <c r="AG384" s="95" t="e">
        <f t="shared" si="34"/>
        <v>#N/A</v>
      </c>
      <c r="AH384" s="95"/>
      <c r="AI384" s="101" t="s">
        <v>28</v>
      </c>
      <c r="AJ384" s="101" t="s">
        <v>28</v>
      </c>
      <c r="AK384" s="101" t="s">
        <v>28</v>
      </c>
      <c r="AL384" s="102" t="str">
        <f t="shared" si="35"/>
        <v>nezměněna</v>
      </c>
      <c r="AM384" s="103"/>
    </row>
    <row r="385" spans="1:39" ht="15">
      <c r="A385" s="105" t="str">
        <f>IF('VSTUP SCAUx'!AY385="","",'VSTUP SCAUx'!AY385)</f>
        <v/>
      </c>
      <c r="B385" s="105" t="str">
        <f>IF('VSTUP SCAUx'!A385="","",'VSTUP SCAUx'!A385)</f>
        <v/>
      </c>
      <c r="C385" s="105" t="str">
        <f>IF('VSTUP SCAUx'!B385="","",'VSTUP SCAUx'!B385)</f>
        <v/>
      </c>
      <c r="D385" s="105" t="str">
        <f>IF('VSTUP SCAUx'!C385="","",'VSTUP SCAUx'!C385)</f>
        <v/>
      </c>
      <c r="E385" s="105" t="str">
        <f>IF('VSTUP SCAUx'!I385="","",'VSTUP SCAUx'!I385)</f>
        <v/>
      </c>
      <c r="F385" s="95" t="str">
        <f>IF('VSTUP SCAUx'!F385="","",'VSTUP SCAUx'!F385)</f>
        <v/>
      </c>
      <c r="G385" s="95" t="str">
        <f>IF('VSTUP SCAUx'!G385="","",'VSTUP SCAUx'!G385)</f>
        <v/>
      </c>
      <c r="H385" s="101" t="str">
        <f>IF('VSTUP SCAUx'!AC385="","","ANO")</f>
        <v/>
      </c>
      <c r="I385" s="106" t="str">
        <f>IF('VSTUP SCAUx'!BD385="","",'VSTUP SCAUx'!BD385)</f>
        <v/>
      </c>
      <c r="J385" s="101" t="str">
        <f>IF('VSTUP SCAUx'!N385="","",'VSTUP SCAUx'!N385)</f>
        <v/>
      </c>
      <c r="K385" s="95" t="s">
        <v>28</v>
      </c>
      <c r="L385" s="95" t="s">
        <v>28</v>
      </c>
      <c r="M385" s="95" t="s">
        <v>28</v>
      </c>
      <c r="N385" s="95"/>
      <c r="O385" s="95" t="s">
        <v>28</v>
      </c>
      <c r="P385" s="96" t="e">
        <f>ROUND(IF(F385="vyplnit","-",VLOOKUP(CONCATENATE(Y385,G385," ",Z385),ZU!$A$6:$H$100,5,FALSE)*F385),2)</f>
        <v>#N/A</v>
      </c>
      <c r="Q385" s="96" t="e">
        <f t="shared" si="30"/>
        <v>#N/A</v>
      </c>
      <c r="R385" s="97" t="s">
        <v>28</v>
      </c>
      <c r="S385" s="97" t="s">
        <v>28</v>
      </c>
      <c r="T385" s="97" t="s">
        <v>28</v>
      </c>
      <c r="U385" s="96"/>
      <c r="V385" s="101" t="str">
        <f>IF('VSTUP SCAUx'!BH385="","",'VSTUP SCAUx'!BH385)</f>
        <v/>
      </c>
      <c r="W385" s="101" t="str">
        <f>IF('VSTUP SCAUx'!BI385="","",'VSTUP SCAUx'!BI385)</f>
        <v/>
      </c>
      <c r="X385" s="98" t="e">
        <f t="shared" si="31"/>
        <v>#VALUE!</v>
      </c>
      <c r="Y385" s="99">
        <f>IF(A385="vyplnit"," ",VLOOKUP(A385,ZU!$B$6:$H$101,2,FALSE))</f>
        <v>0</v>
      </c>
      <c r="Z385" s="95" t="s">
        <v>28</v>
      </c>
      <c r="AA385" s="95"/>
      <c r="AB385" s="95" t="s">
        <v>28</v>
      </c>
      <c r="AC385" s="95" t="s">
        <v>28</v>
      </c>
      <c r="AD385" s="95" t="s">
        <v>28</v>
      </c>
      <c r="AE385" s="95">
        <f t="shared" si="32"/>
        <v>0</v>
      </c>
      <c r="AF385" s="100">
        <f t="shared" si="33"/>
        <v>1</v>
      </c>
      <c r="AG385" s="95" t="e">
        <f t="shared" si="34"/>
        <v>#N/A</v>
      </c>
      <c r="AH385" s="95"/>
      <c r="AI385" s="101" t="s">
        <v>28</v>
      </c>
      <c r="AJ385" s="101" t="s">
        <v>28</v>
      </c>
      <c r="AK385" s="101" t="s">
        <v>28</v>
      </c>
      <c r="AL385" s="102" t="str">
        <f t="shared" si="35"/>
        <v>nezměněna</v>
      </c>
      <c r="AM385" s="103"/>
    </row>
    <row r="386" spans="1:39" ht="15">
      <c r="A386" s="105" t="str">
        <f>IF('VSTUP SCAUx'!AY386="","",'VSTUP SCAUx'!AY386)</f>
        <v/>
      </c>
      <c r="B386" s="105" t="str">
        <f>IF('VSTUP SCAUx'!A386="","",'VSTUP SCAUx'!A386)</f>
        <v/>
      </c>
      <c r="C386" s="105" t="str">
        <f>IF('VSTUP SCAUx'!B386="","",'VSTUP SCAUx'!B386)</f>
        <v/>
      </c>
      <c r="D386" s="105" t="str">
        <f>IF('VSTUP SCAUx'!C386="","",'VSTUP SCAUx'!C386)</f>
        <v/>
      </c>
      <c r="E386" s="105" t="str">
        <f>IF('VSTUP SCAUx'!I386="","",'VSTUP SCAUx'!I386)</f>
        <v/>
      </c>
      <c r="F386" s="95" t="str">
        <f>IF('VSTUP SCAUx'!F386="","",'VSTUP SCAUx'!F386)</f>
        <v/>
      </c>
      <c r="G386" s="95" t="str">
        <f>IF('VSTUP SCAUx'!G386="","",'VSTUP SCAUx'!G386)</f>
        <v/>
      </c>
      <c r="H386" s="101" t="str">
        <f>IF('VSTUP SCAUx'!AC386="","","ANO")</f>
        <v/>
      </c>
      <c r="I386" s="106" t="str">
        <f>IF('VSTUP SCAUx'!BD386="","",'VSTUP SCAUx'!BD386)</f>
        <v/>
      </c>
      <c r="J386" s="101" t="str">
        <f>IF('VSTUP SCAUx'!N386="","",'VSTUP SCAUx'!N386)</f>
        <v/>
      </c>
      <c r="K386" s="95" t="s">
        <v>28</v>
      </c>
      <c r="L386" s="95" t="s">
        <v>28</v>
      </c>
      <c r="M386" s="95" t="s">
        <v>28</v>
      </c>
      <c r="N386" s="95"/>
      <c r="O386" s="95" t="s">
        <v>28</v>
      </c>
      <c r="P386" s="96" t="e">
        <f>ROUND(IF(F386="vyplnit","-",VLOOKUP(CONCATENATE(Y386,G386," ",Z386),ZU!$A$6:$H$100,5,FALSE)*F386),2)</f>
        <v>#N/A</v>
      </c>
      <c r="Q386" s="96" t="e">
        <f t="shared" si="30"/>
        <v>#N/A</v>
      </c>
      <c r="R386" s="97" t="s">
        <v>28</v>
      </c>
      <c r="S386" s="97" t="s">
        <v>28</v>
      </c>
      <c r="T386" s="97" t="s">
        <v>28</v>
      </c>
      <c r="U386" s="96"/>
      <c r="V386" s="101" t="str">
        <f>IF('VSTUP SCAUx'!BH386="","",'VSTUP SCAUx'!BH386)</f>
        <v/>
      </c>
      <c r="W386" s="101" t="str">
        <f>IF('VSTUP SCAUx'!BI386="","",'VSTUP SCAUx'!BI386)</f>
        <v/>
      </c>
      <c r="X386" s="98" t="e">
        <f t="shared" si="31"/>
        <v>#VALUE!</v>
      </c>
      <c r="Y386" s="99">
        <f>IF(A386="vyplnit"," ",VLOOKUP(A386,ZU!$B$6:$H$101,2,FALSE))</f>
        <v>0</v>
      </c>
      <c r="Z386" s="95" t="s">
        <v>28</v>
      </c>
      <c r="AA386" s="95"/>
      <c r="AB386" s="95" t="s">
        <v>28</v>
      </c>
      <c r="AC386" s="95" t="s">
        <v>28</v>
      </c>
      <c r="AD386" s="95" t="s">
        <v>28</v>
      </c>
      <c r="AE386" s="95">
        <f t="shared" si="32"/>
        <v>0</v>
      </c>
      <c r="AF386" s="100">
        <f t="shared" si="33"/>
        <v>1</v>
      </c>
      <c r="AG386" s="95" t="e">
        <f t="shared" si="34"/>
        <v>#N/A</v>
      </c>
      <c r="AH386" s="95"/>
      <c r="AI386" s="101" t="s">
        <v>28</v>
      </c>
      <c r="AJ386" s="101" t="s">
        <v>28</v>
      </c>
      <c r="AK386" s="101" t="s">
        <v>28</v>
      </c>
      <c r="AL386" s="102" t="str">
        <f t="shared" si="35"/>
        <v>nezměněna</v>
      </c>
      <c r="AM386" s="103"/>
    </row>
    <row r="387" spans="1:39" ht="15">
      <c r="A387" s="105" t="str">
        <f>IF('VSTUP SCAUx'!AY387="","",'VSTUP SCAUx'!AY387)</f>
        <v/>
      </c>
      <c r="B387" s="105" t="str">
        <f>IF('VSTUP SCAUx'!A387="","",'VSTUP SCAUx'!A387)</f>
        <v/>
      </c>
      <c r="C387" s="105" t="str">
        <f>IF('VSTUP SCAUx'!B387="","",'VSTUP SCAUx'!B387)</f>
        <v/>
      </c>
      <c r="D387" s="105" t="str">
        <f>IF('VSTUP SCAUx'!C387="","",'VSTUP SCAUx'!C387)</f>
        <v/>
      </c>
      <c r="E387" s="105" t="str">
        <f>IF('VSTUP SCAUx'!I387="","",'VSTUP SCAUx'!I387)</f>
        <v/>
      </c>
      <c r="F387" s="95" t="str">
        <f>IF('VSTUP SCAUx'!F387="","",'VSTUP SCAUx'!F387)</f>
        <v/>
      </c>
      <c r="G387" s="95" t="str">
        <f>IF('VSTUP SCAUx'!G387="","",'VSTUP SCAUx'!G387)</f>
        <v/>
      </c>
      <c r="H387" s="101" t="str">
        <f>IF('VSTUP SCAUx'!AC387="","","ANO")</f>
        <v/>
      </c>
      <c r="I387" s="106" t="str">
        <f>IF('VSTUP SCAUx'!BD387="","",'VSTUP SCAUx'!BD387)</f>
        <v/>
      </c>
      <c r="J387" s="101" t="str">
        <f>IF('VSTUP SCAUx'!N387="","",'VSTUP SCAUx'!N387)</f>
        <v/>
      </c>
      <c r="K387" s="95" t="s">
        <v>28</v>
      </c>
      <c r="L387" s="95" t="s">
        <v>28</v>
      </c>
      <c r="M387" s="95" t="s">
        <v>28</v>
      </c>
      <c r="N387" s="95"/>
      <c r="O387" s="95" t="s">
        <v>28</v>
      </c>
      <c r="P387" s="96" t="e">
        <f>ROUND(IF(F387="vyplnit","-",VLOOKUP(CONCATENATE(Y387,G387," ",Z387),ZU!$A$6:$H$100,5,FALSE)*F387),2)</f>
        <v>#N/A</v>
      </c>
      <c r="Q387" s="96" t="e">
        <f t="shared" si="30"/>
        <v>#N/A</v>
      </c>
      <c r="R387" s="97" t="s">
        <v>28</v>
      </c>
      <c r="S387" s="97" t="s">
        <v>28</v>
      </c>
      <c r="T387" s="97" t="s">
        <v>28</v>
      </c>
      <c r="U387" s="96"/>
      <c r="V387" s="101" t="str">
        <f>IF('VSTUP SCAUx'!BH387="","",'VSTUP SCAUx'!BH387)</f>
        <v/>
      </c>
      <c r="W387" s="101" t="str">
        <f>IF('VSTUP SCAUx'!BI387="","",'VSTUP SCAUx'!BI387)</f>
        <v/>
      </c>
      <c r="X387" s="98" t="e">
        <f t="shared" si="31"/>
        <v>#VALUE!</v>
      </c>
      <c r="Y387" s="99">
        <f>IF(A387="vyplnit"," ",VLOOKUP(A387,ZU!$B$6:$H$101,2,FALSE))</f>
        <v>0</v>
      </c>
      <c r="Z387" s="95" t="s">
        <v>28</v>
      </c>
      <c r="AA387" s="95"/>
      <c r="AB387" s="95" t="s">
        <v>28</v>
      </c>
      <c r="AC387" s="95" t="s">
        <v>28</v>
      </c>
      <c r="AD387" s="95" t="s">
        <v>28</v>
      </c>
      <c r="AE387" s="95">
        <f t="shared" si="32"/>
        <v>0</v>
      </c>
      <c r="AF387" s="100">
        <f t="shared" si="33"/>
        <v>1</v>
      </c>
      <c r="AG387" s="95" t="e">
        <f t="shared" si="34"/>
        <v>#N/A</v>
      </c>
      <c r="AH387" s="95"/>
      <c r="AI387" s="101" t="s">
        <v>28</v>
      </c>
      <c r="AJ387" s="101" t="s">
        <v>28</v>
      </c>
      <c r="AK387" s="101" t="s">
        <v>28</v>
      </c>
      <c r="AL387" s="102" t="str">
        <f t="shared" si="35"/>
        <v>nezměněna</v>
      </c>
      <c r="AM387" s="103"/>
    </row>
    <row r="388" spans="1:39" ht="15">
      <c r="A388" s="105" t="str">
        <f>IF('VSTUP SCAUx'!AY388="","",'VSTUP SCAUx'!AY388)</f>
        <v/>
      </c>
      <c r="B388" s="105" t="str">
        <f>IF('VSTUP SCAUx'!A388="","",'VSTUP SCAUx'!A388)</f>
        <v/>
      </c>
      <c r="C388" s="105" t="str">
        <f>IF('VSTUP SCAUx'!B388="","",'VSTUP SCAUx'!B388)</f>
        <v/>
      </c>
      <c r="D388" s="105" t="str">
        <f>IF('VSTUP SCAUx'!C388="","",'VSTUP SCAUx'!C388)</f>
        <v/>
      </c>
      <c r="E388" s="105" t="str">
        <f>IF('VSTUP SCAUx'!I388="","",'VSTUP SCAUx'!I388)</f>
        <v/>
      </c>
      <c r="F388" s="95" t="str">
        <f>IF('VSTUP SCAUx'!F388="","",'VSTUP SCAUx'!F388)</f>
        <v/>
      </c>
      <c r="G388" s="95" t="str">
        <f>IF('VSTUP SCAUx'!G388="","",'VSTUP SCAUx'!G388)</f>
        <v/>
      </c>
      <c r="H388" s="101" t="str">
        <f>IF('VSTUP SCAUx'!AC388="","","ANO")</f>
        <v/>
      </c>
      <c r="I388" s="106" t="str">
        <f>IF('VSTUP SCAUx'!BD388="","",'VSTUP SCAUx'!BD388)</f>
        <v/>
      </c>
      <c r="J388" s="101" t="str">
        <f>IF('VSTUP SCAUx'!N388="","",'VSTUP SCAUx'!N388)</f>
        <v/>
      </c>
      <c r="K388" s="95" t="s">
        <v>28</v>
      </c>
      <c r="L388" s="95" t="s">
        <v>28</v>
      </c>
      <c r="M388" s="95" t="s">
        <v>28</v>
      </c>
      <c r="N388" s="95"/>
      <c r="O388" s="95" t="s">
        <v>28</v>
      </c>
      <c r="P388" s="96" t="e">
        <f>ROUND(IF(F388="vyplnit","-",VLOOKUP(CONCATENATE(Y388,G388," ",Z388),ZU!$A$6:$H$100,5,FALSE)*F388),2)</f>
        <v>#N/A</v>
      </c>
      <c r="Q388" s="96" t="e">
        <f t="shared" si="30"/>
        <v>#N/A</v>
      </c>
      <c r="R388" s="97" t="s">
        <v>28</v>
      </c>
      <c r="S388" s="97" t="s">
        <v>28</v>
      </c>
      <c r="T388" s="97" t="s">
        <v>28</v>
      </c>
      <c r="U388" s="96"/>
      <c r="V388" s="101" t="str">
        <f>IF('VSTUP SCAUx'!BH388="","",'VSTUP SCAUx'!BH388)</f>
        <v/>
      </c>
      <c r="W388" s="101" t="str">
        <f>IF('VSTUP SCAUx'!BI388="","",'VSTUP SCAUx'!BI388)</f>
        <v/>
      </c>
      <c r="X388" s="98" t="e">
        <f t="shared" si="31"/>
        <v>#VALUE!</v>
      </c>
      <c r="Y388" s="99">
        <f>IF(A388="vyplnit"," ",VLOOKUP(A388,ZU!$B$6:$H$101,2,FALSE))</f>
        <v>0</v>
      </c>
      <c r="Z388" s="95" t="s">
        <v>28</v>
      </c>
      <c r="AA388" s="95"/>
      <c r="AB388" s="95" t="s">
        <v>28</v>
      </c>
      <c r="AC388" s="95" t="s">
        <v>28</v>
      </c>
      <c r="AD388" s="95" t="s">
        <v>28</v>
      </c>
      <c r="AE388" s="95">
        <f t="shared" si="32"/>
        <v>0</v>
      </c>
      <c r="AF388" s="100">
        <f t="shared" si="33"/>
        <v>1</v>
      </c>
      <c r="AG388" s="95" t="e">
        <f t="shared" si="34"/>
        <v>#N/A</v>
      </c>
      <c r="AH388" s="95"/>
      <c r="AI388" s="101" t="s">
        <v>28</v>
      </c>
      <c r="AJ388" s="101" t="s">
        <v>28</v>
      </c>
      <c r="AK388" s="101" t="s">
        <v>28</v>
      </c>
      <c r="AL388" s="102" t="str">
        <f t="shared" si="35"/>
        <v>nezměněna</v>
      </c>
      <c r="AM388" s="103"/>
    </row>
    <row r="389" spans="1:39" ht="15">
      <c r="A389" s="105" t="str">
        <f>IF('VSTUP SCAUx'!AY389="","",'VSTUP SCAUx'!AY389)</f>
        <v/>
      </c>
      <c r="B389" s="105" t="str">
        <f>IF('VSTUP SCAUx'!A389="","",'VSTUP SCAUx'!A389)</f>
        <v/>
      </c>
      <c r="C389" s="105" t="str">
        <f>IF('VSTUP SCAUx'!B389="","",'VSTUP SCAUx'!B389)</f>
        <v/>
      </c>
      <c r="D389" s="105" t="str">
        <f>IF('VSTUP SCAUx'!C389="","",'VSTUP SCAUx'!C389)</f>
        <v/>
      </c>
      <c r="E389" s="105" t="str">
        <f>IF('VSTUP SCAUx'!I389="","",'VSTUP SCAUx'!I389)</f>
        <v/>
      </c>
      <c r="F389" s="95" t="str">
        <f>IF('VSTUP SCAUx'!F389="","",'VSTUP SCAUx'!F389)</f>
        <v/>
      </c>
      <c r="G389" s="95" t="str">
        <f>IF('VSTUP SCAUx'!G389="","",'VSTUP SCAUx'!G389)</f>
        <v/>
      </c>
      <c r="H389" s="101" t="str">
        <f>IF('VSTUP SCAUx'!AC389="","","ANO")</f>
        <v/>
      </c>
      <c r="I389" s="106" t="str">
        <f>IF('VSTUP SCAUx'!BD389="","",'VSTUP SCAUx'!BD389)</f>
        <v/>
      </c>
      <c r="J389" s="101" t="str">
        <f>IF('VSTUP SCAUx'!N389="","",'VSTUP SCAUx'!N389)</f>
        <v/>
      </c>
      <c r="K389" s="95" t="s">
        <v>28</v>
      </c>
      <c r="L389" s="95" t="s">
        <v>28</v>
      </c>
      <c r="M389" s="95" t="s">
        <v>28</v>
      </c>
      <c r="N389" s="95"/>
      <c r="O389" s="95" t="s">
        <v>28</v>
      </c>
      <c r="P389" s="96" t="e">
        <f>ROUND(IF(F389="vyplnit","-",VLOOKUP(CONCATENATE(Y389,G389," ",Z389),ZU!$A$6:$H$100,5,FALSE)*F389),2)</f>
        <v>#N/A</v>
      </c>
      <c r="Q389" s="96" t="e">
        <f t="shared" si="30"/>
        <v>#N/A</v>
      </c>
      <c r="R389" s="97" t="s">
        <v>28</v>
      </c>
      <c r="S389" s="97" t="s">
        <v>28</v>
      </c>
      <c r="T389" s="97" t="s">
        <v>28</v>
      </c>
      <c r="U389" s="96"/>
      <c r="V389" s="101" t="str">
        <f>IF('VSTUP SCAUx'!BH389="","",'VSTUP SCAUx'!BH389)</f>
        <v/>
      </c>
      <c r="W389" s="101" t="str">
        <f>IF('VSTUP SCAUx'!BI389="","",'VSTUP SCAUx'!BI389)</f>
        <v/>
      </c>
      <c r="X389" s="98" t="e">
        <f t="shared" si="31"/>
        <v>#VALUE!</v>
      </c>
      <c r="Y389" s="99">
        <f>IF(A389="vyplnit"," ",VLOOKUP(A389,ZU!$B$6:$H$101,2,FALSE))</f>
        <v>0</v>
      </c>
      <c r="Z389" s="95" t="s">
        <v>28</v>
      </c>
      <c r="AA389" s="95"/>
      <c r="AB389" s="95" t="s">
        <v>28</v>
      </c>
      <c r="AC389" s="95" t="s">
        <v>28</v>
      </c>
      <c r="AD389" s="95" t="s">
        <v>28</v>
      </c>
      <c r="AE389" s="95">
        <f t="shared" si="32"/>
        <v>0</v>
      </c>
      <c r="AF389" s="100">
        <f t="shared" si="33"/>
        <v>1</v>
      </c>
      <c r="AG389" s="95" t="e">
        <f t="shared" si="34"/>
        <v>#N/A</v>
      </c>
      <c r="AH389" s="95"/>
      <c r="AI389" s="101" t="s">
        <v>28</v>
      </c>
      <c r="AJ389" s="101" t="s">
        <v>28</v>
      </c>
      <c r="AK389" s="101" t="s">
        <v>28</v>
      </c>
      <c r="AL389" s="102" t="str">
        <f t="shared" si="35"/>
        <v>nezměněna</v>
      </c>
      <c r="AM389" s="103"/>
    </row>
    <row r="390" spans="1:39" ht="15">
      <c r="A390" s="105" t="str">
        <f>IF('VSTUP SCAUx'!AY390="","",'VSTUP SCAUx'!AY390)</f>
        <v/>
      </c>
      <c r="B390" s="105" t="str">
        <f>IF('VSTUP SCAUx'!A390="","",'VSTUP SCAUx'!A390)</f>
        <v/>
      </c>
      <c r="C390" s="105" t="str">
        <f>IF('VSTUP SCAUx'!B390="","",'VSTUP SCAUx'!B390)</f>
        <v/>
      </c>
      <c r="D390" s="105" t="str">
        <f>IF('VSTUP SCAUx'!C390="","",'VSTUP SCAUx'!C390)</f>
        <v/>
      </c>
      <c r="E390" s="105" t="str">
        <f>IF('VSTUP SCAUx'!I390="","",'VSTUP SCAUx'!I390)</f>
        <v/>
      </c>
      <c r="F390" s="95" t="str">
        <f>IF('VSTUP SCAUx'!F390="","",'VSTUP SCAUx'!F390)</f>
        <v/>
      </c>
      <c r="G390" s="95" t="str">
        <f>IF('VSTUP SCAUx'!G390="","",'VSTUP SCAUx'!G390)</f>
        <v/>
      </c>
      <c r="H390" s="101" t="str">
        <f>IF('VSTUP SCAUx'!AC390="","","ANO")</f>
        <v/>
      </c>
      <c r="I390" s="106" t="str">
        <f>IF('VSTUP SCAUx'!BD390="","",'VSTUP SCAUx'!BD390)</f>
        <v/>
      </c>
      <c r="J390" s="101" t="str">
        <f>IF('VSTUP SCAUx'!N390="","",'VSTUP SCAUx'!N390)</f>
        <v/>
      </c>
      <c r="K390" s="95" t="s">
        <v>28</v>
      </c>
      <c r="L390" s="95" t="s">
        <v>28</v>
      </c>
      <c r="M390" s="95" t="s">
        <v>28</v>
      </c>
      <c r="N390" s="95"/>
      <c r="O390" s="95" t="s">
        <v>28</v>
      </c>
      <c r="P390" s="96" t="e">
        <f>ROUND(IF(F390="vyplnit","-",VLOOKUP(CONCATENATE(Y390,G390," ",Z390),ZU!$A$6:$H$100,5,FALSE)*F390),2)</f>
        <v>#N/A</v>
      </c>
      <c r="Q390" s="96" t="e">
        <f aca="true" t="shared" si="36" ref="Q390:Q453">MIN(IF(AG390&lt;&gt;"",AG390,P390),O390)</f>
        <v>#N/A</v>
      </c>
      <c r="R390" s="97" t="s">
        <v>28</v>
      </c>
      <c r="S390" s="97" t="s">
        <v>28</v>
      </c>
      <c r="T390" s="97" t="s">
        <v>28</v>
      </c>
      <c r="U390" s="96"/>
      <c r="V390" s="101" t="str">
        <f>IF('VSTUP SCAUx'!BH390="","",'VSTUP SCAUx'!BH390)</f>
        <v/>
      </c>
      <c r="W390" s="101" t="str">
        <f>IF('VSTUP SCAUx'!BI390="","",'VSTUP SCAUx'!BI390)</f>
        <v/>
      </c>
      <c r="X390" s="98" t="e">
        <f aca="true" t="shared" si="37" ref="X390:X453">IF(F390&lt;&gt;"vyplnit",(G390*F390)/V390," ")</f>
        <v>#VALUE!</v>
      </c>
      <c r="Y390" s="99">
        <f>IF(A390="vyplnit"," ",VLOOKUP(A390,ZU!$B$6:$H$101,2,FALSE))</f>
        <v>0</v>
      </c>
      <c r="Z390" s="95" t="s">
        <v>28</v>
      </c>
      <c r="AA390" s="95"/>
      <c r="AB390" s="95" t="s">
        <v>28</v>
      </c>
      <c r="AC390" s="95" t="s">
        <v>28</v>
      </c>
      <c r="AD390" s="95" t="s">
        <v>28</v>
      </c>
      <c r="AE390" s="95">
        <f aca="true" t="shared" si="38" ref="AE390:AE453">SUM(AB390:AD390)</f>
        <v>0</v>
      </c>
      <c r="AF390" s="100">
        <f aca="true" t="shared" si="39" ref="AF390:AF453">1+(AE390/100)</f>
        <v>1</v>
      </c>
      <c r="AG390" s="95" t="e">
        <f aca="true" t="shared" si="40" ref="AG390:AG453">IF(AB390&lt;&gt;"",ROUND(P390*AF390,2),"")</f>
        <v>#N/A</v>
      </c>
      <c r="AH390" s="95"/>
      <c r="AI390" s="101" t="s">
        <v>28</v>
      </c>
      <c r="AJ390" s="101" t="s">
        <v>28</v>
      </c>
      <c r="AK390" s="101" t="s">
        <v>28</v>
      </c>
      <c r="AL390" s="102" t="str">
        <f aca="true" t="shared" si="41" ref="AL390:AL453">IF(AND(AJ390="vyplnit",AK390="vyplnit"),"nezměněna",MIN(AJ390:AK390))</f>
        <v>nezměněna</v>
      </c>
      <c r="AM390" s="103"/>
    </row>
    <row r="391" spans="1:39" ht="15">
      <c r="A391" s="105" t="str">
        <f>IF('VSTUP SCAUx'!AY391="","",'VSTUP SCAUx'!AY391)</f>
        <v/>
      </c>
      <c r="B391" s="105" t="str">
        <f>IF('VSTUP SCAUx'!A391="","",'VSTUP SCAUx'!A391)</f>
        <v/>
      </c>
      <c r="C391" s="105" t="str">
        <f>IF('VSTUP SCAUx'!B391="","",'VSTUP SCAUx'!B391)</f>
        <v/>
      </c>
      <c r="D391" s="105" t="str">
        <f>IF('VSTUP SCAUx'!C391="","",'VSTUP SCAUx'!C391)</f>
        <v/>
      </c>
      <c r="E391" s="105" t="str">
        <f>IF('VSTUP SCAUx'!I391="","",'VSTUP SCAUx'!I391)</f>
        <v/>
      </c>
      <c r="F391" s="95" t="str">
        <f>IF('VSTUP SCAUx'!F391="","",'VSTUP SCAUx'!F391)</f>
        <v/>
      </c>
      <c r="G391" s="95" t="str">
        <f>IF('VSTUP SCAUx'!G391="","",'VSTUP SCAUx'!G391)</f>
        <v/>
      </c>
      <c r="H391" s="101" t="str">
        <f>IF('VSTUP SCAUx'!AC391="","","ANO")</f>
        <v/>
      </c>
      <c r="I391" s="106" t="str">
        <f>IF('VSTUP SCAUx'!BD391="","",'VSTUP SCAUx'!BD391)</f>
        <v/>
      </c>
      <c r="J391" s="101" t="str">
        <f>IF('VSTUP SCAUx'!N391="","",'VSTUP SCAUx'!N391)</f>
        <v/>
      </c>
      <c r="K391" s="95" t="s">
        <v>28</v>
      </c>
      <c r="L391" s="95" t="s">
        <v>28</v>
      </c>
      <c r="M391" s="95" t="s">
        <v>28</v>
      </c>
      <c r="N391" s="95"/>
      <c r="O391" s="95" t="s">
        <v>28</v>
      </c>
      <c r="P391" s="96" t="e">
        <f>ROUND(IF(F391="vyplnit","-",VLOOKUP(CONCATENATE(Y391,G391," ",Z391),ZU!$A$6:$H$100,5,FALSE)*F391),2)</f>
        <v>#N/A</v>
      </c>
      <c r="Q391" s="96" t="e">
        <f t="shared" si="36"/>
        <v>#N/A</v>
      </c>
      <c r="R391" s="97" t="s">
        <v>28</v>
      </c>
      <c r="S391" s="97" t="s">
        <v>28</v>
      </c>
      <c r="T391" s="97" t="s">
        <v>28</v>
      </c>
      <c r="U391" s="96"/>
      <c r="V391" s="101" t="str">
        <f>IF('VSTUP SCAUx'!BH391="","",'VSTUP SCAUx'!BH391)</f>
        <v/>
      </c>
      <c r="W391" s="101" t="str">
        <f>IF('VSTUP SCAUx'!BI391="","",'VSTUP SCAUx'!BI391)</f>
        <v/>
      </c>
      <c r="X391" s="98" t="e">
        <f t="shared" si="37"/>
        <v>#VALUE!</v>
      </c>
      <c r="Y391" s="99">
        <f>IF(A391="vyplnit"," ",VLOOKUP(A391,ZU!$B$6:$H$101,2,FALSE))</f>
        <v>0</v>
      </c>
      <c r="Z391" s="95" t="s">
        <v>28</v>
      </c>
      <c r="AA391" s="95"/>
      <c r="AB391" s="95" t="s">
        <v>28</v>
      </c>
      <c r="AC391" s="95" t="s">
        <v>28</v>
      </c>
      <c r="AD391" s="95" t="s">
        <v>28</v>
      </c>
      <c r="AE391" s="95">
        <f t="shared" si="38"/>
        <v>0</v>
      </c>
      <c r="AF391" s="100">
        <f t="shared" si="39"/>
        <v>1</v>
      </c>
      <c r="AG391" s="95" t="e">
        <f t="shared" si="40"/>
        <v>#N/A</v>
      </c>
      <c r="AH391" s="95"/>
      <c r="AI391" s="101" t="s">
        <v>28</v>
      </c>
      <c r="AJ391" s="101" t="s">
        <v>28</v>
      </c>
      <c r="AK391" s="101" t="s">
        <v>28</v>
      </c>
      <c r="AL391" s="102" t="str">
        <f t="shared" si="41"/>
        <v>nezměněna</v>
      </c>
      <c r="AM391" s="103"/>
    </row>
    <row r="392" spans="1:39" ht="15">
      <c r="A392" s="105" t="str">
        <f>IF('VSTUP SCAUx'!AY392="","",'VSTUP SCAUx'!AY392)</f>
        <v/>
      </c>
      <c r="B392" s="105" t="str">
        <f>IF('VSTUP SCAUx'!A392="","",'VSTUP SCAUx'!A392)</f>
        <v/>
      </c>
      <c r="C392" s="105" t="str">
        <f>IF('VSTUP SCAUx'!B392="","",'VSTUP SCAUx'!B392)</f>
        <v/>
      </c>
      <c r="D392" s="105" t="str">
        <f>IF('VSTUP SCAUx'!C392="","",'VSTUP SCAUx'!C392)</f>
        <v/>
      </c>
      <c r="E392" s="105" t="str">
        <f>IF('VSTUP SCAUx'!I392="","",'VSTUP SCAUx'!I392)</f>
        <v/>
      </c>
      <c r="F392" s="95" t="str">
        <f>IF('VSTUP SCAUx'!F392="","",'VSTUP SCAUx'!F392)</f>
        <v/>
      </c>
      <c r="G392" s="95" t="str">
        <f>IF('VSTUP SCAUx'!G392="","",'VSTUP SCAUx'!G392)</f>
        <v/>
      </c>
      <c r="H392" s="101" t="str">
        <f>IF('VSTUP SCAUx'!AC392="","","ANO")</f>
        <v/>
      </c>
      <c r="I392" s="106" t="str">
        <f>IF('VSTUP SCAUx'!BD392="","",'VSTUP SCAUx'!BD392)</f>
        <v/>
      </c>
      <c r="J392" s="101" t="str">
        <f>IF('VSTUP SCAUx'!N392="","",'VSTUP SCAUx'!N392)</f>
        <v/>
      </c>
      <c r="K392" s="95" t="s">
        <v>28</v>
      </c>
      <c r="L392" s="95" t="s">
        <v>28</v>
      </c>
      <c r="M392" s="95" t="s">
        <v>28</v>
      </c>
      <c r="N392" s="95"/>
      <c r="O392" s="95" t="s">
        <v>28</v>
      </c>
      <c r="P392" s="96" t="e">
        <f>ROUND(IF(F392="vyplnit","-",VLOOKUP(CONCATENATE(Y392,G392," ",Z392),ZU!$A$6:$H$100,5,FALSE)*F392),2)</f>
        <v>#N/A</v>
      </c>
      <c r="Q392" s="96" t="e">
        <f t="shared" si="36"/>
        <v>#N/A</v>
      </c>
      <c r="R392" s="97" t="s">
        <v>28</v>
      </c>
      <c r="S392" s="97" t="s">
        <v>28</v>
      </c>
      <c r="T392" s="97" t="s">
        <v>28</v>
      </c>
      <c r="U392" s="96"/>
      <c r="V392" s="101" t="str">
        <f>IF('VSTUP SCAUx'!BH392="","",'VSTUP SCAUx'!BH392)</f>
        <v/>
      </c>
      <c r="W392" s="101" t="str">
        <f>IF('VSTUP SCAUx'!BI392="","",'VSTUP SCAUx'!BI392)</f>
        <v/>
      </c>
      <c r="X392" s="98" t="e">
        <f t="shared" si="37"/>
        <v>#VALUE!</v>
      </c>
      <c r="Y392" s="99">
        <f>IF(A392="vyplnit"," ",VLOOKUP(A392,ZU!$B$6:$H$101,2,FALSE))</f>
        <v>0</v>
      </c>
      <c r="Z392" s="95" t="s">
        <v>28</v>
      </c>
      <c r="AA392" s="95"/>
      <c r="AB392" s="95" t="s">
        <v>28</v>
      </c>
      <c r="AC392" s="95" t="s">
        <v>28</v>
      </c>
      <c r="AD392" s="95" t="s">
        <v>28</v>
      </c>
      <c r="AE392" s="95">
        <f t="shared" si="38"/>
        <v>0</v>
      </c>
      <c r="AF392" s="100">
        <f t="shared" si="39"/>
        <v>1</v>
      </c>
      <c r="AG392" s="95" t="e">
        <f t="shared" si="40"/>
        <v>#N/A</v>
      </c>
      <c r="AH392" s="95"/>
      <c r="AI392" s="101" t="s">
        <v>28</v>
      </c>
      <c r="AJ392" s="101" t="s">
        <v>28</v>
      </c>
      <c r="AK392" s="101" t="s">
        <v>28</v>
      </c>
      <c r="AL392" s="102" t="str">
        <f t="shared" si="41"/>
        <v>nezměněna</v>
      </c>
      <c r="AM392" s="103"/>
    </row>
    <row r="393" spans="1:39" ht="15">
      <c r="A393" s="105" t="str">
        <f>IF('VSTUP SCAUx'!AY393="","",'VSTUP SCAUx'!AY393)</f>
        <v/>
      </c>
      <c r="B393" s="105" t="str">
        <f>IF('VSTUP SCAUx'!A393="","",'VSTUP SCAUx'!A393)</f>
        <v/>
      </c>
      <c r="C393" s="105" t="str">
        <f>IF('VSTUP SCAUx'!B393="","",'VSTUP SCAUx'!B393)</f>
        <v/>
      </c>
      <c r="D393" s="105" t="str">
        <f>IF('VSTUP SCAUx'!C393="","",'VSTUP SCAUx'!C393)</f>
        <v/>
      </c>
      <c r="E393" s="105" t="str">
        <f>IF('VSTUP SCAUx'!I393="","",'VSTUP SCAUx'!I393)</f>
        <v/>
      </c>
      <c r="F393" s="95" t="str">
        <f>IF('VSTUP SCAUx'!F393="","",'VSTUP SCAUx'!F393)</f>
        <v/>
      </c>
      <c r="G393" s="95" t="str">
        <f>IF('VSTUP SCAUx'!G393="","",'VSTUP SCAUx'!G393)</f>
        <v/>
      </c>
      <c r="H393" s="101" t="str">
        <f>IF('VSTUP SCAUx'!AC393="","","ANO")</f>
        <v/>
      </c>
      <c r="I393" s="106" t="str">
        <f>IF('VSTUP SCAUx'!BD393="","",'VSTUP SCAUx'!BD393)</f>
        <v/>
      </c>
      <c r="J393" s="101" t="str">
        <f>IF('VSTUP SCAUx'!N393="","",'VSTUP SCAUx'!N393)</f>
        <v/>
      </c>
      <c r="K393" s="95" t="s">
        <v>28</v>
      </c>
      <c r="L393" s="95" t="s">
        <v>28</v>
      </c>
      <c r="M393" s="95" t="s">
        <v>28</v>
      </c>
      <c r="N393" s="95"/>
      <c r="O393" s="95" t="s">
        <v>28</v>
      </c>
      <c r="P393" s="96" t="e">
        <f>ROUND(IF(F393="vyplnit","-",VLOOKUP(CONCATENATE(Y393,G393," ",Z393),ZU!$A$6:$H$100,5,FALSE)*F393),2)</f>
        <v>#N/A</v>
      </c>
      <c r="Q393" s="96" t="e">
        <f t="shared" si="36"/>
        <v>#N/A</v>
      </c>
      <c r="R393" s="97" t="s">
        <v>28</v>
      </c>
      <c r="S393" s="97" t="s">
        <v>28</v>
      </c>
      <c r="T393" s="97" t="s">
        <v>28</v>
      </c>
      <c r="U393" s="96"/>
      <c r="V393" s="101" t="str">
        <f>IF('VSTUP SCAUx'!BH393="","",'VSTUP SCAUx'!BH393)</f>
        <v/>
      </c>
      <c r="W393" s="101" t="str">
        <f>IF('VSTUP SCAUx'!BI393="","",'VSTUP SCAUx'!BI393)</f>
        <v/>
      </c>
      <c r="X393" s="98" t="e">
        <f t="shared" si="37"/>
        <v>#VALUE!</v>
      </c>
      <c r="Y393" s="99">
        <f>IF(A393="vyplnit"," ",VLOOKUP(A393,ZU!$B$6:$H$101,2,FALSE))</f>
        <v>0</v>
      </c>
      <c r="Z393" s="95" t="s">
        <v>28</v>
      </c>
      <c r="AA393" s="95"/>
      <c r="AB393" s="95" t="s">
        <v>28</v>
      </c>
      <c r="AC393" s="95" t="s">
        <v>28</v>
      </c>
      <c r="AD393" s="95" t="s">
        <v>28</v>
      </c>
      <c r="AE393" s="95">
        <f t="shared" si="38"/>
        <v>0</v>
      </c>
      <c r="AF393" s="100">
        <f t="shared" si="39"/>
        <v>1</v>
      </c>
      <c r="AG393" s="95" t="e">
        <f t="shared" si="40"/>
        <v>#N/A</v>
      </c>
      <c r="AH393" s="95"/>
      <c r="AI393" s="101" t="s">
        <v>28</v>
      </c>
      <c r="AJ393" s="101" t="s">
        <v>28</v>
      </c>
      <c r="AK393" s="101" t="s">
        <v>28</v>
      </c>
      <c r="AL393" s="102" t="str">
        <f t="shared" si="41"/>
        <v>nezměněna</v>
      </c>
      <c r="AM393" s="103"/>
    </row>
    <row r="394" spans="1:39" ht="15">
      <c r="A394" s="105" t="str">
        <f>IF('VSTUP SCAUx'!AY394="","",'VSTUP SCAUx'!AY394)</f>
        <v/>
      </c>
      <c r="B394" s="105" t="str">
        <f>IF('VSTUP SCAUx'!A394="","",'VSTUP SCAUx'!A394)</f>
        <v/>
      </c>
      <c r="C394" s="105" t="str">
        <f>IF('VSTUP SCAUx'!B394="","",'VSTUP SCAUx'!B394)</f>
        <v/>
      </c>
      <c r="D394" s="105" t="str">
        <f>IF('VSTUP SCAUx'!C394="","",'VSTUP SCAUx'!C394)</f>
        <v/>
      </c>
      <c r="E394" s="105" t="str">
        <f>IF('VSTUP SCAUx'!I394="","",'VSTUP SCAUx'!I394)</f>
        <v/>
      </c>
      <c r="F394" s="95" t="str">
        <f>IF('VSTUP SCAUx'!F394="","",'VSTUP SCAUx'!F394)</f>
        <v/>
      </c>
      <c r="G394" s="95" t="str">
        <f>IF('VSTUP SCAUx'!G394="","",'VSTUP SCAUx'!G394)</f>
        <v/>
      </c>
      <c r="H394" s="101" t="str">
        <f>IF('VSTUP SCAUx'!AC394="","","ANO")</f>
        <v/>
      </c>
      <c r="I394" s="106" t="str">
        <f>IF('VSTUP SCAUx'!BD394="","",'VSTUP SCAUx'!BD394)</f>
        <v/>
      </c>
      <c r="J394" s="101" t="str">
        <f>IF('VSTUP SCAUx'!N394="","",'VSTUP SCAUx'!N394)</f>
        <v/>
      </c>
      <c r="K394" s="95" t="s">
        <v>28</v>
      </c>
      <c r="L394" s="95" t="s">
        <v>28</v>
      </c>
      <c r="M394" s="95" t="s">
        <v>28</v>
      </c>
      <c r="N394" s="95"/>
      <c r="O394" s="95" t="s">
        <v>28</v>
      </c>
      <c r="P394" s="96" t="e">
        <f>ROUND(IF(F394="vyplnit","-",VLOOKUP(CONCATENATE(Y394,G394," ",Z394),ZU!$A$6:$H$100,5,FALSE)*F394),2)</f>
        <v>#N/A</v>
      </c>
      <c r="Q394" s="96" t="e">
        <f t="shared" si="36"/>
        <v>#N/A</v>
      </c>
      <c r="R394" s="97" t="s">
        <v>28</v>
      </c>
      <c r="S394" s="97" t="s">
        <v>28</v>
      </c>
      <c r="T394" s="97" t="s">
        <v>28</v>
      </c>
      <c r="U394" s="96"/>
      <c r="V394" s="101" t="str">
        <f>IF('VSTUP SCAUx'!BH394="","",'VSTUP SCAUx'!BH394)</f>
        <v/>
      </c>
      <c r="W394" s="101" t="str">
        <f>IF('VSTUP SCAUx'!BI394="","",'VSTUP SCAUx'!BI394)</f>
        <v/>
      </c>
      <c r="X394" s="98" t="e">
        <f t="shared" si="37"/>
        <v>#VALUE!</v>
      </c>
      <c r="Y394" s="99">
        <f>IF(A394="vyplnit"," ",VLOOKUP(A394,ZU!$B$6:$H$101,2,FALSE))</f>
        <v>0</v>
      </c>
      <c r="Z394" s="95" t="s">
        <v>28</v>
      </c>
      <c r="AA394" s="95"/>
      <c r="AB394" s="95" t="s">
        <v>28</v>
      </c>
      <c r="AC394" s="95" t="s">
        <v>28</v>
      </c>
      <c r="AD394" s="95" t="s">
        <v>28</v>
      </c>
      <c r="AE394" s="95">
        <f t="shared" si="38"/>
        <v>0</v>
      </c>
      <c r="AF394" s="100">
        <f t="shared" si="39"/>
        <v>1</v>
      </c>
      <c r="AG394" s="95" t="e">
        <f t="shared" si="40"/>
        <v>#N/A</v>
      </c>
      <c r="AH394" s="95"/>
      <c r="AI394" s="101" t="s">
        <v>28</v>
      </c>
      <c r="AJ394" s="101" t="s">
        <v>28</v>
      </c>
      <c r="AK394" s="101" t="s">
        <v>28</v>
      </c>
      <c r="AL394" s="102" t="str">
        <f t="shared" si="41"/>
        <v>nezměněna</v>
      </c>
      <c r="AM394" s="103"/>
    </row>
    <row r="395" spans="1:39" ht="15">
      <c r="A395" s="105" t="str">
        <f>IF('VSTUP SCAUx'!AY395="","",'VSTUP SCAUx'!AY395)</f>
        <v/>
      </c>
      <c r="B395" s="105" t="str">
        <f>IF('VSTUP SCAUx'!A395="","",'VSTUP SCAUx'!A395)</f>
        <v/>
      </c>
      <c r="C395" s="105" t="str">
        <f>IF('VSTUP SCAUx'!B395="","",'VSTUP SCAUx'!B395)</f>
        <v/>
      </c>
      <c r="D395" s="105" t="str">
        <f>IF('VSTUP SCAUx'!C395="","",'VSTUP SCAUx'!C395)</f>
        <v/>
      </c>
      <c r="E395" s="105" t="str">
        <f>IF('VSTUP SCAUx'!I395="","",'VSTUP SCAUx'!I395)</f>
        <v/>
      </c>
      <c r="F395" s="95" t="str">
        <f>IF('VSTUP SCAUx'!F395="","",'VSTUP SCAUx'!F395)</f>
        <v/>
      </c>
      <c r="G395" s="95" t="str">
        <f>IF('VSTUP SCAUx'!G395="","",'VSTUP SCAUx'!G395)</f>
        <v/>
      </c>
      <c r="H395" s="101" t="str">
        <f>IF('VSTUP SCAUx'!AC395="","","ANO")</f>
        <v/>
      </c>
      <c r="I395" s="106" t="str">
        <f>IF('VSTUP SCAUx'!BD395="","",'VSTUP SCAUx'!BD395)</f>
        <v/>
      </c>
      <c r="J395" s="101" t="str">
        <f>IF('VSTUP SCAUx'!N395="","",'VSTUP SCAUx'!N395)</f>
        <v/>
      </c>
      <c r="K395" s="95" t="s">
        <v>28</v>
      </c>
      <c r="L395" s="95" t="s">
        <v>28</v>
      </c>
      <c r="M395" s="95" t="s">
        <v>28</v>
      </c>
      <c r="N395" s="95"/>
      <c r="O395" s="95" t="s">
        <v>28</v>
      </c>
      <c r="P395" s="96" t="e">
        <f>ROUND(IF(F395="vyplnit","-",VLOOKUP(CONCATENATE(Y395,G395," ",Z395),ZU!$A$6:$H$100,5,FALSE)*F395),2)</f>
        <v>#N/A</v>
      </c>
      <c r="Q395" s="96" t="e">
        <f t="shared" si="36"/>
        <v>#N/A</v>
      </c>
      <c r="R395" s="97" t="s">
        <v>28</v>
      </c>
      <c r="S395" s="97" t="s">
        <v>28</v>
      </c>
      <c r="T395" s="97" t="s">
        <v>28</v>
      </c>
      <c r="U395" s="96"/>
      <c r="V395" s="101" t="str">
        <f>IF('VSTUP SCAUx'!BH395="","",'VSTUP SCAUx'!BH395)</f>
        <v/>
      </c>
      <c r="W395" s="101" t="str">
        <f>IF('VSTUP SCAUx'!BI395="","",'VSTUP SCAUx'!BI395)</f>
        <v/>
      </c>
      <c r="X395" s="98" t="e">
        <f t="shared" si="37"/>
        <v>#VALUE!</v>
      </c>
      <c r="Y395" s="99">
        <f>IF(A395="vyplnit"," ",VLOOKUP(A395,ZU!$B$6:$H$101,2,FALSE))</f>
        <v>0</v>
      </c>
      <c r="Z395" s="95" t="s">
        <v>28</v>
      </c>
      <c r="AA395" s="95"/>
      <c r="AB395" s="95" t="s">
        <v>28</v>
      </c>
      <c r="AC395" s="95" t="s">
        <v>28</v>
      </c>
      <c r="AD395" s="95" t="s">
        <v>28</v>
      </c>
      <c r="AE395" s="95">
        <f t="shared" si="38"/>
        <v>0</v>
      </c>
      <c r="AF395" s="100">
        <f t="shared" si="39"/>
        <v>1</v>
      </c>
      <c r="AG395" s="95" t="e">
        <f t="shared" si="40"/>
        <v>#N/A</v>
      </c>
      <c r="AH395" s="95"/>
      <c r="AI395" s="101" t="s">
        <v>28</v>
      </c>
      <c r="AJ395" s="101" t="s">
        <v>28</v>
      </c>
      <c r="AK395" s="101" t="s">
        <v>28</v>
      </c>
      <c r="AL395" s="102" t="str">
        <f t="shared" si="41"/>
        <v>nezměněna</v>
      </c>
      <c r="AM395" s="103"/>
    </row>
    <row r="396" spans="1:39" ht="15">
      <c r="A396" s="105" t="str">
        <f>IF('VSTUP SCAUx'!AY396="","",'VSTUP SCAUx'!AY396)</f>
        <v/>
      </c>
      <c r="B396" s="105" t="str">
        <f>IF('VSTUP SCAUx'!A396="","",'VSTUP SCAUx'!A396)</f>
        <v/>
      </c>
      <c r="C396" s="105" t="str">
        <f>IF('VSTUP SCAUx'!B396="","",'VSTUP SCAUx'!B396)</f>
        <v/>
      </c>
      <c r="D396" s="105" t="str">
        <f>IF('VSTUP SCAUx'!C396="","",'VSTUP SCAUx'!C396)</f>
        <v/>
      </c>
      <c r="E396" s="105" t="str">
        <f>IF('VSTUP SCAUx'!I396="","",'VSTUP SCAUx'!I396)</f>
        <v/>
      </c>
      <c r="F396" s="95" t="str">
        <f>IF('VSTUP SCAUx'!F396="","",'VSTUP SCAUx'!F396)</f>
        <v/>
      </c>
      <c r="G396" s="95" t="str">
        <f>IF('VSTUP SCAUx'!G396="","",'VSTUP SCAUx'!G396)</f>
        <v/>
      </c>
      <c r="H396" s="101" t="str">
        <f>IF('VSTUP SCAUx'!AC396="","","ANO")</f>
        <v/>
      </c>
      <c r="I396" s="106" t="str">
        <f>IF('VSTUP SCAUx'!BD396="","",'VSTUP SCAUx'!BD396)</f>
        <v/>
      </c>
      <c r="J396" s="101" t="str">
        <f>IF('VSTUP SCAUx'!N396="","",'VSTUP SCAUx'!N396)</f>
        <v/>
      </c>
      <c r="K396" s="95" t="s">
        <v>28</v>
      </c>
      <c r="L396" s="95" t="s">
        <v>28</v>
      </c>
      <c r="M396" s="95" t="s">
        <v>28</v>
      </c>
      <c r="N396" s="95"/>
      <c r="O396" s="95" t="s">
        <v>28</v>
      </c>
      <c r="P396" s="96" t="e">
        <f>ROUND(IF(F396="vyplnit","-",VLOOKUP(CONCATENATE(Y396,G396," ",Z396),ZU!$A$6:$H$100,5,FALSE)*F396),2)</f>
        <v>#N/A</v>
      </c>
      <c r="Q396" s="96" t="e">
        <f t="shared" si="36"/>
        <v>#N/A</v>
      </c>
      <c r="R396" s="97" t="s">
        <v>28</v>
      </c>
      <c r="S396" s="97" t="s">
        <v>28</v>
      </c>
      <c r="T396" s="97" t="s">
        <v>28</v>
      </c>
      <c r="U396" s="96"/>
      <c r="V396" s="101" t="str">
        <f>IF('VSTUP SCAUx'!BH396="","",'VSTUP SCAUx'!BH396)</f>
        <v/>
      </c>
      <c r="W396" s="101" t="str">
        <f>IF('VSTUP SCAUx'!BI396="","",'VSTUP SCAUx'!BI396)</f>
        <v/>
      </c>
      <c r="X396" s="98" t="e">
        <f t="shared" si="37"/>
        <v>#VALUE!</v>
      </c>
      <c r="Y396" s="99">
        <f>IF(A396="vyplnit"," ",VLOOKUP(A396,ZU!$B$6:$H$101,2,FALSE))</f>
        <v>0</v>
      </c>
      <c r="Z396" s="95" t="s">
        <v>28</v>
      </c>
      <c r="AA396" s="95"/>
      <c r="AB396" s="95" t="s">
        <v>28</v>
      </c>
      <c r="AC396" s="95" t="s">
        <v>28</v>
      </c>
      <c r="AD396" s="95" t="s">
        <v>28</v>
      </c>
      <c r="AE396" s="95">
        <f t="shared" si="38"/>
        <v>0</v>
      </c>
      <c r="AF396" s="100">
        <f t="shared" si="39"/>
        <v>1</v>
      </c>
      <c r="AG396" s="95" t="e">
        <f t="shared" si="40"/>
        <v>#N/A</v>
      </c>
      <c r="AH396" s="95"/>
      <c r="AI396" s="101" t="s">
        <v>28</v>
      </c>
      <c r="AJ396" s="101" t="s">
        <v>28</v>
      </c>
      <c r="AK396" s="101" t="s">
        <v>28</v>
      </c>
      <c r="AL396" s="102" t="str">
        <f t="shared" si="41"/>
        <v>nezměněna</v>
      </c>
      <c r="AM396" s="103"/>
    </row>
    <row r="397" spans="1:39" ht="15">
      <c r="A397" s="105" t="str">
        <f>IF('VSTUP SCAUx'!AY397="","",'VSTUP SCAUx'!AY397)</f>
        <v/>
      </c>
      <c r="B397" s="105" t="str">
        <f>IF('VSTUP SCAUx'!A397="","",'VSTUP SCAUx'!A397)</f>
        <v/>
      </c>
      <c r="C397" s="105" t="str">
        <f>IF('VSTUP SCAUx'!B397="","",'VSTUP SCAUx'!B397)</f>
        <v/>
      </c>
      <c r="D397" s="105" t="str">
        <f>IF('VSTUP SCAUx'!C397="","",'VSTUP SCAUx'!C397)</f>
        <v/>
      </c>
      <c r="E397" s="105" t="str">
        <f>IF('VSTUP SCAUx'!I397="","",'VSTUP SCAUx'!I397)</f>
        <v/>
      </c>
      <c r="F397" s="95" t="str">
        <f>IF('VSTUP SCAUx'!F397="","",'VSTUP SCAUx'!F397)</f>
        <v/>
      </c>
      <c r="G397" s="95" t="str">
        <f>IF('VSTUP SCAUx'!G397="","",'VSTUP SCAUx'!G397)</f>
        <v/>
      </c>
      <c r="H397" s="101" t="str">
        <f>IF('VSTUP SCAUx'!AC397="","","ANO")</f>
        <v/>
      </c>
      <c r="I397" s="106" t="str">
        <f>IF('VSTUP SCAUx'!BD397="","",'VSTUP SCAUx'!BD397)</f>
        <v/>
      </c>
      <c r="J397" s="101" t="str">
        <f>IF('VSTUP SCAUx'!N397="","",'VSTUP SCAUx'!N397)</f>
        <v/>
      </c>
      <c r="K397" s="95" t="s">
        <v>28</v>
      </c>
      <c r="L397" s="95" t="s">
        <v>28</v>
      </c>
      <c r="M397" s="95" t="s">
        <v>28</v>
      </c>
      <c r="N397" s="95"/>
      <c r="O397" s="95" t="s">
        <v>28</v>
      </c>
      <c r="P397" s="96" t="e">
        <f>ROUND(IF(F397="vyplnit","-",VLOOKUP(CONCATENATE(Y397,G397," ",Z397),ZU!$A$6:$H$100,5,FALSE)*F397),2)</f>
        <v>#N/A</v>
      </c>
      <c r="Q397" s="96" t="e">
        <f t="shared" si="36"/>
        <v>#N/A</v>
      </c>
      <c r="R397" s="97" t="s">
        <v>28</v>
      </c>
      <c r="S397" s="97" t="s">
        <v>28</v>
      </c>
      <c r="T397" s="97" t="s">
        <v>28</v>
      </c>
      <c r="U397" s="96"/>
      <c r="V397" s="101" t="str">
        <f>IF('VSTUP SCAUx'!BH397="","",'VSTUP SCAUx'!BH397)</f>
        <v/>
      </c>
      <c r="W397" s="101" t="str">
        <f>IF('VSTUP SCAUx'!BI397="","",'VSTUP SCAUx'!BI397)</f>
        <v/>
      </c>
      <c r="X397" s="98" t="e">
        <f t="shared" si="37"/>
        <v>#VALUE!</v>
      </c>
      <c r="Y397" s="99">
        <f>IF(A397="vyplnit"," ",VLOOKUP(A397,ZU!$B$6:$H$101,2,FALSE))</f>
        <v>0</v>
      </c>
      <c r="Z397" s="95" t="s">
        <v>28</v>
      </c>
      <c r="AA397" s="95"/>
      <c r="AB397" s="95" t="s">
        <v>28</v>
      </c>
      <c r="AC397" s="95" t="s">
        <v>28</v>
      </c>
      <c r="AD397" s="95" t="s">
        <v>28</v>
      </c>
      <c r="AE397" s="95">
        <f t="shared" si="38"/>
        <v>0</v>
      </c>
      <c r="AF397" s="100">
        <f t="shared" si="39"/>
        <v>1</v>
      </c>
      <c r="AG397" s="95" t="e">
        <f t="shared" si="40"/>
        <v>#N/A</v>
      </c>
      <c r="AH397" s="95"/>
      <c r="AI397" s="101" t="s">
        <v>28</v>
      </c>
      <c r="AJ397" s="101" t="s">
        <v>28</v>
      </c>
      <c r="AK397" s="101" t="s">
        <v>28</v>
      </c>
      <c r="AL397" s="102" t="str">
        <f t="shared" si="41"/>
        <v>nezměněna</v>
      </c>
      <c r="AM397" s="103"/>
    </row>
    <row r="398" spans="1:39" ht="15">
      <c r="A398" s="105" t="str">
        <f>IF('VSTUP SCAUx'!AY398="","",'VSTUP SCAUx'!AY398)</f>
        <v/>
      </c>
      <c r="B398" s="105" t="str">
        <f>IF('VSTUP SCAUx'!A398="","",'VSTUP SCAUx'!A398)</f>
        <v/>
      </c>
      <c r="C398" s="105" t="str">
        <f>IF('VSTUP SCAUx'!B398="","",'VSTUP SCAUx'!B398)</f>
        <v/>
      </c>
      <c r="D398" s="105" t="str">
        <f>IF('VSTUP SCAUx'!C398="","",'VSTUP SCAUx'!C398)</f>
        <v/>
      </c>
      <c r="E398" s="105" t="str">
        <f>IF('VSTUP SCAUx'!I398="","",'VSTUP SCAUx'!I398)</f>
        <v/>
      </c>
      <c r="F398" s="95" t="str">
        <f>IF('VSTUP SCAUx'!F398="","",'VSTUP SCAUx'!F398)</f>
        <v/>
      </c>
      <c r="G398" s="95" t="str">
        <f>IF('VSTUP SCAUx'!G398="","",'VSTUP SCAUx'!G398)</f>
        <v/>
      </c>
      <c r="H398" s="101" t="str">
        <f>IF('VSTUP SCAUx'!AC398="","","ANO")</f>
        <v/>
      </c>
      <c r="I398" s="106" t="str">
        <f>IF('VSTUP SCAUx'!BD398="","",'VSTUP SCAUx'!BD398)</f>
        <v/>
      </c>
      <c r="J398" s="101" t="str">
        <f>IF('VSTUP SCAUx'!N398="","",'VSTUP SCAUx'!N398)</f>
        <v/>
      </c>
      <c r="K398" s="95" t="s">
        <v>28</v>
      </c>
      <c r="L398" s="95" t="s">
        <v>28</v>
      </c>
      <c r="M398" s="95" t="s">
        <v>28</v>
      </c>
      <c r="N398" s="95"/>
      <c r="O398" s="95" t="s">
        <v>28</v>
      </c>
      <c r="P398" s="96" t="e">
        <f>ROUND(IF(F398="vyplnit","-",VLOOKUP(CONCATENATE(Y398,G398," ",Z398),ZU!$A$6:$H$100,5,FALSE)*F398),2)</f>
        <v>#N/A</v>
      </c>
      <c r="Q398" s="96" t="e">
        <f t="shared" si="36"/>
        <v>#N/A</v>
      </c>
      <c r="R398" s="97" t="s">
        <v>28</v>
      </c>
      <c r="S398" s="97" t="s">
        <v>28</v>
      </c>
      <c r="T398" s="97" t="s">
        <v>28</v>
      </c>
      <c r="U398" s="96"/>
      <c r="V398" s="101" t="str">
        <f>IF('VSTUP SCAUx'!BH398="","",'VSTUP SCAUx'!BH398)</f>
        <v/>
      </c>
      <c r="W398" s="101" t="str">
        <f>IF('VSTUP SCAUx'!BI398="","",'VSTUP SCAUx'!BI398)</f>
        <v/>
      </c>
      <c r="X398" s="98" t="e">
        <f t="shared" si="37"/>
        <v>#VALUE!</v>
      </c>
      <c r="Y398" s="99">
        <f>IF(A398="vyplnit"," ",VLOOKUP(A398,ZU!$B$6:$H$101,2,FALSE))</f>
        <v>0</v>
      </c>
      <c r="Z398" s="95" t="s">
        <v>28</v>
      </c>
      <c r="AA398" s="95"/>
      <c r="AB398" s="95" t="s">
        <v>28</v>
      </c>
      <c r="AC398" s="95" t="s">
        <v>28</v>
      </c>
      <c r="AD398" s="95" t="s">
        <v>28</v>
      </c>
      <c r="AE398" s="95">
        <f t="shared" si="38"/>
        <v>0</v>
      </c>
      <c r="AF398" s="100">
        <f t="shared" si="39"/>
        <v>1</v>
      </c>
      <c r="AG398" s="95" t="e">
        <f t="shared" si="40"/>
        <v>#N/A</v>
      </c>
      <c r="AH398" s="95"/>
      <c r="AI398" s="101" t="s">
        <v>28</v>
      </c>
      <c r="AJ398" s="101" t="s">
        <v>28</v>
      </c>
      <c r="AK398" s="101" t="s">
        <v>28</v>
      </c>
      <c r="AL398" s="102" t="str">
        <f t="shared" si="41"/>
        <v>nezměněna</v>
      </c>
      <c r="AM398" s="103"/>
    </row>
    <row r="399" spans="1:39" ht="15">
      <c r="A399" s="105" t="str">
        <f>IF('VSTUP SCAUx'!AY399="","",'VSTUP SCAUx'!AY399)</f>
        <v/>
      </c>
      <c r="B399" s="105" t="str">
        <f>IF('VSTUP SCAUx'!A399="","",'VSTUP SCAUx'!A399)</f>
        <v/>
      </c>
      <c r="C399" s="105" t="str">
        <f>IF('VSTUP SCAUx'!B399="","",'VSTUP SCAUx'!B399)</f>
        <v/>
      </c>
      <c r="D399" s="105" t="str">
        <f>IF('VSTUP SCAUx'!C399="","",'VSTUP SCAUx'!C399)</f>
        <v/>
      </c>
      <c r="E399" s="105" t="str">
        <f>IF('VSTUP SCAUx'!I399="","",'VSTUP SCAUx'!I399)</f>
        <v/>
      </c>
      <c r="F399" s="95" t="str">
        <f>IF('VSTUP SCAUx'!F399="","",'VSTUP SCAUx'!F399)</f>
        <v/>
      </c>
      <c r="G399" s="95" t="str">
        <f>IF('VSTUP SCAUx'!G399="","",'VSTUP SCAUx'!G399)</f>
        <v/>
      </c>
      <c r="H399" s="101" t="str">
        <f>IF('VSTUP SCAUx'!AC399="","","ANO")</f>
        <v/>
      </c>
      <c r="I399" s="106" t="str">
        <f>IF('VSTUP SCAUx'!BD399="","",'VSTUP SCAUx'!BD399)</f>
        <v/>
      </c>
      <c r="J399" s="101" t="str">
        <f>IF('VSTUP SCAUx'!N399="","",'VSTUP SCAUx'!N399)</f>
        <v/>
      </c>
      <c r="K399" s="95" t="s">
        <v>28</v>
      </c>
      <c r="L399" s="95" t="s">
        <v>28</v>
      </c>
      <c r="M399" s="95" t="s">
        <v>28</v>
      </c>
      <c r="N399" s="95"/>
      <c r="O399" s="95" t="s">
        <v>28</v>
      </c>
      <c r="P399" s="96" t="e">
        <f>ROUND(IF(F399="vyplnit","-",VLOOKUP(CONCATENATE(Y399,G399," ",Z399),ZU!$A$6:$H$100,5,FALSE)*F399),2)</f>
        <v>#N/A</v>
      </c>
      <c r="Q399" s="96" t="e">
        <f t="shared" si="36"/>
        <v>#N/A</v>
      </c>
      <c r="R399" s="97" t="s">
        <v>28</v>
      </c>
      <c r="S399" s="97" t="s">
        <v>28</v>
      </c>
      <c r="T399" s="97" t="s">
        <v>28</v>
      </c>
      <c r="U399" s="96"/>
      <c r="V399" s="101" t="str">
        <f>IF('VSTUP SCAUx'!BH399="","",'VSTUP SCAUx'!BH399)</f>
        <v/>
      </c>
      <c r="W399" s="101" t="str">
        <f>IF('VSTUP SCAUx'!BI399="","",'VSTUP SCAUx'!BI399)</f>
        <v/>
      </c>
      <c r="X399" s="98" t="e">
        <f t="shared" si="37"/>
        <v>#VALUE!</v>
      </c>
      <c r="Y399" s="99">
        <f>IF(A399="vyplnit"," ",VLOOKUP(A399,ZU!$B$6:$H$101,2,FALSE))</f>
        <v>0</v>
      </c>
      <c r="Z399" s="95" t="s">
        <v>28</v>
      </c>
      <c r="AA399" s="95"/>
      <c r="AB399" s="95" t="s">
        <v>28</v>
      </c>
      <c r="AC399" s="95" t="s">
        <v>28</v>
      </c>
      <c r="AD399" s="95" t="s">
        <v>28</v>
      </c>
      <c r="AE399" s="95">
        <f t="shared" si="38"/>
        <v>0</v>
      </c>
      <c r="AF399" s="100">
        <f t="shared" si="39"/>
        <v>1</v>
      </c>
      <c r="AG399" s="95" t="e">
        <f t="shared" si="40"/>
        <v>#N/A</v>
      </c>
      <c r="AH399" s="95"/>
      <c r="AI399" s="101" t="s">
        <v>28</v>
      </c>
      <c r="AJ399" s="101" t="s">
        <v>28</v>
      </c>
      <c r="AK399" s="101" t="s">
        <v>28</v>
      </c>
      <c r="AL399" s="102" t="str">
        <f t="shared" si="41"/>
        <v>nezměněna</v>
      </c>
      <c r="AM399" s="103"/>
    </row>
    <row r="400" spans="1:39" ht="15">
      <c r="A400" s="105" t="str">
        <f>IF('VSTUP SCAUx'!AY400="","",'VSTUP SCAUx'!AY400)</f>
        <v/>
      </c>
      <c r="B400" s="105" t="str">
        <f>IF('VSTUP SCAUx'!A400="","",'VSTUP SCAUx'!A400)</f>
        <v/>
      </c>
      <c r="C400" s="105" t="str">
        <f>IF('VSTUP SCAUx'!B400="","",'VSTUP SCAUx'!B400)</f>
        <v/>
      </c>
      <c r="D400" s="105" t="str">
        <f>IF('VSTUP SCAUx'!C400="","",'VSTUP SCAUx'!C400)</f>
        <v/>
      </c>
      <c r="E400" s="105" t="str">
        <f>IF('VSTUP SCAUx'!I400="","",'VSTUP SCAUx'!I400)</f>
        <v/>
      </c>
      <c r="F400" s="95" t="str">
        <f>IF('VSTUP SCAUx'!F400="","",'VSTUP SCAUx'!F400)</f>
        <v/>
      </c>
      <c r="G400" s="95" t="str">
        <f>IF('VSTUP SCAUx'!G400="","",'VSTUP SCAUx'!G400)</f>
        <v/>
      </c>
      <c r="H400" s="101" t="str">
        <f>IF('VSTUP SCAUx'!AC400="","","ANO")</f>
        <v/>
      </c>
      <c r="I400" s="106" t="str">
        <f>IF('VSTUP SCAUx'!BD400="","",'VSTUP SCAUx'!BD400)</f>
        <v/>
      </c>
      <c r="J400" s="101" t="str">
        <f>IF('VSTUP SCAUx'!N400="","",'VSTUP SCAUx'!N400)</f>
        <v/>
      </c>
      <c r="K400" s="95" t="s">
        <v>28</v>
      </c>
      <c r="L400" s="95" t="s">
        <v>28</v>
      </c>
      <c r="M400" s="95" t="s">
        <v>28</v>
      </c>
      <c r="N400" s="95"/>
      <c r="O400" s="95" t="s">
        <v>28</v>
      </c>
      <c r="P400" s="96" t="e">
        <f>ROUND(IF(F400="vyplnit","-",VLOOKUP(CONCATENATE(Y400,G400," ",Z400),ZU!$A$6:$H$100,5,FALSE)*F400),2)</f>
        <v>#N/A</v>
      </c>
      <c r="Q400" s="96" t="e">
        <f t="shared" si="36"/>
        <v>#N/A</v>
      </c>
      <c r="R400" s="97" t="s">
        <v>28</v>
      </c>
      <c r="S400" s="97" t="s">
        <v>28</v>
      </c>
      <c r="T400" s="97" t="s">
        <v>28</v>
      </c>
      <c r="U400" s="96"/>
      <c r="V400" s="101" t="str">
        <f>IF('VSTUP SCAUx'!BH400="","",'VSTUP SCAUx'!BH400)</f>
        <v/>
      </c>
      <c r="W400" s="101" t="str">
        <f>IF('VSTUP SCAUx'!BI400="","",'VSTUP SCAUx'!BI400)</f>
        <v/>
      </c>
      <c r="X400" s="98" t="e">
        <f t="shared" si="37"/>
        <v>#VALUE!</v>
      </c>
      <c r="Y400" s="99">
        <f>IF(A400="vyplnit"," ",VLOOKUP(A400,ZU!$B$6:$H$101,2,FALSE))</f>
        <v>0</v>
      </c>
      <c r="Z400" s="95" t="s">
        <v>28</v>
      </c>
      <c r="AA400" s="95"/>
      <c r="AB400" s="95" t="s">
        <v>28</v>
      </c>
      <c r="AC400" s="95" t="s">
        <v>28</v>
      </c>
      <c r="AD400" s="95" t="s">
        <v>28</v>
      </c>
      <c r="AE400" s="95">
        <f t="shared" si="38"/>
        <v>0</v>
      </c>
      <c r="AF400" s="100">
        <f t="shared" si="39"/>
        <v>1</v>
      </c>
      <c r="AG400" s="95" t="e">
        <f t="shared" si="40"/>
        <v>#N/A</v>
      </c>
      <c r="AH400" s="95"/>
      <c r="AI400" s="101" t="s">
        <v>28</v>
      </c>
      <c r="AJ400" s="101" t="s">
        <v>28</v>
      </c>
      <c r="AK400" s="101" t="s">
        <v>28</v>
      </c>
      <c r="AL400" s="102" t="str">
        <f t="shared" si="41"/>
        <v>nezměněna</v>
      </c>
      <c r="AM400" s="103"/>
    </row>
    <row r="401" spans="1:39" ht="15">
      <c r="A401" s="105" t="str">
        <f>IF('VSTUP SCAUx'!AY401="","",'VSTUP SCAUx'!AY401)</f>
        <v/>
      </c>
      <c r="B401" s="105" t="str">
        <f>IF('VSTUP SCAUx'!A401="","",'VSTUP SCAUx'!A401)</f>
        <v/>
      </c>
      <c r="C401" s="105" t="str">
        <f>IF('VSTUP SCAUx'!B401="","",'VSTUP SCAUx'!B401)</f>
        <v/>
      </c>
      <c r="D401" s="105" t="str">
        <f>IF('VSTUP SCAUx'!C401="","",'VSTUP SCAUx'!C401)</f>
        <v/>
      </c>
      <c r="E401" s="105" t="str">
        <f>IF('VSTUP SCAUx'!I401="","",'VSTUP SCAUx'!I401)</f>
        <v/>
      </c>
      <c r="F401" s="95" t="str">
        <f>IF('VSTUP SCAUx'!F401="","",'VSTUP SCAUx'!F401)</f>
        <v/>
      </c>
      <c r="G401" s="95" t="str">
        <f>IF('VSTUP SCAUx'!G401="","",'VSTUP SCAUx'!G401)</f>
        <v/>
      </c>
      <c r="H401" s="101" t="str">
        <f>IF('VSTUP SCAUx'!AC401="","","ANO")</f>
        <v/>
      </c>
      <c r="I401" s="106" t="str">
        <f>IF('VSTUP SCAUx'!BD401="","",'VSTUP SCAUx'!BD401)</f>
        <v/>
      </c>
      <c r="J401" s="101" t="str">
        <f>IF('VSTUP SCAUx'!N401="","",'VSTUP SCAUx'!N401)</f>
        <v/>
      </c>
      <c r="K401" s="95" t="s">
        <v>28</v>
      </c>
      <c r="L401" s="95" t="s">
        <v>28</v>
      </c>
      <c r="M401" s="95" t="s">
        <v>28</v>
      </c>
      <c r="N401" s="95"/>
      <c r="O401" s="95" t="s">
        <v>28</v>
      </c>
      <c r="P401" s="96" t="e">
        <f>ROUND(IF(F401="vyplnit","-",VLOOKUP(CONCATENATE(Y401,G401," ",Z401),ZU!$A$6:$H$100,5,FALSE)*F401),2)</f>
        <v>#N/A</v>
      </c>
      <c r="Q401" s="96" t="e">
        <f t="shared" si="36"/>
        <v>#N/A</v>
      </c>
      <c r="R401" s="97" t="s">
        <v>28</v>
      </c>
      <c r="S401" s="97" t="s">
        <v>28</v>
      </c>
      <c r="T401" s="97" t="s">
        <v>28</v>
      </c>
      <c r="U401" s="96"/>
      <c r="V401" s="101" t="str">
        <f>IF('VSTUP SCAUx'!BH401="","",'VSTUP SCAUx'!BH401)</f>
        <v/>
      </c>
      <c r="W401" s="101" t="str">
        <f>IF('VSTUP SCAUx'!BI401="","",'VSTUP SCAUx'!BI401)</f>
        <v/>
      </c>
      <c r="X401" s="98" t="e">
        <f t="shared" si="37"/>
        <v>#VALUE!</v>
      </c>
      <c r="Y401" s="99">
        <f>IF(A401="vyplnit"," ",VLOOKUP(A401,ZU!$B$6:$H$101,2,FALSE))</f>
        <v>0</v>
      </c>
      <c r="Z401" s="95" t="s">
        <v>28</v>
      </c>
      <c r="AA401" s="95"/>
      <c r="AB401" s="95" t="s">
        <v>28</v>
      </c>
      <c r="AC401" s="95" t="s">
        <v>28</v>
      </c>
      <c r="AD401" s="95" t="s">
        <v>28</v>
      </c>
      <c r="AE401" s="95">
        <f t="shared" si="38"/>
        <v>0</v>
      </c>
      <c r="AF401" s="100">
        <f t="shared" si="39"/>
        <v>1</v>
      </c>
      <c r="AG401" s="95" t="e">
        <f t="shared" si="40"/>
        <v>#N/A</v>
      </c>
      <c r="AH401" s="95"/>
      <c r="AI401" s="101" t="s">
        <v>28</v>
      </c>
      <c r="AJ401" s="101" t="s">
        <v>28</v>
      </c>
      <c r="AK401" s="101" t="s">
        <v>28</v>
      </c>
      <c r="AL401" s="102" t="str">
        <f t="shared" si="41"/>
        <v>nezměněna</v>
      </c>
      <c r="AM401" s="103"/>
    </row>
    <row r="402" spans="1:39" ht="15">
      <c r="A402" s="105" t="str">
        <f>IF('VSTUP SCAUx'!AY402="","",'VSTUP SCAUx'!AY402)</f>
        <v/>
      </c>
      <c r="B402" s="105" t="str">
        <f>IF('VSTUP SCAUx'!A402="","",'VSTUP SCAUx'!A402)</f>
        <v/>
      </c>
      <c r="C402" s="105" t="str">
        <f>IF('VSTUP SCAUx'!B402="","",'VSTUP SCAUx'!B402)</f>
        <v/>
      </c>
      <c r="D402" s="105" t="str">
        <f>IF('VSTUP SCAUx'!C402="","",'VSTUP SCAUx'!C402)</f>
        <v/>
      </c>
      <c r="E402" s="105" t="str">
        <f>IF('VSTUP SCAUx'!I402="","",'VSTUP SCAUx'!I402)</f>
        <v/>
      </c>
      <c r="F402" s="95" t="str">
        <f>IF('VSTUP SCAUx'!F402="","",'VSTUP SCAUx'!F402)</f>
        <v/>
      </c>
      <c r="G402" s="95" t="str">
        <f>IF('VSTUP SCAUx'!G402="","",'VSTUP SCAUx'!G402)</f>
        <v/>
      </c>
      <c r="H402" s="101" t="str">
        <f>IF('VSTUP SCAUx'!AC402="","","ANO")</f>
        <v/>
      </c>
      <c r="I402" s="106" t="str">
        <f>IF('VSTUP SCAUx'!BD402="","",'VSTUP SCAUx'!BD402)</f>
        <v/>
      </c>
      <c r="J402" s="101" t="str">
        <f>IF('VSTUP SCAUx'!N402="","",'VSTUP SCAUx'!N402)</f>
        <v/>
      </c>
      <c r="K402" s="95" t="s">
        <v>28</v>
      </c>
      <c r="L402" s="95" t="s">
        <v>28</v>
      </c>
      <c r="M402" s="95" t="s">
        <v>28</v>
      </c>
      <c r="N402" s="95"/>
      <c r="O402" s="95" t="s">
        <v>28</v>
      </c>
      <c r="P402" s="96" t="e">
        <f>ROUND(IF(F402="vyplnit","-",VLOOKUP(CONCATENATE(Y402,G402," ",Z402),ZU!$A$6:$H$100,5,FALSE)*F402),2)</f>
        <v>#N/A</v>
      </c>
      <c r="Q402" s="96" t="e">
        <f t="shared" si="36"/>
        <v>#N/A</v>
      </c>
      <c r="R402" s="97" t="s">
        <v>28</v>
      </c>
      <c r="S402" s="97" t="s">
        <v>28</v>
      </c>
      <c r="T402" s="97" t="s">
        <v>28</v>
      </c>
      <c r="U402" s="96"/>
      <c r="V402" s="101" t="str">
        <f>IF('VSTUP SCAUx'!BH402="","",'VSTUP SCAUx'!BH402)</f>
        <v/>
      </c>
      <c r="W402" s="101" t="str">
        <f>IF('VSTUP SCAUx'!BI402="","",'VSTUP SCAUx'!BI402)</f>
        <v/>
      </c>
      <c r="X402" s="98" t="e">
        <f t="shared" si="37"/>
        <v>#VALUE!</v>
      </c>
      <c r="Y402" s="99">
        <f>IF(A402="vyplnit"," ",VLOOKUP(A402,ZU!$B$6:$H$101,2,FALSE))</f>
        <v>0</v>
      </c>
      <c r="Z402" s="95" t="s">
        <v>28</v>
      </c>
      <c r="AA402" s="95"/>
      <c r="AB402" s="95" t="s">
        <v>28</v>
      </c>
      <c r="AC402" s="95" t="s">
        <v>28</v>
      </c>
      <c r="AD402" s="95" t="s">
        <v>28</v>
      </c>
      <c r="AE402" s="95">
        <f t="shared" si="38"/>
        <v>0</v>
      </c>
      <c r="AF402" s="100">
        <f t="shared" si="39"/>
        <v>1</v>
      </c>
      <c r="AG402" s="95" t="e">
        <f t="shared" si="40"/>
        <v>#N/A</v>
      </c>
      <c r="AH402" s="95"/>
      <c r="AI402" s="101" t="s">
        <v>28</v>
      </c>
      <c r="AJ402" s="101" t="s">
        <v>28</v>
      </c>
      <c r="AK402" s="101" t="s">
        <v>28</v>
      </c>
      <c r="AL402" s="102" t="str">
        <f t="shared" si="41"/>
        <v>nezměněna</v>
      </c>
      <c r="AM402" s="103"/>
    </row>
    <row r="403" spans="1:39" ht="15">
      <c r="A403" s="105" t="str">
        <f>IF('VSTUP SCAUx'!AY403="","",'VSTUP SCAUx'!AY403)</f>
        <v/>
      </c>
      <c r="B403" s="105" t="str">
        <f>IF('VSTUP SCAUx'!A403="","",'VSTUP SCAUx'!A403)</f>
        <v/>
      </c>
      <c r="C403" s="105" t="str">
        <f>IF('VSTUP SCAUx'!B403="","",'VSTUP SCAUx'!B403)</f>
        <v/>
      </c>
      <c r="D403" s="105" t="str">
        <f>IF('VSTUP SCAUx'!C403="","",'VSTUP SCAUx'!C403)</f>
        <v/>
      </c>
      <c r="E403" s="105" t="str">
        <f>IF('VSTUP SCAUx'!I403="","",'VSTUP SCAUx'!I403)</f>
        <v/>
      </c>
      <c r="F403" s="95" t="str">
        <f>IF('VSTUP SCAUx'!F403="","",'VSTUP SCAUx'!F403)</f>
        <v/>
      </c>
      <c r="G403" s="95" t="str">
        <f>IF('VSTUP SCAUx'!G403="","",'VSTUP SCAUx'!G403)</f>
        <v/>
      </c>
      <c r="H403" s="101" t="str">
        <f>IF('VSTUP SCAUx'!AC403="","","ANO")</f>
        <v/>
      </c>
      <c r="I403" s="106" t="str">
        <f>IF('VSTUP SCAUx'!BD403="","",'VSTUP SCAUx'!BD403)</f>
        <v/>
      </c>
      <c r="J403" s="101" t="str">
        <f>IF('VSTUP SCAUx'!N403="","",'VSTUP SCAUx'!N403)</f>
        <v/>
      </c>
      <c r="K403" s="95" t="s">
        <v>28</v>
      </c>
      <c r="L403" s="95" t="s">
        <v>28</v>
      </c>
      <c r="M403" s="95" t="s">
        <v>28</v>
      </c>
      <c r="N403" s="95"/>
      <c r="O403" s="95" t="s">
        <v>28</v>
      </c>
      <c r="P403" s="96" t="e">
        <f>ROUND(IF(F403="vyplnit","-",VLOOKUP(CONCATENATE(Y403,G403," ",Z403),ZU!$A$6:$H$100,5,FALSE)*F403),2)</f>
        <v>#N/A</v>
      </c>
      <c r="Q403" s="96" t="e">
        <f t="shared" si="36"/>
        <v>#N/A</v>
      </c>
      <c r="R403" s="97" t="s">
        <v>28</v>
      </c>
      <c r="S403" s="97" t="s">
        <v>28</v>
      </c>
      <c r="T403" s="97" t="s">
        <v>28</v>
      </c>
      <c r="U403" s="96"/>
      <c r="V403" s="101" t="str">
        <f>IF('VSTUP SCAUx'!BH403="","",'VSTUP SCAUx'!BH403)</f>
        <v/>
      </c>
      <c r="W403" s="101" t="str">
        <f>IF('VSTUP SCAUx'!BI403="","",'VSTUP SCAUx'!BI403)</f>
        <v/>
      </c>
      <c r="X403" s="98" t="e">
        <f t="shared" si="37"/>
        <v>#VALUE!</v>
      </c>
      <c r="Y403" s="99">
        <f>IF(A403="vyplnit"," ",VLOOKUP(A403,ZU!$B$6:$H$101,2,FALSE))</f>
        <v>0</v>
      </c>
      <c r="Z403" s="95" t="s">
        <v>28</v>
      </c>
      <c r="AA403" s="95"/>
      <c r="AB403" s="95" t="s">
        <v>28</v>
      </c>
      <c r="AC403" s="95" t="s">
        <v>28</v>
      </c>
      <c r="AD403" s="95" t="s">
        <v>28</v>
      </c>
      <c r="AE403" s="95">
        <f t="shared" si="38"/>
        <v>0</v>
      </c>
      <c r="AF403" s="100">
        <f t="shared" si="39"/>
        <v>1</v>
      </c>
      <c r="AG403" s="95" t="e">
        <f t="shared" si="40"/>
        <v>#N/A</v>
      </c>
      <c r="AH403" s="95"/>
      <c r="AI403" s="101" t="s">
        <v>28</v>
      </c>
      <c r="AJ403" s="101" t="s">
        <v>28</v>
      </c>
      <c r="AK403" s="101" t="s">
        <v>28</v>
      </c>
      <c r="AL403" s="102" t="str">
        <f t="shared" si="41"/>
        <v>nezměněna</v>
      </c>
      <c r="AM403" s="103"/>
    </row>
    <row r="404" spans="1:39" ht="15">
      <c r="A404" s="105" t="str">
        <f>IF('VSTUP SCAUx'!AY404="","",'VSTUP SCAUx'!AY404)</f>
        <v/>
      </c>
      <c r="B404" s="105" t="str">
        <f>IF('VSTUP SCAUx'!A404="","",'VSTUP SCAUx'!A404)</f>
        <v/>
      </c>
      <c r="C404" s="105" t="str">
        <f>IF('VSTUP SCAUx'!B404="","",'VSTUP SCAUx'!B404)</f>
        <v/>
      </c>
      <c r="D404" s="105" t="str">
        <f>IF('VSTUP SCAUx'!C404="","",'VSTUP SCAUx'!C404)</f>
        <v/>
      </c>
      <c r="E404" s="105" t="str">
        <f>IF('VSTUP SCAUx'!I404="","",'VSTUP SCAUx'!I404)</f>
        <v/>
      </c>
      <c r="F404" s="95" t="str">
        <f>IF('VSTUP SCAUx'!F404="","",'VSTUP SCAUx'!F404)</f>
        <v/>
      </c>
      <c r="G404" s="95" t="str">
        <f>IF('VSTUP SCAUx'!G404="","",'VSTUP SCAUx'!G404)</f>
        <v/>
      </c>
      <c r="H404" s="101" t="str">
        <f>IF('VSTUP SCAUx'!AC404="","","ANO")</f>
        <v/>
      </c>
      <c r="I404" s="106" t="str">
        <f>IF('VSTUP SCAUx'!BD404="","",'VSTUP SCAUx'!BD404)</f>
        <v/>
      </c>
      <c r="J404" s="101" t="str">
        <f>IF('VSTUP SCAUx'!N404="","",'VSTUP SCAUx'!N404)</f>
        <v/>
      </c>
      <c r="K404" s="95" t="s">
        <v>28</v>
      </c>
      <c r="L404" s="95" t="s">
        <v>28</v>
      </c>
      <c r="M404" s="95" t="s">
        <v>28</v>
      </c>
      <c r="N404" s="95"/>
      <c r="O404" s="95" t="s">
        <v>28</v>
      </c>
      <c r="P404" s="96" t="e">
        <f>ROUND(IF(F404="vyplnit","-",VLOOKUP(CONCATENATE(Y404,G404," ",Z404),ZU!$A$6:$H$100,5,FALSE)*F404),2)</f>
        <v>#N/A</v>
      </c>
      <c r="Q404" s="96" t="e">
        <f t="shared" si="36"/>
        <v>#N/A</v>
      </c>
      <c r="R404" s="97" t="s">
        <v>28</v>
      </c>
      <c r="S404" s="97" t="s">
        <v>28</v>
      </c>
      <c r="T404" s="97" t="s">
        <v>28</v>
      </c>
      <c r="U404" s="96"/>
      <c r="V404" s="101" t="str">
        <f>IF('VSTUP SCAUx'!BH404="","",'VSTUP SCAUx'!BH404)</f>
        <v/>
      </c>
      <c r="W404" s="101" t="str">
        <f>IF('VSTUP SCAUx'!BI404="","",'VSTUP SCAUx'!BI404)</f>
        <v/>
      </c>
      <c r="X404" s="98" t="e">
        <f t="shared" si="37"/>
        <v>#VALUE!</v>
      </c>
      <c r="Y404" s="99">
        <f>IF(A404="vyplnit"," ",VLOOKUP(A404,ZU!$B$6:$H$101,2,FALSE))</f>
        <v>0</v>
      </c>
      <c r="Z404" s="95" t="s">
        <v>28</v>
      </c>
      <c r="AA404" s="95"/>
      <c r="AB404" s="95" t="s">
        <v>28</v>
      </c>
      <c r="AC404" s="95" t="s">
        <v>28</v>
      </c>
      <c r="AD404" s="95" t="s">
        <v>28</v>
      </c>
      <c r="AE404" s="95">
        <f t="shared" si="38"/>
        <v>0</v>
      </c>
      <c r="AF404" s="100">
        <f t="shared" si="39"/>
        <v>1</v>
      </c>
      <c r="AG404" s="95" t="e">
        <f t="shared" si="40"/>
        <v>#N/A</v>
      </c>
      <c r="AH404" s="95"/>
      <c r="AI404" s="101" t="s">
        <v>28</v>
      </c>
      <c r="AJ404" s="101" t="s">
        <v>28</v>
      </c>
      <c r="AK404" s="101" t="s">
        <v>28</v>
      </c>
      <c r="AL404" s="102" t="str">
        <f t="shared" si="41"/>
        <v>nezměněna</v>
      </c>
      <c r="AM404" s="103"/>
    </row>
    <row r="405" spans="1:39" ht="15">
      <c r="A405" s="105" t="str">
        <f>IF('VSTUP SCAUx'!AY405="","",'VSTUP SCAUx'!AY405)</f>
        <v/>
      </c>
      <c r="B405" s="105" t="str">
        <f>IF('VSTUP SCAUx'!A405="","",'VSTUP SCAUx'!A405)</f>
        <v/>
      </c>
      <c r="C405" s="105" t="str">
        <f>IF('VSTUP SCAUx'!B405="","",'VSTUP SCAUx'!B405)</f>
        <v/>
      </c>
      <c r="D405" s="105" t="str">
        <f>IF('VSTUP SCAUx'!C405="","",'VSTUP SCAUx'!C405)</f>
        <v/>
      </c>
      <c r="E405" s="105" t="str">
        <f>IF('VSTUP SCAUx'!I405="","",'VSTUP SCAUx'!I405)</f>
        <v/>
      </c>
      <c r="F405" s="95" t="str">
        <f>IF('VSTUP SCAUx'!F405="","",'VSTUP SCAUx'!F405)</f>
        <v/>
      </c>
      <c r="G405" s="95" t="str">
        <f>IF('VSTUP SCAUx'!G405="","",'VSTUP SCAUx'!G405)</f>
        <v/>
      </c>
      <c r="H405" s="101" t="str">
        <f>IF('VSTUP SCAUx'!AC405="","","ANO")</f>
        <v/>
      </c>
      <c r="I405" s="106" t="str">
        <f>IF('VSTUP SCAUx'!BD405="","",'VSTUP SCAUx'!BD405)</f>
        <v/>
      </c>
      <c r="J405" s="101" t="str">
        <f>IF('VSTUP SCAUx'!N405="","",'VSTUP SCAUx'!N405)</f>
        <v/>
      </c>
      <c r="K405" s="95" t="s">
        <v>28</v>
      </c>
      <c r="L405" s="95" t="s">
        <v>28</v>
      </c>
      <c r="M405" s="95" t="s">
        <v>28</v>
      </c>
      <c r="N405" s="95"/>
      <c r="O405" s="95" t="s">
        <v>28</v>
      </c>
      <c r="P405" s="96" t="e">
        <f>ROUND(IF(F405="vyplnit","-",VLOOKUP(CONCATENATE(Y405,G405," ",Z405),ZU!$A$6:$H$100,5,FALSE)*F405),2)</f>
        <v>#N/A</v>
      </c>
      <c r="Q405" s="96" t="e">
        <f t="shared" si="36"/>
        <v>#N/A</v>
      </c>
      <c r="R405" s="97" t="s">
        <v>28</v>
      </c>
      <c r="S405" s="97" t="s">
        <v>28</v>
      </c>
      <c r="T405" s="97" t="s">
        <v>28</v>
      </c>
      <c r="U405" s="96"/>
      <c r="V405" s="101" t="str">
        <f>IF('VSTUP SCAUx'!BH405="","",'VSTUP SCAUx'!BH405)</f>
        <v/>
      </c>
      <c r="W405" s="101" t="str">
        <f>IF('VSTUP SCAUx'!BI405="","",'VSTUP SCAUx'!BI405)</f>
        <v/>
      </c>
      <c r="X405" s="98" t="e">
        <f t="shared" si="37"/>
        <v>#VALUE!</v>
      </c>
      <c r="Y405" s="99">
        <f>IF(A405="vyplnit"," ",VLOOKUP(A405,ZU!$B$6:$H$101,2,FALSE))</f>
        <v>0</v>
      </c>
      <c r="Z405" s="95" t="s">
        <v>28</v>
      </c>
      <c r="AA405" s="95"/>
      <c r="AB405" s="95" t="s">
        <v>28</v>
      </c>
      <c r="AC405" s="95" t="s">
        <v>28</v>
      </c>
      <c r="AD405" s="95" t="s">
        <v>28</v>
      </c>
      <c r="AE405" s="95">
        <f t="shared" si="38"/>
        <v>0</v>
      </c>
      <c r="AF405" s="100">
        <f t="shared" si="39"/>
        <v>1</v>
      </c>
      <c r="AG405" s="95" t="e">
        <f t="shared" si="40"/>
        <v>#N/A</v>
      </c>
      <c r="AH405" s="95"/>
      <c r="AI405" s="101" t="s">
        <v>28</v>
      </c>
      <c r="AJ405" s="101" t="s">
        <v>28</v>
      </c>
      <c r="AK405" s="101" t="s">
        <v>28</v>
      </c>
      <c r="AL405" s="102" t="str">
        <f t="shared" si="41"/>
        <v>nezměněna</v>
      </c>
      <c r="AM405" s="103"/>
    </row>
    <row r="406" spans="1:39" ht="15">
      <c r="A406" s="105" t="str">
        <f>IF('VSTUP SCAUx'!AY406="","",'VSTUP SCAUx'!AY406)</f>
        <v/>
      </c>
      <c r="B406" s="105" t="str">
        <f>IF('VSTUP SCAUx'!A406="","",'VSTUP SCAUx'!A406)</f>
        <v/>
      </c>
      <c r="C406" s="105" t="str">
        <f>IF('VSTUP SCAUx'!B406="","",'VSTUP SCAUx'!B406)</f>
        <v/>
      </c>
      <c r="D406" s="105" t="str">
        <f>IF('VSTUP SCAUx'!C406="","",'VSTUP SCAUx'!C406)</f>
        <v/>
      </c>
      <c r="E406" s="105" t="str">
        <f>IF('VSTUP SCAUx'!I406="","",'VSTUP SCAUx'!I406)</f>
        <v/>
      </c>
      <c r="F406" s="95" t="str">
        <f>IF('VSTUP SCAUx'!F406="","",'VSTUP SCAUx'!F406)</f>
        <v/>
      </c>
      <c r="G406" s="95" t="str">
        <f>IF('VSTUP SCAUx'!G406="","",'VSTUP SCAUx'!G406)</f>
        <v/>
      </c>
      <c r="H406" s="101" t="str">
        <f>IF('VSTUP SCAUx'!AC406="","","ANO")</f>
        <v/>
      </c>
      <c r="I406" s="106" t="str">
        <f>IF('VSTUP SCAUx'!BD406="","",'VSTUP SCAUx'!BD406)</f>
        <v/>
      </c>
      <c r="J406" s="101" t="str">
        <f>IF('VSTUP SCAUx'!N406="","",'VSTUP SCAUx'!N406)</f>
        <v/>
      </c>
      <c r="K406" s="95" t="s">
        <v>28</v>
      </c>
      <c r="L406" s="95" t="s">
        <v>28</v>
      </c>
      <c r="M406" s="95" t="s">
        <v>28</v>
      </c>
      <c r="N406" s="95"/>
      <c r="O406" s="95" t="s">
        <v>28</v>
      </c>
      <c r="P406" s="96" t="e">
        <f>ROUND(IF(F406="vyplnit","-",VLOOKUP(CONCATENATE(Y406,G406," ",Z406),ZU!$A$6:$H$100,5,FALSE)*F406),2)</f>
        <v>#N/A</v>
      </c>
      <c r="Q406" s="96" t="e">
        <f t="shared" si="36"/>
        <v>#N/A</v>
      </c>
      <c r="R406" s="97" t="s">
        <v>28</v>
      </c>
      <c r="S406" s="97" t="s">
        <v>28</v>
      </c>
      <c r="T406" s="97" t="s">
        <v>28</v>
      </c>
      <c r="U406" s="96"/>
      <c r="V406" s="101" t="str">
        <f>IF('VSTUP SCAUx'!BH406="","",'VSTUP SCAUx'!BH406)</f>
        <v/>
      </c>
      <c r="W406" s="101" t="str">
        <f>IF('VSTUP SCAUx'!BI406="","",'VSTUP SCAUx'!BI406)</f>
        <v/>
      </c>
      <c r="X406" s="98" t="e">
        <f t="shared" si="37"/>
        <v>#VALUE!</v>
      </c>
      <c r="Y406" s="99">
        <f>IF(A406="vyplnit"," ",VLOOKUP(A406,ZU!$B$6:$H$101,2,FALSE))</f>
        <v>0</v>
      </c>
      <c r="Z406" s="95" t="s">
        <v>28</v>
      </c>
      <c r="AA406" s="95"/>
      <c r="AB406" s="95" t="s">
        <v>28</v>
      </c>
      <c r="AC406" s="95" t="s">
        <v>28</v>
      </c>
      <c r="AD406" s="95" t="s">
        <v>28</v>
      </c>
      <c r="AE406" s="95">
        <f t="shared" si="38"/>
        <v>0</v>
      </c>
      <c r="AF406" s="100">
        <f t="shared" si="39"/>
        <v>1</v>
      </c>
      <c r="AG406" s="95" t="e">
        <f t="shared" si="40"/>
        <v>#N/A</v>
      </c>
      <c r="AH406" s="95"/>
      <c r="AI406" s="101" t="s">
        <v>28</v>
      </c>
      <c r="AJ406" s="101" t="s">
        <v>28</v>
      </c>
      <c r="AK406" s="101" t="s">
        <v>28</v>
      </c>
      <c r="AL406" s="102" t="str">
        <f t="shared" si="41"/>
        <v>nezměněna</v>
      </c>
      <c r="AM406" s="103"/>
    </row>
    <row r="407" spans="1:39" ht="15">
      <c r="A407" s="105" t="str">
        <f>IF('VSTUP SCAUx'!AY407="","",'VSTUP SCAUx'!AY407)</f>
        <v/>
      </c>
      <c r="B407" s="105" t="str">
        <f>IF('VSTUP SCAUx'!A407="","",'VSTUP SCAUx'!A407)</f>
        <v/>
      </c>
      <c r="C407" s="105" t="str">
        <f>IF('VSTUP SCAUx'!B407="","",'VSTUP SCAUx'!B407)</f>
        <v/>
      </c>
      <c r="D407" s="105" t="str">
        <f>IF('VSTUP SCAUx'!C407="","",'VSTUP SCAUx'!C407)</f>
        <v/>
      </c>
      <c r="E407" s="105" t="str">
        <f>IF('VSTUP SCAUx'!I407="","",'VSTUP SCAUx'!I407)</f>
        <v/>
      </c>
      <c r="F407" s="95" t="str">
        <f>IF('VSTUP SCAUx'!F407="","",'VSTUP SCAUx'!F407)</f>
        <v/>
      </c>
      <c r="G407" s="95" t="str">
        <f>IF('VSTUP SCAUx'!G407="","",'VSTUP SCAUx'!G407)</f>
        <v/>
      </c>
      <c r="H407" s="101" t="str">
        <f>IF('VSTUP SCAUx'!AC407="","","ANO")</f>
        <v/>
      </c>
      <c r="I407" s="106" t="str">
        <f>IF('VSTUP SCAUx'!BD407="","",'VSTUP SCAUx'!BD407)</f>
        <v/>
      </c>
      <c r="J407" s="101" t="str">
        <f>IF('VSTUP SCAUx'!N407="","",'VSTUP SCAUx'!N407)</f>
        <v/>
      </c>
      <c r="K407" s="95" t="s">
        <v>28</v>
      </c>
      <c r="L407" s="95" t="s">
        <v>28</v>
      </c>
      <c r="M407" s="95" t="s">
        <v>28</v>
      </c>
      <c r="N407" s="95"/>
      <c r="O407" s="95" t="s">
        <v>28</v>
      </c>
      <c r="P407" s="96" t="e">
        <f>ROUND(IF(F407="vyplnit","-",VLOOKUP(CONCATENATE(Y407,G407," ",Z407),ZU!$A$6:$H$100,5,FALSE)*F407),2)</f>
        <v>#N/A</v>
      </c>
      <c r="Q407" s="96" t="e">
        <f t="shared" si="36"/>
        <v>#N/A</v>
      </c>
      <c r="R407" s="97" t="s">
        <v>28</v>
      </c>
      <c r="S407" s="97" t="s">
        <v>28</v>
      </c>
      <c r="T407" s="97" t="s">
        <v>28</v>
      </c>
      <c r="U407" s="96"/>
      <c r="V407" s="101" t="str">
        <f>IF('VSTUP SCAUx'!BH407="","",'VSTUP SCAUx'!BH407)</f>
        <v/>
      </c>
      <c r="W407" s="101" t="str">
        <f>IF('VSTUP SCAUx'!BI407="","",'VSTUP SCAUx'!BI407)</f>
        <v/>
      </c>
      <c r="X407" s="98" t="e">
        <f t="shared" si="37"/>
        <v>#VALUE!</v>
      </c>
      <c r="Y407" s="99">
        <f>IF(A407="vyplnit"," ",VLOOKUP(A407,ZU!$B$6:$H$101,2,FALSE))</f>
        <v>0</v>
      </c>
      <c r="Z407" s="95" t="s">
        <v>28</v>
      </c>
      <c r="AA407" s="95"/>
      <c r="AB407" s="95" t="s">
        <v>28</v>
      </c>
      <c r="AC407" s="95" t="s">
        <v>28</v>
      </c>
      <c r="AD407" s="95" t="s">
        <v>28</v>
      </c>
      <c r="AE407" s="95">
        <f t="shared" si="38"/>
        <v>0</v>
      </c>
      <c r="AF407" s="100">
        <f t="shared" si="39"/>
        <v>1</v>
      </c>
      <c r="AG407" s="95" t="e">
        <f t="shared" si="40"/>
        <v>#N/A</v>
      </c>
      <c r="AH407" s="95"/>
      <c r="AI407" s="101" t="s">
        <v>28</v>
      </c>
      <c r="AJ407" s="101" t="s">
        <v>28</v>
      </c>
      <c r="AK407" s="101" t="s">
        <v>28</v>
      </c>
      <c r="AL407" s="102" t="str">
        <f t="shared" si="41"/>
        <v>nezměněna</v>
      </c>
      <c r="AM407" s="103"/>
    </row>
    <row r="408" spans="1:39" ht="15">
      <c r="A408" s="105" t="str">
        <f>IF('VSTUP SCAUx'!AY408="","",'VSTUP SCAUx'!AY408)</f>
        <v/>
      </c>
      <c r="B408" s="105" t="str">
        <f>IF('VSTUP SCAUx'!A408="","",'VSTUP SCAUx'!A408)</f>
        <v/>
      </c>
      <c r="C408" s="105" t="str">
        <f>IF('VSTUP SCAUx'!B408="","",'VSTUP SCAUx'!B408)</f>
        <v/>
      </c>
      <c r="D408" s="105" t="str">
        <f>IF('VSTUP SCAUx'!C408="","",'VSTUP SCAUx'!C408)</f>
        <v/>
      </c>
      <c r="E408" s="105" t="str">
        <f>IF('VSTUP SCAUx'!I408="","",'VSTUP SCAUx'!I408)</f>
        <v/>
      </c>
      <c r="F408" s="95" t="str">
        <f>IF('VSTUP SCAUx'!F408="","",'VSTUP SCAUx'!F408)</f>
        <v/>
      </c>
      <c r="G408" s="95" t="str">
        <f>IF('VSTUP SCAUx'!G408="","",'VSTUP SCAUx'!G408)</f>
        <v/>
      </c>
      <c r="H408" s="101" t="str">
        <f>IF('VSTUP SCAUx'!AC408="","","ANO")</f>
        <v/>
      </c>
      <c r="I408" s="106" t="str">
        <f>IF('VSTUP SCAUx'!BD408="","",'VSTUP SCAUx'!BD408)</f>
        <v/>
      </c>
      <c r="J408" s="101" t="str">
        <f>IF('VSTUP SCAUx'!N408="","",'VSTUP SCAUx'!N408)</f>
        <v/>
      </c>
      <c r="K408" s="95" t="s">
        <v>28</v>
      </c>
      <c r="L408" s="95" t="s">
        <v>28</v>
      </c>
      <c r="M408" s="95" t="s">
        <v>28</v>
      </c>
      <c r="N408" s="95"/>
      <c r="O408" s="95" t="s">
        <v>28</v>
      </c>
      <c r="P408" s="96" t="e">
        <f>ROUND(IF(F408="vyplnit","-",VLOOKUP(CONCATENATE(Y408,G408," ",Z408),ZU!$A$6:$H$100,5,FALSE)*F408),2)</f>
        <v>#N/A</v>
      </c>
      <c r="Q408" s="96" t="e">
        <f t="shared" si="36"/>
        <v>#N/A</v>
      </c>
      <c r="R408" s="97" t="s">
        <v>28</v>
      </c>
      <c r="S408" s="97" t="s">
        <v>28</v>
      </c>
      <c r="T408" s="97" t="s">
        <v>28</v>
      </c>
      <c r="U408" s="96"/>
      <c r="V408" s="101" t="str">
        <f>IF('VSTUP SCAUx'!BH408="","",'VSTUP SCAUx'!BH408)</f>
        <v/>
      </c>
      <c r="W408" s="101" t="str">
        <f>IF('VSTUP SCAUx'!BI408="","",'VSTUP SCAUx'!BI408)</f>
        <v/>
      </c>
      <c r="X408" s="98" t="e">
        <f t="shared" si="37"/>
        <v>#VALUE!</v>
      </c>
      <c r="Y408" s="99">
        <f>IF(A408="vyplnit"," ",VLOOKUP(A408,ZU!$B$6:$H$101,2,FALSE))</f>
        <v>0</v>
      </c>
      <c r="Z408" s="95" t="s">
        <v>28</v>
      </c>
      <c r="AA408" s="95"/>
      <c r="AB408" s="95" t="s">
        <v>28</v>
      </c>
      <c r="AC408" s="95" t="s">
        <v>28</v>
      </c>
      <c r="AD408" s="95" t="s">
        <v>28</v>
      </c>
      <c r="AE408" s="95">
        <f t="shared" si="38"/>
        <v>0</v>
      </c>
      <c r="AF408" s="100">
        <f t="shared" si="39"/>
        <v>1</v>
      </c>
      <c r="AG408" s="95" t="e">
        <f t="shared" si="40"/>
        <v>#N/A</v>
      </c>
      <c r="AH408" s="95"/>
      <c r="AI408" s="101" t="s">
        <v>28</v>
      </c>
      <c r="AJ408" s="101" t="s">
        <v>28</v>
      </c>
      <c r="AK408" s="101" t="s">
        <v>28</v>
      </c>
      <c r="AL408" s="102" t="str">
        <f t="shared" si="41"/>
        <v>nezměněna</v>
      </c>
      <c r="AM408" s="103"/>
    </row>
    <row r="409" spans="1:39" ht="15">
      <c r="A409" s="105" t="str">
        <f>IF('VSTUP SCAUx'!AY409="","",'VSTUP SCAUx'!AY409)</f>
        <v/>
      </c>
      <c r="B409" s="105" t="str">
        <f>IF('VSTUP SCAUx'!A409="","",'VSTUP SCAUx'!A409)</f>
        <v/>
      </c>
      <c r="C409" s="105" t="str">
        <f>IF('VSTUP SCAUx'!B409="","",'VSTUP SCAUx'!B409)</f>
        <v/>
      </c>
      <c r="D409" s="105" t="str">
        <f>IF('VSTUP SCAUx'!C409="","",'VSTUP SCAUx'!C409)</f>
        <v/>
      </c>
      <c r="E409" s="105" t="str">
        <f>IF('VSTUP SCAUx'!I409="","",'VSTUP SCAUx'!I409)</f>
        <v/>
      </c>
      <c r="F409" s="95" t="str">
        <f>IF('VSTUP SCAUx'!F409="","",'VSTUP SCAUx'!F409)</f>
        <v/>
      </c>
      <c r="G409" s="95" t="str">
        <f>IF('VSTUP SCAUx'!G409="","",'VSTUP SCAUx'!G409)</f>
        <v/>
      </c>
      <c r="H409" s="101" t="str">
        <f>IF('VSTUP SCAUx'!AC409="","","ANO")</f>
        <v/>
      </c>
      <c r="I409" s="106" t="str">
        <f>IF('VSTUP SCAUx'!BD409="","",'VSTUP SCAUx'!BD409)</f>
        <v/>
      </c>
      <c r="J409" s="101" t="str">
        <f>IF('VSTUP SCAUx'!N409="","",'VSTUP SCAUx'!N409)</f>
        <v/>
      </c>
      <c r="K409" s="95" t="s">
        <v>28</v>
      </c>
      <c r="L409" s="95" t="s">
        <v>28</v>
      </c>
      <c r="M409" s="95" t="s">
        <v>28</v>
      </c>
      <c r="N409" s="95"/>
      <c r="O409" s="95" t="s">
        <v>28</v>
      </c>
      <c r="P409" s="96" t="e">
        <f>ROUND(IF(F409="vyplnit","-",VLOOKUP(CONCATENATE(Y409,G409," ",Z409),ZU!$A$6:$H$100,5,FALSE)*F409),2)</f>
        <v>#N/A</v>
      </c>
      <c r="Q409" s="96" t="e">
        <f t="shared" si="36"/>
        <v>#N/A</v>
      </c>
      <c r="R409" s="97" t="s">
        <v>28</v>
      </c>
      <c r="S409" s="97" t="s">
        <v>28</v>
      </c>
      <c r="T409" s="97" t="s">
        <v>28</v>
      </c>
      <c r="U409" s="96"/>
      <c r="V409" s="101" t="str">
        <f>IF('VSTUP SCAUx'!BH409="","",'VSTUP SCAUx'!BH409)</f>
        <v/>
      </c>
      <c r="W409" s="101" t="str">
        <f>IF('VSTUP SCAUx'!BI409="","",'VSTUP SCAUx'!BI409)</f>
        <v/>
      </c>
      <c r="X409" s="98" t="e">
        <f t="shared" si="37"/>
        <v>#VALUE!</v>
      </c>
      <c r="Y409" s="99">
        <f>IF(A409="vyplnit"," ",VLOOKUP(A409,ZU!$B$6:$H$101,2,FALSE))</f>
        <v>0</v>
      </c>
      <c r="Z409" s="95" t="s">
        <v>28</v>
      </c>
      <c r="AA409" s="95"/>
      <c r="AB409" s="95" t="s">
        <v>28</v>
      </c>
      <c r="AC409" s="95" t="s">
        <v>28</v>
      </c>
      <c r="AD409" s="95" t="s">
        <v>28</v>
      </c>
      <c r="AE409" s="95">
        <f t="shared" si="38"/>
        <v>0</v>
      </c>
      <c r="AF409" s="100">
        <f t="shared" si="39"/>
        <v>1</v>
      </c>
      <c r="AG409" s="95" t="e">
        <f t="shared" si="40"/>
        <v>#N/A</v>
      </c>
      <c r="AH409" s="95"/>
      <c r="AI409" s="101" t="s">
        <v>28</v>
      </c>
      <c r="AJ409" s="101" t="s">
        <v>28</v>
      </c>
      <c r="AK409" s="101" t="s">
        <v>28</v>
      </c>
      <c r="AL409" s="102" t="str">
        <f t="shared" si="41"/>
        <v>nezměněna</v>
      </c>
      <c r="AM409" s="103"/>
    </row>
    <row r="410" spans="1:39" ht="15">
      <c r="A410" s="105" t="str">
        <f>IF('VSTUP SCAUx'!AY410="","",'VSTUP SCAUx'!AY410)</f>
        <v/>
      </c>
      <c r="B410" s="105" t="str">
        <f>IF('VSTUP SCAUx'!A410="","",'VSTUP SCAUx'!A410)</f>
        <v/>
      </c>
      <c r="C410" s="105" t="str">
        <f>IF('VSTUP SCAUx'!B410="","",'VSTUP SCAUx'!B410)</f>
        <v/>
      </c>
      <c r="D410" s="105" t="str">
        <f>IF('VSTUP SCAUx'!C410="","",'VSTUP SCAUx'!C410)</f>
        <v/>
      </c>
      <c r="E410" s="105" t="str">
        <f>IF('VSTUP SCAUx'!I410="","",'VSTUP SCAUx'!I410)</f>
        <v/>
      </c>
      <c r="F410" s="95" t="str">
        <f>IF('VSTUP SCAUx'!F410="","",'VSTUP SCAUx'!F410)</f>
        <v/>
      </c>
      <c r="G410" s="95" t="str">
        <f>IF('VSTUP SCAUx'!G410="","",'VSTUP SCAUx'!G410)</f>
        <v/>
      </c>
      <c r="H410" s="101" t="str">
        <f>IF('VSTUP SCAUx'!AC410="","","ANO")</f>
        <v/>
      </c>
      <c r="I410" s="106" t="str">
        <f>IF('VSTUP SCAUx'!BD410="","",'VSTUP SCAUx'!BD410)</f>
        <v/>
      </c>
      <c r="J410" s="101" t="str">
        <f>IF('VSTUP SCAUx'!N410="","",'VSTUP SCAUx'!N410)</f>
        <v/>
      </c>
      <c r="K410" s="95" t="s">
        <v>28</v>
      </c>
      <c r="L410" s="95" t="s">
        <v>28</v>
      </c>
      <c r="M410" s="95" t="s">
        <v>28</v>
      </c>
      <c r="N410" s="95"/>
      <c r="O410" s="95" t="s">
        <v>28</v>
      </c>
      <c r="P410" s="96" t="e">
        <f>ROUND(IF(F410="vyplnit","-",VLOOKUP(CONCATENATE(Y410,G410," ",Z410),ZU!$A$6:$H$100,5,FALSE)*F410),2)</f>
        <v>#N/A</v>
      </c>
      <c r="Q410" s="96" t="e">
        <f t="shared" si="36"/>
        <v>#N/A</v>
      </c>
      <c r="R410" s="97" t="s">
        <v>28</v>
      </c>
      <c r="S410" s="97" t="s">
        <v>28</v>
      </c>
      <c r="T410" s="97" t="s">
        <v>28</v>
      </c>
      <c r="U410" s="96"/>
      <c r="V410" s="101" t="str">
        <f>IF('VSTUP SCAUx'!BH410="","",'VSTUP SCAUx'!BH410)</f>
        <v/>
      </c>
      <c r="W410" s="101" t="str">
        <f>IF('VSTUP SCAUx'!BI410="","",'VSTUP SCAUx'!BI410)</f>
        <v/>
      </c>
      <c r="X410" s="98" t="e">
        <f t="shared" si="37"/>
        <v>#VALUE!</v>
      </c>
      <c r="Y410" s="99">
        <f>IF(A410="vyplnit"," ",VLOOKUP(A410,ZU!$B$6:$H$101,2,FALSE))</f>
        <v>0</v>
      </c>
      <c r="Z410" s="95" t="s">
        <v>28</v>
      </c>
      <c r="AA410" s="95"/>
      <c r="AB410" s="95" t="s">
        <v>28</v>
      </c>
      <c r="AC410" s="95" t="s">
        <v>28</v>
      </c>
      <c r="AD410" s="95" t="s">
        <v>28</v>
      </c>
      <c r="AE410" s="95">
        <f t="shared" si="38"/>
        <v>0</v>
      </c>
      <c r="AF410" s="100">
        <f t="shared" si="39"/>
        <v>1</v>
      </c>
      <c r="AG410" s="95" t="e">
        <f t="shared" si="40"/>
        <v>#N/A</v>
      </c>
      <c r="AH410" s="95"/>
      <c r="AI410" s="101" t="s">
        <v>28</v>
      </c>
      <c r="AJ410" s="101" t="s">
        <v>28</v>
      </c>
      <c r="AK410" s="101" t="s">
        <v>28</v>
      </c>
      <c r="AL410" s="102" t="str">
        <f t="shared" si="41"/>
        <v>nezměněna</v>
      </c>
      <c r="AM410" s="103"/>
    </row>
    <row r="411" spans="1:39" ht="15">
      <c r="A411" s="105" t="str">
        <f>IF('VSTUP SCAUx'!AY411="","",'VSTUP SCAUx'!AY411)</f>
        <v/>
      </c>
      <c r="B411" s="105" t="str">
        <f>IF('VSTUP SCAUx'!A411="","",'VSTUP SCAUx'!A411)</f>
        <v/>
      </c>
      <c r="C411" s="105" t="str">
        <f>IF('VSTUP SCAUx'!B411="","",'VSTUP SCAUx'!B411)</f>
        <v/>
      </c>
      <c r="D411" s="105" t="str">
        <f>IF('VSTUP SCAUx'!C411="","",'VSTUP SCAUx'!C411)</f>
        <v/>
      </c>
      <c r="E411" s="105" t="str">
        <f>IF('VSTUP SCAUx'!I411="","",'VSTUP SCAUx'!I411)</f>
        <v/>
      </c>
      <c r="F411" s="95" t="str">
        <f>IF('VSTUP SCAUx'!F411="","",'VSTUP SCAUx'!F411)</f>
        <v/>
      </c>
      <c r="G411" s="95" t="str">
        <f>IF('VSTUP SCAUx'!G411="","",'VSTUP SCAUx'!G411)</f>
        <v/>
      </c>
      <c r="H411" s="101" t="str">
        <f>IF('VSTUP SCAUx'!AC411="","","ANO")</f>
        <v/>
      </c>
      <c r="I411" s="106" t="str">
        <f>IF('VSTUP SCAUx'!BD411="","",'VSTUP SCAUx'!BD411)</f>
        <v/>
      </c>
      <c r="J411" s="101" t="str">
        <f>IF('VSTUP SCAUx'!N411="","",'VSTUP SCAUx'!N411)</f>
        <v/>
      </c>
      <c r="K411" s="95" t="s">
        <v>28</v>
      </c>
      <c r="L411" s="95" t="s">
        <v>28</v>
      </c>
      <c r="M411" s="95" t="s">
        <v>28</v>
      </c>
      <c r="N411" s="95"/>
      <c r="O411" s="95" t="s">
        <v>28</v>
      </c>
      <c r="P411" s="96" t="e">
        <f>ROUND(IF(F411="vyplnit","-",VLOOKUP(CONCATENATE(Y411,G411," ",Z411),ZU!$A$6:$H$100,5,FALSE)*F411),2)</f>
        <v>#N/A</v>
      </c>
      <c r="Q411" s="96" t="e">
        <f t="shared" si="36"/>
        <v>#N/A</v>
      </c>
      <c r="R411" s="97" t="s">
        <v>28</v>
      </c>
      <c r="S411" s="97" t="s">
        <v>28</v>
      </c>
      <c r="T411" s="97" t="s">
        <v>28</v>
      </c>
      <c r="U411" s="96"/>
      <c r="V411" s="101" t="str">
        <f>IF('VSTUP SCAUx'!BH411="","",'VSTUP SCAUx'!BH411)</f>
        <v/>
      </c>
      <c r="W411" s="101" t="str">
        <f>IF('VSTUP SCAUx'!BI411="","",'VSTUP SCAUx'!BI411)</f>
        <v/>
      </c>
      <c r="X411" s="98" t="e">
        <f t="shared" si="37"/>
        <v>#VALUE!</v>
      </c>
      <c r="Y411" s="99">
        <f>IF(A411="vyplnit"," ",VLOOKUP(A411,ZU!$B$6:$H$101,2,FALSE))</f>
        <v>0</v>
      </c>
      <c r="Z411" s="95" t="s">
        <v>28</v>
      </c>
      <c r="AA411" s="95"/>
      <c r="AB411" s="95" t="s">
        <v>28</v>
      </c>
      <c r="AC411" s="95" t="s">
        <v>28</v>
      </c>
      <c r="AD411" s="95" t="s">
        <v>28</v>
      </c>
      <c r="AE411" s="95">
        <f t="shared" si="38"/>
        <v>0</v>
      </c>
      <c r="AF411" s="100">
        <f t="shared" si="39"/>
        <v>1</v>
      </c>
      <c r="AG411" s="95" t="e">
        <f t="shared" si="40"/>
        <v>#N/A</v>
      </c>
      <c r="AH411" s="95"/>
      <c r="AI411" s="101" t="s">
        <v>28</v>
      </c>
      <c r="AJ411" s="101" t="s">
        <v>28</v>
      </c>
      <c r="AK411" s="101" t="s">
        <v>28</v>
      </c>
      <c r="AL411" s="102" t="str">
        <f t="shared" si="41"/>
        <v>nezměněna</v>
      </c>
      <c r="AM411" s="103"/>
    </row>
    <row r="412" spans="1:39" ht="15">
      <c r="A412" s="105" t="str">
        <f>IF('VSTUP SCAUx'!AY412="","",'VSTUP SCAUx'!AY412)</f>
        <v/>
      </c>
      <c r="B412" s="105" t="str">
        <f>IF('VSTUP SCAUx'!A412="","",'VSTUP SCAUx'!A412)</f>
        <v/>
      </c>
      <c r="C412" s="105" t="str">
        <f>IF('VSTUP SCAUx'!B412="","",'VSTUP SCAUx'!B412)</f>
        <v/>
      </c>
      <c r="D412" s="105" t="str">
        <f>IF('VSTUP SCAUx'!C412="","",'VSTUP SCAUx'!C412)</f>
        <v/>
      </c>
      <c r="E412" s="105" t="str">
        <f>IF('VSTUP SCAUx'!I412="","",'VSTUP SCAUx'!I412)</f>
        <v/>
      </c>
      <c r="F412" s="95" t="str">
        <f>IF('VSTUP SCAUx'!F412="","",'VSTUP SCAUx'!F412)</f>
        <v/>
      </c>
      <c r="G412" s="95" t="str">
        <f>IF('VSTUP SCAUx'!G412="","",'VSTUP SCAUx'!G412)</f>
        <v/>
      </c>
      <c r="H412" s="101" t="str">
        <f>IF('VSTUP SCAUx'!AC412="","","ANO")</f>
        <v/>
      </c>
      <c r="I412" s="106" t="str">
        <f>IF('VSTUP SCAUx'!BD412="","",'VSTUP SCAUx'!BD412)</f>
        <v/>
      </c>
      <c r="J412" s="101" t="str">
        <f>IF('VSTUP SCAUx'!N412="","",'VSTUP SCAUx'!N412)</f>
        <v/>
      </c>
      <c r="K412" s="95" t="s">
        <v>28</v>
      </c>
      <c r="L412" s="95" t="s">
        <v>28</v>
      </c>
      <c r="M412" s="95" t="s">
        <v>28</v>
      </c>
      <c r="N412" s="95"/>
      <c r="O412" s="95" t="s">
        <v>28</v>
      </c>
      <c r="P412" s="96" t="e">
        <f>ROUND(IF(F412="vyplnit","-",VLOOKUP(CONCATENATE(Y412,G412," ",Z412),ZU!$A$6:$H$100,5,FALSE)*F412),2)</f>
        <v>#N/A</v>
      </c>
      <c r="Q412" s="96" t="e">
        <f t="shared" si="36"/>
        <v>#N/A</v>
      </c>
      <c r="R412" s="97" t="s">
        <v>28</v>
      </c>
      <c r="S412" s="97" t="s">
        <v>28</v>
      </c>
      <c r="T412" s="97" t="s">
        <v>28</v>
      </c>
      <c r="U412" s="96"/>
      <c r="V412" s="101" t="str">
        <f>IF('VSTUP SCAUx'!BH412="","",'VSTUP SCAUx'!BH412)</f>
        <v/>
      </c>
      <c r="W412" s="101" t="str">
        <f>IF('VSTUP SCAUx'!BI412="","",'VSTUP SCAUx'!BI412)</f>
        <v/>
      </c>
      <c r="X412" s="98" t="e">
        <f t="shared" si="37"/>
        <v>#VALUE!</v>
      </c>
      <c r="Y412" s="99">
        <f>IF(A412="vyplnit"," ",VLOOKUP(A412,ZU!$B$6:$H$101,2,FALSE))</f>
        <v>0</v>
      </c>
      <c r="Z412" s="95" t="s">
        <v>28</v>
      </c>
      <c r="AA412" s="95"/>
      <c r="AB412" s="95" t="s">
        <v>28</v>
      </c>
      <c r="AC412" s="95" t="s">
        <v>28</v>
      </c>
      <c r="AD412" s="95" t="s">
        <v>28</v>
      </c>
      <c r="AE412" s="95">
        <f t="shared" si="38"/>
        <v>0</v>
      </c>
      <c r="AF412" s="100">
        <f t="shared" si="39"/>
        <v>1</v>
      </c>
      <c r="AG412" s="95" t="e">
        <f t="shared" si="40"/>
        <v>#N/A</v>
      </c>
      <c r="AH412" s="95"/>
      <c r="AI412" s="101" t="s">
        <v>28</v>
      </c>
      <c r="AJ412" s="101" t="s">
        <v>28</v>
      </c>
      <c r="AK412" s="101" t="s">
        <v>28</v>
      </c>
      <c r="AL412" s="102" t="str">
        <f t="shared" si="41"/>
        <v>nezměněna</v>
      </c>
      <c r="AM412" s="103"/>
    </row>
    <row r="413" spans="1:39" ht="15">
      <c r="A413" s="105" t="str">
        <f>IF('VSTUP SCAUx'!AY413="","",'VSTUP SCAUx'!AY413)</f>
        <v/>
      </c>
      <c r="B413" s="105" t="str">
        <f>IF('VSTUP SCAUx'!A413="","",'VSTUP SCAUx'!A413)</f>
        <v/>
      </c>
      <c r="C413" s="105" t="str">
        <f>IF('VSTUP SCAUx'!B413="","",'VSTUP SCAUx'!B413)</f>
        <v/>
      </c>
      <c r="D413" s="105" t="str">
        <f>IF('VSTUP SCAUx'!C413="","",'VSTUP SCAUx'!C413)</f>
        <v/>
      </c>
      <c r="E413" s="105" t="str">
        <f>IF('VSTUP SCAUx'!I413="","",'VSTUP SCAUx'!I413)</f>
        <v/>
      </c>
      <c r="F413" s="95" t="str">
        <f>IF('VSTUP SCAUx'!F413="","",'VSTUP SCAUx'!F413)</f>
        <v/>
      </c>
      <c r="G413" s="95" t="str">
        <f>IF('VSTUP SCAUx'!G413="","",'VSTUP SCAUx'!G413)</f>
        <v/>
      </c>
      <c r="H413" s="101" t="str">
        <f>IF('VSTUP SCAUx'!AC413="","","ANO")</f>
        <v/>
      </c>
      <c r="I413" s="106" t="str">
        <f>IF('VSTUP SCAUx'!BD413="","",'VSTUP SCAUx'!BD413)</f>
        <v/>
      </c>
      <c r="J413" s="101" t="str">
        <f>IF('VSTUP SCAUx'!N413="","",'VSTUP SCAUx'!N413)</f>
        <v/>
      </c>
      <c r="K413" s="95" t="s">
        <v>28</v>
      </c>
      <c r="L413" s="95" t="s">
        <v>28</v>
      </c>
      <c r="M413" s="95" t="s">
        <v>28</v>
      </c>
      <c r="N413" s="95"/>
      <c r="O413" s="95" t="s">
        <v>28</v>
      </c>
      <c r="P413" s="96" t="e">
        <f>ROUND(IF(F413="vyplnit","-",VLOOKUP(CONCATENATE(Y413,G413," ",Z413),ZU!$A$6:$H$100,5,FALSE)*F413),2)</f>
        <v>#N/A</v>
      </c>
      <c r="Q413" s="96" t="e">
        <f t="shared" si="36"/>
        <v>#N/A</v>
      </c>
      <c r="R413" s="97" t="s">
        <v>28</v>
      </c>
      <c r="S413" s="97" t="s">
        <v>28</v>
      </c>
      <c r="T413" s="97" t="s">
        <v>28</v>
      </c>
      <c r="U413" s="96"/>
      <c r="V413" s="101" t="str">
        <f>IF('VSTUP SCAUx'!BH413="","",'VSTUP SCAUx'!BH413)</f>
        <v/>
      </c>
      <c r="W413" s="101" t="str">
        <f>IF('VSTUP SCAUx'!BI413="","",'VSTUP SCAUx'!BI413)</f>
        <v/>
      </c>
      <c r="X413" s="98" t="e">
        <f t="shared" si="37"/>
        <v>#VALUE!</v>
      </c>
      <c r="Y413" s="99">
        <f>IF(A413="vyplnit"," ",VLOOKUP(A413,ZU!$B$6:$H$101,2,FALSE))</f>
        <v>0</v>
      </c>
      <c r="Z413" s="95" t="s">
        <v>28</v>
      </c>
      <c r="AA413" s="95"/>
      <c r="AB413" s="95" t="s">
        <v>28</v>
      </c>
      <c r="AC413" s="95" t="s">
        <v>28</v>
      </c>
      <c r="AD413" s="95" t="s">
        <v>28</v>
      </c>
      <c r="AE413" s="95">
        <f t="shared" si="38"/>
        <v>0</v>
      </c>
      <c r="AF413" s="100">
        <f t="shared" si="39"/>
        <v>1</v>
      </c>
      <c r="AG413" s="95" t="e">
        <f t="shared" si="40"/>
        <v>#N/A</v>
      </c>
      <c r="AH413" s="95"/>
      <c r="AI413" s="101" t="s">
        <v>28</v>
      </c>
      <c r="AJ413" s="101" t="s">
        <v>28</v>
      </c>
      <c r="AK413" s="101" t="s">
        <v>28</v>
      </c>
      <c r="AL413" s="102" t="str">
        <f t="shared" si="41"/>
        <v>nezměněna</v>
      </c>
      <c r="AM413" s="103"/>
    </row>
    <row r="414" spans="1:39" ht="15">
      <c r="A414" s="105" t="str">
        <f>IF('VSTUP SCAUx'!AY414="","",'VSTUP SCAUx'!AY414)</f>
        <v/>
      </c>
      <c r="B414" s="105" t="str">
        <f>IF('VSTUP SCAUx'!A414="","",'VSTUP SCAUx'!A414)</f>
        <v/>
      </c>
      <c r="C414" s="105" t="str">
        <f>IF('VSTUP SCAUx'!B414="","",'VSTUP SCAUx'!B414)</f>
        <v/>
      </c>
      <c r="D414" s="105" t="str">
        <f>IF('VSTUP SCAUx'!C414="","",'VSTUP SCAUx'!C414)</f>
        <v/>
      </c>
      <c r="E414" s="105" t="str">
        <f>IF('VSTUP SCAUx'!I414="","",'VSTUP SCAUx'!I414)</f>
        <v/>
      </c>
      <c r="F414" s="95" t="str">
        <f>IF('VSTUP SCAUx'!F414="","",'VSTUP SCAUx'!F414)</f>
        <v/>
      </c>
      <c r="G414" s="95" t="str">
        <f>IF('VSTUP SCAUx'!G414="","",'VSTUP SCAUx'!G414)</f>
        <v/>
      </c>
      <c r="H414" s="101" t="str">
        <f>IF('VSTUP SCAUx'!AC414="","","ANO")</f>
        <v/>
      </c>
      <c r="I414" s="106" t="str">
        <f>IF('VSTUP SCAUx'!BD414="","",'VSTUP SCAUx'!BD414)</f>
        <v/>
      </c>
      <c r="J414" s="101" t="str">
        <f>IF('VSTUP SCAUx'!N414="","",'VSTUP SCAUx'!N414)</f>
        <v/>
      </c>
      <c r="K414" s="95" t="s">
        <v>28</v>
      </c>
      <c r="L414" s="95" t="s">
        <v>28</v>
      </c>
      <c r="M414" s="95" t="s">
        <v>28</v>
      </c>
      <c r="N414" s="95"/>
      <c r="O414" s="95" t="s">
        <v>28</v>
      </c>
      <c r="P414" s="96" t="e">
        <f>ROUND(IF(F414="vyplnit","-",VLOOKUP(CONCATENATE(Y414,G414," ",Z414),ZU!$A$6:$H$100,5,FALSE)*F414),2)</f>
        <v>#N/A</v>
      </c>
      <c r="Q414" s="96" t="e">
        <f t="shared" si="36"/>
        <v>#N/A</v>
      </c>
      <c r="R414" s="97" t="s">
        <v>28</v>
      </c>
      <c r="S414" s="97" t="s">
        <v>28</v>
      </c>
      <c r="T414" s="97" t="s">
        <v>28</v>
      </c>
      <c r="U414" s="96"/>
      <c r="V414" s="101" t="str">
        <f>IF('VSTUP SCAUx'!BH414="","",'VSTUP SCAUx'!BH414)</f>
        <v/>
      </c>
      <c r="W414" s="101" t="str">
        <f>IF('VSTUP SCAUx'!BI414="","",'VSTUP SCAUx'!BI414)</f>
        <v/>
      </c>
      <c r="X414" s="98" t="e">
        <f t="shared" si="37"/>
        <v>#VALUE!</v>
      </c>
      <c r="Y414" s="99">
        <f>IF(A414="vyplnit"," ",VLOOKUP(A414,ZU!$B$6:$H$101,2,FALSE))</f>
        <v>0</v>
      </c>
      <c r="Z414" s="95" t="s">
        <v>28</v>
      </c>
      <c r="AA414" s="95"/>
      <c r="AB414" s="95" t="s">
        <v>28</v>
      </c>
      <c r="AC414" s="95" t="s">
        <v>28</v>
      </c>
      <c r="AD414" s="95" t="s">
        <v>28</v>
      </c>
      <c r="AE414" s="95">
        <f t="shared" si="38"/>
        <v>0</v>
      </c>
      <c r="AF414" s="100">
        <f t="shared" si="39"/>
        <v>1</v>
      </c>
      <c r="AG414" s="95" t="e">
        <f t="shared" si="40"/>
        <v>#N/A</v>
      </c>
      <c r="AH414" s="95"/>
      <c r="AI414" s="101" t="s">
        <v>28</v>
      </c>
      <c r="AJ414" s="101" t="s">
        <v>28</v>
      </c>
      <c r="AK414" s="101" t="s">
        <v>28</v>
      </c>
      <c r="AL414" s="102" t="str">
        <f t="shared" si="41"/>
        <v>nezměněna</v>
      </c>
      <c r="AM414" s="103"/>
    </row>
    <row r="415" spans="1:39" ht="15">
      <c r="A415" s="105" t="str">
        <f>IF('VSTUP SCAUx'!AY415="","",'VSTUP SCAUx'!AY415)</f>
        <v/>
      </c>
      <c r="B415" s="105" t="str">
        <f>IF('VSTUP SCAUx'!A415="","",'VSTUP SCAUx'!A415)</f>
        <v/>
      </c>
      <c r="C415" s="105" t="str">
        <f>IF('VSTUP SCAUx'!B415="","",'VSTUP SCAUx'!B415)</f>
        <v/>
      </c>
      <c r="D415" s="105" t="str">
        <f>IF('VSTUP SCAUx'!C415="","",'VSTUP SCAUx'!C415)</f>
        <v/>
      </c>
      <c r="E415" s="105" t="str">
        <f>IF('VSTUP SCAUx'!I415="","",'VSTUP SCAUx'!I415)</f>
        <v/>
      </c>
      <c r="F415" s="95" t="str">
        <f>IF('VSTUP SCAUx'!F415="","",'VSTUP SCAUx'!F415)</f>
        <v/>
      </c>
      <c r="G415" s="95" t="str">
        <f>IF('VSTUP SCAUx'!G415="","",'VSTUP SCAUx'!G415)</f>
        <v/>
      </c>
      <c r="H415" s="101" t="str">
        <f>IF('VSTUP SCAUx'!AC415="","","ANO")</f>
        <v/>
      </c>
      <c r="I415" s="106" t="str">
        <f>IF('VSTUP SCAUx'!BD415="","",'VSTUP SCAUx'!BD415)</f>
        <v/>
      </c>
      <c r="J415" s="101" t="str">
        <f>IF('VSTUP SCAUx'!N415="","",'VSTUP SCAUx'!N415)</f>
        <v/>
      </c>
      <c r="K415" s="95" t="s">
        <v>28</v>
      </c>
      <c r="L415" s="95" t="s">
        <v>28</v>
      </c>
      <c r="M415" s="95" t="s">
        <v>28</v>
      </c>
      <c r="N415" s="95"/>
      <c r="O415" s="95" t="s">
        <v>28</v>
      </c>
      <c r="P415" s="96" t="e">
        <f>ROUND(IF(F415="vyplnit","-",VLOOKUP(CONCATENATE(Y415,G415," ",Z415),ZU!$A$6:$H$100,5,FALSE)*F415),2)</f>
        <v>#N/A</v>
      </c>
      <c r="Q415" s="96" t="e">
        <f t="shared" si="36"/>
        <v>#N/A</v>
      </c>
      <c r="R415" s="97" t="s">
        <v>28</v>
      </c>
      <c r="S415" s="97" t="s">
        <v>28</v>
      </c>
      <c r="T415" s="97" t="s">
        <v>28</v>
      </c>
      <c r="U415" s="96"/>
      <c r="V415" s="101" t="str">
        <f>IF('VSTUP SCAUx'!BH415="","",'VSTUP SCAUx'!BH415)</f>
        <v/>
      </c>
      <c r="W415" s="101" t="str">
        <f>IF('VSTUP SCAUx'!BI415="","",'VSTUP SCAUx'!BI415)</f>
        <v/>
      </c>
      <c r="X415" s="98" t="e">
        <f t="shared" si="37"/>
        <v>#VALUE!</v>
      </c>
      <c r="Y415" s="99">
        <f>IF(A415="vyplnit"," ",VLOOKUP(A415,ZU!$B$6:$H$101,2,FALSE))</f>
        <v>0</v>
      </c>
      <c r="Z415" s="95" t="s">
        <v>28</v>
      </c>
      <c r="AA415" s="95"/>
      <c r="AB415" s="95" t="s">
        <v>28</v>
      </c>
      <c r="AC415" s="95" t="s">
        <v>28</v>
      </c>
      <c r="AD415" s="95" t="s">
        <v>28</v>
      </c>
      <c r="AE415" s="95">
        <f t="shared" si="38"/>
        <v>0</v>
      </c>
      <c r="AF415" s="100">
        <f t="shared" si="39"/>
        <v>1</v>
      </c>
      <c r="AG415" s="95" t="e">
        <f t="shared" si="40"/>
        <v>#N/A</v>
      </c>
      <c r="AH415" s="95"/>
      <c r="AI415" s="101" t="s">
        <v>28</v>
      </c>
      <c r="AJ415" s="101" t="s">
        <v>28</v>
      </c>
      <c r="AK415" s="101" t="s">
        <v>28</v>
      </c>
      <c r="AL415" s="102" t="str">
        <f t="shared" si="41"/>
        <v>nezměněna</v>
      </c>
      <c r="AM415" s="103"/>
    </row>
    <row r="416" spans="1:39" ht="15">
      <c r="A416" s="105" t="str">
        <f>IF('VSTUP SCAUx'!AY416="","",'VSTUP SCAUx'!AY416)</f>
        <v/>
      </c>
      <c r="B416" s="105" t="str">
        <f>IF('VSTUP SCAUx'!A416="","",'VSTUP SCAUx'!A416)</f>
        <v/>
      </c>
      <c r="C416" s="105" t="str">
        <f>IF('VSTUP SCAUx'!B416="","",'VSTUP SCAUx'!B416)</f>
        <v/>
      </c>
      <c r="D416" s="105" t="str">
        <f>IF('VSTUP SCAUx'!C416="","",'VSTUP SCAUx'!C416)</f>
        <v/>
      </c>
      <c r="E416" s="105" t="str">
        <f>IF('VSTUP SCAUx'!I416="","",'VSTUP SCAUx'!I416)</f>
        <v/>
      </c>
      <c r="F416" s="95" t="str">
        <f>IF('VSTUP SCAUx'!F416="","",'VSTUP SCAUx'!F416)</f>
        <v/>
      </c>
      <c r="G416" s="95" t="str">
        <f>IF('VSTUP SCAUx'!G416="","",'VSTUP SCAUx'!G416)</f>
        <v/>
      </c>
      <c r="H416" s="101" t="str">
        <f>IF('VSTUP SCAUx'!AC416="","","ANO")</f>
        <v/>
      </c>
      <c r="I416" s="106" t="str">
        <f>IF('VSTUP SCAUx'!BD416="","",'VSTUP SCAUx'!BD416)</f>
        <v/>
      </c>
      <c r="J416" s="101" t="str">
        <f>IF('VSTUP SCAUx'!N416="","",'VSTUP SCAUx'!N416)</f>
        <v/>
      </c>
      <c r="K416" s="95" t="s">
        <v>28</v>
      </c>
      <c r="L416" s="95" t="s">
        <v>28</v>
      </c>
      <c r="M416" s="95" t="s">
        <v>28</v>
      </c>
      <c r="N416" s="95"/>
      <c r="O416" s="95" t="s">
        <v>28</v>
      </c>
      <c r="P416" s="96" t="e">
        <f>ROUND(IF(F416="vyplnit","-",VLOOKUP(CONCATENATE(Y416,G416," ",Z416),ZU!$A$6:$H$100,5,FALSE)*F416),2)</f>
        <v>#N/A</v>
      </c>
      <c r="Q416" s="96" t="e">
        <f t="shared" si="36"/>
        <v>#N/A</v>
      </c>
      <c r="R416" s="97" t="s">
        <v>28</v>
      </c>
      <c r="S416" s="97" t="s">
        <v>28</v>
      </c>
      <c r="T416" s="97" t="s">
        <v>28</v>
      </c>
      <c r="U416" s="96"/>
      <c r="V416" s="101" t="str">
        <f>IF('VSTUP SCAUx'!BH416="","",'VSTUP SCAUx'!BH416)</f>
        <v/>
      </c>
      <c r="W416" s="101" t="str">
        <f>IF('VSTUP SCAUx'!BI416="","",'VSTUP SCAUx'!BI416)</f>
        <v/>
      </c>
      <c r="X416" s="98" t="e">
        <f t="shared" si="37"/>
        <v>#VALUE!</v>
      </c>
      <c r="Y416" s="99">
        <f>IF(A416="vyplnit"," ",VLOOKUP(A416,ZU!$B$6:$H$101,2,FALSE))</f>
        <v>0</v>
      </c>
      <c r="Z416" s="95" t="s">
        <v>28</v>
      </c>
      <c r="AA416" s="95"/>
      <c r="AB416" s="95" t="s">
        <v>28</v>
      </c>
      <c r="AC416" s="95" t="s">
        <v>28</v>
      </c>
      <c r="AD416" s="95" t="s">
        <v>28</v>
      </c>
      <c r="AE416" s="95">
        <f t="shared" si="38"/>
        <v>0</v>
      </c>
      <c r="AF416" s="100">
        <f t="shared" si="39"/>
        <v>1</v>
      </c>
      <c r="AG416" s="95" t="e">
        <f t="shared" si="40"/>
        <v>#N/A</v>
      </c>
      <c r="AH416" s="95"/>
      <c r="AI416" s="101" t="s">
        <v>28</v>
      </c>
      <c r="AJ416" s="101" t="s">
        <v>28</v>
      </c>
      <c r="AK416" s="101" t="s">
        <v>28</v>
      </c>
      <c r="AL416" s="102" t="str">
        <f t="shared" si="41"/>
        <v>nezměněna</v>
      </c>
      <c r="AM416" s="103"/>
    </row>
    <row r="417" spans="1:39" ht="15">
      <c r="A417" s="105" t="str">
        <f>IF('VSTUP SCAUx'!AY417="","",'VSTUP SCAUx'!AY417)</f>
        <v/>
      </c>
      <c r="B417" s="105" t="str">
        <f>IF('VSTUP SCAUx'!A417="","",'VSTUP SCAUx'!A417)</f>
        <v/>
      </c>
      <c r="C417" s="105" t="str">
        <f>IF('VSTUP SCAUx'!B417="","",'VSTUP SCAUx'!B417)</f>
        <v/>
      </c>
      <c r="D417" s="105" t="str">
        <f>IF('VSTUP SCAUx'!C417="","",'VSTUP SCAUx'!C417)</f>
        <v/>
      </c>
      <c r="E417" s="105" t="str">
        <f>IF('VSTUP SCAUx'!I417="","",'VSTUP SCAUx'!I417)</f>
        <v/>
      </c>
      <c r="F417" s="95" t="str">
        <f>IF('VSTUP SCAUx'!F417="","",'VSTUP SCAUx'!F417)</f>
        <v/>
      </c>
      <c r="G417" s="95" t="str">
        <f>IF('VSTUP SCAUx'!G417="","",'VSTUP SCAUx'!G417)</f>
        <v/>
      </c>
      <c r="H417" s="101" t="str">
        <f>IF('VSTUP SCAUx'!AC417="","","ANO")</f>
        <v/>
      </c>
      <c r="I417" s="106" t="str">
        <f>IF('VSTUP SCAUx'!BD417="","",'VSTUP SCAUx'!BD417)</f>
        <v/>
      </c>
      <c r="J417" s="101" t="str">
        <f>IF('VSTUP SCAUx'!N417="","",'VSTUP SCAUx'!N417)</f>
        <v/>
      </c>
      <c r="K417" s="95" t="s">
        <v>28</v>
      </c>
      <c r="L417" s="95" t="s">
        <v>28</v>
      </c>
      <c r="M417" s="95" t="s">
        <v>28</v>
      </c>
      <c r="N417" s="95"/>
      <c r="O417" s="95" t="s">
        <v>28</v>
      </c>
      <c r="P417" s="96" t="e">
        <f>ROUND(IF(F417="vyplnit","-",VLOOKUP(CONCATENATE(Y417,G417," ",Z417),ZU!$A$6:$H$100,5,FALSE)*F417),2)</f>
        <v>#N/A</v>
      </c>
      <c r="Q417" s="96" t="e">
        <f t="shared" si="36"/>
        <v>#N/A</v>
      </c>
      <c r="R417" s="97" t="s">
        <v>28</v>
      </c>
      <c r="S417" s="97" t="s">
        <v>28</v>
      </c>
      <c r="T417" s="97" t="s">
        <v>28</v>
      </c>
      <c r="U417" s="96"/>
      <c r="V417" s="101" t="str">
        <f>IF('VSTUP SCAUx'!BH417="","",'VSTUP SCAUx'!BH417)</f>
        <v/>
      </c>
      <c r="W417" s="101" t="str">
        <f>IF('VSTUP SCAUx'!BI417="","",'VSTUP SCAUx'!BI417)</f>
        <v/>
      </c>
      <c r="X417" s="98" t="e">
        <f t="shared" si="37"/>
        <v>#VALUE!</v>
      </c>
      <c r="Y417" s="99">
        <f>IF(A417="vyplnit"," ",VLOOKUP(A417,ZU!$B$6:$H$101,2,FALSE))</f>
        <v>0</v>
      </c>
      <c r="Z417" s="95" t="s">
        <v>28</v>
      </c>
      <c r="AA417" s="95"/>
      <c r="AB417" s="95" t="s">
        <v>28</v>
      </c>
      <c r="AC417" s="95" t="s">
        <v>28</v>
      </c>
      <c r="AD417" s="95" t="s">
        <v>28</v>
      </c>
      <c r="AE417" s="95">
        <f t="shared" si="38"/>
        <v>0</v>
      </c>
      <c r="AF417" s="100">
        <f t="shared" si="39"/>
        <v>1</v>
      </c>
      <c r="AG417" s="95" t="e">
        <f t="shared" si="40"/>
        <v>#N/A</v>
      </c>
      <c r="AH417" s="95"/>
      <c r="AI417" s="101" t="s">
        <v>28</v>
      </c>
      <c r="AJ417" s="101" t="s">
        <v>28</v>
      </c>
      <c r="AK417" s="101" t="s">
        <v>28</v>
      </c>
      <c r="AL417" s="102" t="str">
        <f t="shared" si="41"/>
        <v>nezměněna</v>
      </c>
      <c r="AM417" s="103"/>
    </row>
    <row r="418" spans="1:39" ht="15">
      <c r="A418" s="105" t="str">
        <f>IF('VSTUP SCAUx'!AY418="","",'VSTUP SCAUx'!AY418)</f>
        <v/>
      </c>
      <c r="B418" s="105" t="str">
        <f>IF('VSTUP SCAUx'!A418="","",'VSTUP SCAUx'!A418)</f>
        <v/>
      </c>
      <c r="C418" s="105" t="str">
        <f>IF('VSTUP SCAUx'!B418="","",'VSTUP SCAUx'!B418)</f>
        <v/>
      </c>
      <c r="D418" s="105" t="str">
        <f>IF('VSTUP SCAUx'!C418="","",'VSTUP SCAUx'!C418)</f>
        <v/>
      </c>
      <c r="E418" s="105" t="str">
        <f>IF('VSTUP SCAUx'!I418="","",'VSTUP SCAUx'!I418)</f>
        <v/>
      </c>
      <c r="F418" s="95" t="str">
        <f>IF('VSTUP SCAUx'!F418="","",'VSTUP SCAUx'!F418)</f>
        <v/>
      </c>
      <c r="G418" s="95" t="str">
        <f>IF('VSTUP SCAUx'!G418="","",'VSTUP SCAUx'!G418)</f>
        <v/>
      </c>
      <c r="H418" s="101" t="str">
        <f>IF('VSTUP SCAUx'!AC418="","","ANO")</f>
        <v/>
      </c>
      <c r="I418" s="106" t="str">
        <f>IF('VSTUP SCAUx'!BD418="","",'VSTUP SCAUx'!BD418)</f>
        <v/>
      </c>
      <c r="J418" s="101" t="str">
        <f>IF('VSTUP SCAUx'!N418="","",'VSTUP SCAUx'!N418)</f>
        <v/>
      </c>
      <c r="K418" s="95" t="s">
        <v>28</v>
      </c>
      <c r="L418" s="95" t="s">
        <v>28</v>
      </c>
      <c r="M418" s="95" t="s">
        <v>28</v>
      </c>
      <c r="N418" s="95"/>
      <c r="O418" s="95" t="s">
        <v>28</v>
      </c>
      <c r="P418" s="96" t="e">
        <f>ROUND(IF(F418="vyplnit","-",VLOOKUP(CONCATENATE(Y418,G418," ",Z418),ZU!$A$6:$H$100,5,FALSE)*F418),2)</f>
        <v>#N/A</v>
      </c>
      <c r="Q418" s="96" t="e">
        <f t="shared" si="36"/>
        <v>#N/A</v>
      </c>
      <c r="R418" s="97" t="s">
        <v>28</v>
      </c>
      <c r="S418" s="97" t="s">
        <v>28</v>
      </c>
      <c r="T418" s="97" t="s">
        <v>28</v>
      </c>
      <c r="U418" s="96"/>
      <c r="V418" s="101" t="str">
        <f>IF('VSTUP SCAUx'!BH418="","",'VSTUP SCAUx'!BH418)</f>
        <v/>
      </c>
      <c r="W418" s="101" t="str">
        <f>IF('VSTUP SCAUx'!BI418="","",'VSTUP SCAUx'!BI418)</f>
        <v/>
      </c>
      <c r="X418" s="98" t="e">
        <f t="shared" si="37"/>
        <v>#VALUE!</v>
      </c>
      <c r="Y418" s="99">
        <f>IF(A418="vyplnit"," ",VLOOKUP(A418,ZU!$B$6:$H$101,2,FALSE))</f>
        <v>0</v>
      </c>
      <c r="Z418" s="95" t="s">
        <v>28</v>
      </c>
      <c r="AA418" s="95"/>
      <c r="AB418" s="95" t="s">
        <v>28</v>
      </c>
      <c r="AC418" s="95" t="s">
        <v>28</v>
      </c>
      <c r="AD418" s="95" t="s">
        <v>28</v>
      </c>
      <c r="AE418" s="95">
        <f t="shared" si="38"/>
        <v>0</v>
      </c>
      <c r="AF418" s="100">
        <f t="shared" si="39"/>
        <v>1</v>
      </c>
      <c r="AG418" s="95" t="e">
        <f t="shared" si="40"/>
        <v>#N/A</v>
      </c>
      <c r="AH418" s="95"/>
      <c r="AI418" s="101" t="s">
        <v>28</v>
      </c>
      <c r="AJ418" s="101" t="s">
        <v>28</v>
      </c>
      <c r="AK418" s="101" t="s">
        <v>28</v>
      </c>
      <c r="AL418" s="102" t="str">
        <f t="shared" si="41"/>
        <v>nezměněna</v>
      </c>
      <c r="AM418" s="103"/>
    </row>
    <row r="419" spans="1:39" ht="15">
      <c r="A419" s="105" t="str">
        <f>IF('VSTUP SCAUx'!AY419="","",'VSTUP SCAUx'!AY419)</f>
        <v/>
      </c>
      <c r="B419" s="105" t="str">
        <f>IF('VSTUP SCAUx'!A419="","",'VSTUP SCAUx'!A419)</f>
        <v/>
      </c>
      <c r="C419" s="105" t="str">
        <f>IF('VSTUP SCAUx'!B419="","",'VSTUP SCAUx'!B419)</f>
        <v/>
      </c>
      <c r="D419" s="105" t="str">
        <f>IF('VSTUP SCAUx'!C419="","",'VSTUP SCAUx'!C419)</f>
        <v/>
      </c>
      <c r="E419" s="105" t="str">
        <f>IF('VSTUP SCAUx'!I419="","",'VSTUP SCAUx'!I419)</f>
        <v/>
      </c>
      <c r="F419" s="95" t="str">
        <f>IF('VSTUP SCAUx'!F419="","",'VSTUP SCAUx'!F419)</f>
        <v/>
      </c>
      <c r="G419" s="95" t="str">
        <f>IF('VSTUP SCAUx'!G419="","",'VSTUP SCAUx'!G419)</f>
        <v/>
      </c>
      <c r="H419" s="101" t="str">
        <f>IF('VSTUP SCAUx'!AC419="","","ANO")</f>
        <v/>
      </c>
      <c r="I419" s="106" t="str">
        <f>IF('VSTUP SCAUx'!BD419="","",'VSTUP SCAUx'!BD419)</f>
        <v/>
      </c>
      <c r="J419" s="101" t="str">
        <f>IF('VSTUP SCAUx'!N419="","",'VSTUP SCAUx'!N419)</f>
        <v/>
      </c>
      <c r="K419" s="95" t="s">
        <v>28</v>
      </c>
      <c r="L419" s="95" t="s">
        <v>28</v>
      </c>
      <c r="M419" s="95" t="s">
        <v>28</v>
      </c>
      <c r="N419" s="95"/>
      <c r="O419" s="95" t="s">
        <v>28</v>
      </c>
      <c r="P419" s="96" t="e">
        <f>ROUND(IF(F419="vyplnit","-",VLOOKUP(CONCATENATE(Y419,G419," ",Z419),ZU!$A$6:$H$100,5,FALSE)*F419),2)</f>
        <v>#N/A</v>
      </c>
      <c r="Q419" s="96" t="e">
        <f t="shared" si="36"/>
        <v>#N/A</v>
      </c>
      <c r="R419" s="97" t="s">
        <v>28</v>
      </c>
      <c r="S419" s="97" t="s">
        <v>28</v>
      </c>
      <c r="T419" s="97" t="s">
        <v>28</v>
      </c>
      <c r="U419" s="96"/>
      <c r="V419" s="101" t="str">
        <f>IF('VSTUP SCAUx'!BH419="","",'VSTUP SCAUx'!BH419)</f>
        <v/>
      </c>
      <c r="W419" s="101" t="str">
        <f>IF('VSTUP SCAUx'!BI419="","",'VSTUP SCAUx'!BI419)</f>
        <v/>
      </c>
      <c r="X419" s="98" t="e">
        <f t="shared" si="37"/>
        <v>#VALUE!</v>
      </c>
      <c r="Y419" s="99">
        <f>IF(A419="vyplnit"," ",VLOOKUP(A419,ZU!$B$6:$H$101,2,FALSE))</f>
        <v>0</v>
      </c>
      <c r="Z419" s="95" t="s">
        <v>28</v>
      </c>
      <c r="AA419" s="95"/>
      <c r="AB419" s="95" t="s">
        <v>28</v>
      </c>
      <c r="AC419" s="95" t="s">
        <v>28</v>
      </c>
      <c r="AD419" s="95" t="s">
        <v>28</v>
      </c>
      <c r="AE419" s="95">
        <f t="shared" si="38"/>
        <v>0</v>
      </c>
      <c r="AF419" s="100">
        <f t="shared" si="39"/>
        <v>1</v>
      </c>
      <c r="AG419" s="95" t="e">
        <f t="shared" si="40"/>
        <v>#N/A</v>
      </c>
      <c r="AH419" s="95"/>
      <c r="AI419" s="101" t="s">
        <v>28</v>
      </c>
      <c r="AJ419" s="101" t="s">
        <v>28</v>
      </c>
      <c r="AK419" s="101" t="s">
        <v>28</v>
      </c>
      <c r="AL419" s="102" t="str">
        <f t="shared" si="41"/>
        <v>nezměněna</v>
      </c>
      <c r="AM419" s="103"/>
    </row>
    <row r="420" spans="1:39" ht="15">
      <c r="A420" s="105" t="str">
        <f>IF('VSTUP SCAUx'!AY420="","",'VSTUP SCAUx'!AY420)</f>
        <v/>
      </c>
      <c r="B420" s="105" t="str">
        <f>IF('VSTUP SCAUx'!A420="","",'VSTUP SCAUx'!A420)</f>
        <v/>
      </c>
      <c r="C420" s="105" t="str">
        <f>IF('VSTUP SCAUx'!B420="","",'VSTUP SCAUx'!B420)</f>
        <v/>
      </c>
      <c r="D420" s="105" t="str">
        <f>IF('VSTUP SCAUx'!C420="","",'VSTUP SCAUx'!C420)</f>
        <v/>
      </c>
      <c r="E420" s="105" t="str">
        <f>IF('VSTUP SCAUx'!I420="","",'VSTUP SCAUx'!I420)</f>
        <v/>
      </c>
      <c r="F420" s="95" t="str">
        <f>IF('VSTUP SCAUx'!F420="","",'VSTUP SCAUx'!F420)</f>
        <v/>
      </c>
      <c r="G420" s="95" t="str">
        <f>IF('VSTUP SCAUx'!G420="","",'VSTUP SCAUx'!G420)</f>
        <v/>
      </c>
      <c r="H420" s="101" t="str">
        <f>IF('VSTUP SCAUx'!AC420="","","ANO")</f>
        <v/>
      </c>
      <c r="I420" s="106" t="str">
        <f>IF('VSTUP SCAUx'!BD420="","",'VSTUP SCAUx'!BD420)</f>
        <v/>
      </c>
      <c r="J420" s="101" t="str">
        <f>IF('VSTUP SCAUx'!N420="","",'VSTUP SCAUx'!N420)</f>
        <v/>
      </c>
      <c r="K420" s="95" t="s">
        <v>28</v>
      </c>
      <c r="L420" s="95" t="s">
        <v>28</v>
      </c>
      <c r="M420" s="95" t="s">
        <v>28</v>
      </c>
      <c r="N420" s="95"/>
      <c r="O420" s="95" t="s">
        <v>28</v>
      </c>
      <c r="P420" s="96" t="e">
        <f>ROUND(IF(F420="vyplnit","-",VLOOKUP(CONCATENATE(Y420,G420," ",Z420),ZU!$A$6:$H$100,5,FALSE)*F420),2)</f>
        <v>#N/A</v>
      </c>
      <c r="Q420" s="96" t="e">
        <f t="shared" si="36"/>
        <v>#N/A</v>
      </c>
      <c r="R420" s="97" t="s">
        <v>28</v>
      </c>
      <c r="S420" s="97" t="s">
        <v>28</v>
      </c>
      <c r="T420" s="97" t="s">
        <v>28</v>
      </c>
      <c r="U420" s="96"/>
      <c r="V420" s="101" t="str">
        <f>IF('VSTUP SCAUx'!BH420="","",'VSTUP SCAUx'!BH420)</f>
        <v/>
      </c>
      <c r="W420" s="101" t="str">
        <f>IF('VSTUP SCAUx'!BI420="","",'VSTUP SCAUx'!BI420)</f>
        <v/>
      </c>
      <c r="X420" s="98" t="e">
        <f t="shared" si="37"/>
        <v>#VALUE!</v>
      </c>
      <c r="Y420" s="99">
        <f>IF(A420="vyplnit"," ",VLOOKUP(A420,ZU!$B$6:$H$101,2,FALSE))</f>
        <v>0</v>
      </c>
      <c r="Z420" s="95" t="s">
        <v>28</v>
      </c>
      <c r="AA420" s="95"/>
      <c r="AB420" s="95" t="s">
        <v>28</v>
      </c>
      <c r="AC420" s="95" t="s">
        <v>28</v>
      </c>
      <c r="AD420" s="95" t="s">
        <v>28</v>
      </c>
      <c r="AE420" s="95">
        <f t="shared" si="38"/>
        <v>0</v>
      </c>
      <c r="AF420" s="100">
        <f t="shared" si="39"/>
        <v>1</v>
      </c>
      <c r="AG420" s="95" t="e">
        <f t="shared" si="40"/>
        <v>#N/A</v>
      </c>
      <c r="AH420" s="95"/>
      <c r="AI420" s="101" t="s">
        <v>28</v>
      </c>
      <c r="AJ420" s="101" t="s">
        <v>28</v>
      </c>
      <c r="AK420" s="101" t="s">
        <v>28</v>
      </c>
      <c r="AL420" s="102" t="str">
        <f t="shared" si="41"/>
        <v>nezměněna</v>
      </c>
      <c r="AM420" s="103"/>
    </row>
    <row r="421" spans="1:39" ht="15">
      <c r="A421" s="105" t="str">
        <f>IF('VSTUP SCAUx'!AY421="","",'VSTUP SCAUx'!AY421)</f>
        <v/>
      </c>
      <c r="B421" s="105" t="str">
        <f>IF('VSTUP SCAUx'!A421="","",'VSTUP SCAUx'!A421)</f>
        <v/>
      </c>
      <c r="C421" s="105" t="str">
        <f>IF('VSTUP SCAUx'!B421="","",'VSTUP SCAUx'!B421)</f>
        <v/>
      </c>
      <c r="D421" s="105" t="str">
        <f>IF('VSTUP SCAUx'!C421="","",'VSTUP SCAUx'!C421)</f>
        <v/>
      </c>
      <c r="E421" s="105" t="str">
        <f>IF('VSTUP SCAUx'!I421="","",'VSTUP SCAUx'!I421)</f>
        <v/>
      </c>
      <c r="F421" s="95" t="str">
        <f>IF('VSTUP SCAUx'!F421="","",'VSTUP SCAUx'!F421)</f>
        <v/>
      </c>
      <c r="G421" s="95" t="str">
        <f>IF('VSTUP SCAUx'!G421="","",'VSTUP SCAUx'!G421)</f>
        <v/>
      </c>
      <c r="H421" s="101" t="str">
        <f>IF('VSTUP SCAUx'!AC421="","","ANO")</f>
        <v/>
      </c>
      <c r="I421" s="106" t="str">
        <f>IF('VSTUP SCAUx'!BD421="","",'VSTUP SCAUx'!BD421)</f>
        <v/>
      </c>
      <c r="J421" s="101" t="str">
        <f>IF('VSTUP SCAUx'!N421="","",'VSTUP SCAUx'!N421)</f>
        <v/>
      </c>
      <c r="K421" s="95" t="s">
        <v>28</v>
      </c>
      <c r="L421" s="95" t="s">
        <v>28</v>
      </c>
      <c r="M421" s="95" t="s">
        <v>28</v>
      </c>
      <c r="N421" s="95"/>
      <c r="O421" s="95" t="s">
        <v>28</v>
      </c>
      <c r="P421" s="96" t="e">
        <f>ROUND(IF(F421="vyplnit","-",VLOOKUP(CONCATENATE(Y421,G421," ",Z421),ZU!$A$6:$H$100,5,FALSE)*F421),2)</f>
        <v>#N/A</v>
      </c>
      <c r="Q421" s="96" t="e">
        <f t="shared" si="36"/>
        <v>#N/A</v>
      </c>
      <c r="R421" s="97" t="s">
        <v>28</v>
      </c>
      <c r="S421" s="97" t="s">
        <v>28</v>
      </c>
      <c r="T421" s="97" t="s">
        <v>28</v>
      </c>
      <c r="U421" s="96"/>
      <c r="V421" s="101" t="str">
        <f>IF('VSTUP SCAUx'!BH421="","",'VSTUP SCAUx'!BH421)</f>
        <v/>
      </c>
      <c r="W421" s="101" t="str">
        <f>IF('VSTUP SCAUx'!BI421="","",'VSTUP SCAUx'!BI421)</f>
        <v/>
      </c>
      <c r="X421" s="98" t="e">
        <f t="shared" si="37"/>
        <v>#VALUE!</v>
      </c>
      <c r="Y421" s="99">
        <f>IF(A421="vyplnit"," ",VLOOKUP(A421,ZU!$B$6:$H$101,2,FALSE))</f>
        <v>0</v>
      </c>
      <c r="Z421" s="95" t="s">
        <v>28</v>
      </c>
      <c r="AA421" s="95"/>
      <c r="AB421" s="95" t="s">
        <v>28</v>
      </c>
      <c r="AC421" s="95" t="s">
        <v>28</v>
      </c>
      <c r="AD421" s="95" t="s">
        <v>28</v>
      </c>
      <c r="AE421" s="95">
        <f t="shared" si="38"/>
        <v>0</v>
      </c>
      <c r="AF421" s="100">
        <f t="shared" si="39"/>
        <v>1</v>
      </c>
      <c r="AG421" s="95" t="e">
        <f t="shared" si="40"/>
        <v>#N/A</v>
      </c>
      <c r="AH421" s="95"/>
      <c r="AI421" s="101" t="s">
        <v>28</v>
      </c>
      <c r="AJ421" s="101" t="s">
        <v>28</v>
      </c>
      <c r="AK421" s="101" t="s">
        <v>28</v>
      </c>
      <c r="AL421" s="102" t="str">
        <f t="shared" si="41"/>
        <v>nezměněna</v>
      </c>
      <c r="AM421" s="103"/>
    </row>
    <row r="422" spans="1:39" ht="15">
      <c r="A422" s="105" t="str">
        <f>IF('VSTUP SCAUx'!AY422="","",'VSTUP SCAUx'!AY422)</f>
        <v/>
      </c>
      <c r="B422" s="105" t="str">
        <f>IF('VSTUP SCAUx'!A422="","",'VSTUP SCAUx'!A422)</f>
        <v/>
      </c>
      <c r="C422" s="105" t="str">
        <f>IF('VSTUP SCAUx'!B422="","",'VSTUP SCAUx'!B422)</f>
        <v/>
      </c>
      <c r="D422" s="105" t="str">
        <f>IF('VSTUP SCAUx'!C422="","",'VSTUP SCAUx'!C422)</f>
        <v/>
      </c>
      <c r="E422" s="105" t="str">
        <f>IF('VSTUP SCAUx'!I422="","",'VSTUP SCAUx'!I422)</f>
        <v/>
      </c>
      <c r="F422" s="95" t="str">
        <f>IF('VSTUP SCAUx'!F422="","",'VSTUP SCAUx'!F422)</f>
        <v/>
      </c>
      <c r="G422" s="95" t="str">
        <f>IF('VSTUP SCAUx'!G422="","",'VSTUP SCAUx'!G422)</f>
        <v/>
      </c>
      <c r="H422" s="101" t="str">
        <f>IF('VSTUP SCAUx'!AC422="","","ANO")</f>
        <v/>
      </c>
      <c r="I422" s="106" t="str">
        <f>IF('VSTUP SCAUx'!BD422="","",'VSTUP SCAUx'!BD422)</f>
        <v/>
      </c>
      <c r="J422" s="101" t="str">
        <f>IF('VSTUP SCAUx'!N422="","",'VSTUP SCAUx'!N422)</f>
        <v/>
      </c>
      <c r="K422" s="95" t="s">
        <v>28</v>
      </c>
      <c r="L422" s="95" t="s">
        <v>28</v>
      </c>
      <c r="M422" s="95" t="s">
        <v>28</v>
      </c>
      <c r="N422" s="95"/>
      <c r="O422" s="95" t="s">
        <v>28</v>
      </c>
      <c r="P422" s="96" t="e">
        <f>ROUND(IF(F422="vyplnit","-",VLOOKUP(CONCATENATE(Y422,G422," ",Z422),ZU!$A$6:$H$100,5,FALSE)*F422),2)</f>
        <v>#N/A</v>
      </c>
      <c r="Q422" s="96" t="e">
        <f t="shared" si="36"/>
        <v>#N/A</v>
      </c>
      <c r="R422" s="97" t="s">
        <v>28</v>
      </c>
      <c r="S422" s="97" t="s">
        <v>28</v>
      </c>
      <c r="T422" s="97" t="s">
        <v>28</v>
      </c>
      <c r="U422" s="96"/>
      <c r="V422" s="101" t="str">
        <f>IF('VSTUP SCAUx'!BH422="","",'VSTUP SCAUx'!BH422)</f>
        <v/>
      </c>
      <c r="W422" s="101" t="str">
        <f>IF('VSTUP SCAUx'!BI422="","",'VSTUP SCAUx'!BI422)</f>
        <v/>
      </c>
      <c r="X422" s="98" t="e">
        <f t="shared" si="37"/>
        <v>#VALUE!</v>
      </c>
      <c r="Y422" s="99">
        <f>IF(A422="vyplnit"," ",VLOOKUP(A422,ZU!$B$6:$H$101,2,FALSE))</f>
        <v>0</v>
      </c>
      <c r="Z422" s="95" t="s">
        <v>28</v>
      </c>
      <c r="AA422" s="95"/>
      <c r="AB422" s="95" t="s">
        <v>28</v>
      </c>
      <c r="AC422" s="95" t="s">
        <v>28</v>
      </c>
      <c r="AD422" s="95" t="s">
        <v>28</v>
      </c>
      <c r="AE422" s="95">
        <f t="shared" si="38"/>
        <v>0</v>
      </c>
      <c r="AF422" s="100">
        <f t="shared" si="39"/>
        <v>1</v>
      </c>
      <c r="AG422" s="95" t="e">
        <f t="shared" si="40"/>
        <v>#N/A</v>
      </c>
      <c r="AH422" s="95"/>
      <c r="AI422" s="101" t="s">
        <v>28</v>
      </c>
      <c r="AJ422" s="101" t="s">
        <v>28</v>
      </c>
      <c r="AK422" s="101" t="s">
        <v>28</v>
      </c>
      <c r="AL422" s="102" t="str">
        <f t="shared" si="41"/>
        <v>nezměněna</v>
      </c>
      <c r="AM422" s="103"/>
    </row>
    <row r="423" spans="1:39" ht="15">
      <c r="A423" s="105" t="str">
        <f>IF('VSTUP SCAUx'!AY423="","",'VSTUP SCAUx'!AY423)</f>
        <v/>
      </c>
      <c r="B423" s="105" t="str">
        <f>IF('VSTUP SCAUx'!A423="","",'VSTUP SCAUx'!A423)</f>
        <v/>
      </c>
      <c r="C423" s="105" t="str">
        <f>IF('VSTUP SCAUx'!B423="","",'VSTUP SCAUx'!B423)</f>
        <v/>
      </c>
      <c r="D423" s="105" t="str">
        <f>IF('VSTUP SCAUx'!C423="","",'VSTUP SCAUx'!C423)</f>
        <v/>
      </c>
      <c r="E423" s="105" t="str">
        <f>IF('VSTUP SCAUx'!I423="","",'VSTUP SCAUx'!I423)</f>
        <v/>
      </c>
      <c r="F423" s="95" t="str">
        <f>IF('VSTUP SCAUx'!F423="","",'VSTUP SCAUx'!F423)</f>
        <v/>
      </c>
      <c r="G423" s="95" t="str">
        <f>IF('VSTUP SCAUx'!G423="","",'VSTUP SCAUx'!G423)</f>
        <v/>
      </c>
      <c r="H423" s="101" t="str">
        <f>IF('VSTUP SCAUx'!AC423="","","ANO")</f>
        <v/>
      </c>
      <c r="I423" s="106" t="str">
        <f>IF('VSTUP SCAUx'!BD423="","",'VSTUP SCAUx'!BD423)</f>
        <v/>
      </c>
      <c r="J423" s="101" t="str">
        <f>IF('VSTUP SCAUx'!N423="","",'VSTUP SCAUx'!N423)</f>
        <v/>
      </c>
      <c r="K423" s="95" t="s">
        <v>28</v>
      </c>
      <c r="L423" s="95" t="s">
        <v>28</v>
      </c>
      <c r="M423" s="95" t="s">
        <v>28</v>
      </c>
      <c r="N423" s="95"/>
      <c r="O423" s="95" t="s">
        <v>28</v>
      </c>
      <c r="P423" s="96" t="e">
        <f>ROUND(IF(F423="vyplnit","-",VLOOKUP(CONCATENATE(Y423,G423," ",Z423),ZU!$A$6:$H$100,5,FALSE)*F423),2)</f>
        <v>#N/A</v>
      </c>
      <c r="Q423" s="96" t="e">
        <f t="shared" si="36"/>
        <v>#N/A</v>
      </c>
      <c r="R423" s="97" t="s">
        <v>28</v>
      </c>
      <c r="S423" s="97" t="s">
        <v>28</v>
      </c>
      <c r="T423" s="97" t="s">
        <v>28</v>
      </c>
      <c r="U423" s="96"/>
      <c r="V423" s="101" t="str">
        <f>IF('VSTUP SCAUx'!BH423="","",'VSTUP SCAUx'!BH423)</f>
        <v/>
      </c>
      <c r="W423" s="101" t="str">
        <f>IF('VSTUP SCAUx'!BI423="","",'VSTUP SCAUx'!BI423)</f>
        <v/>
      </c>
      <c r="X423" s="98" t="e">
        <f t="shared" si="37"/>
        <v>#VALUE!</v>
      </c>
      <c r="Y423" s="99">
        <f>IF(A423="vyplnit"," ",VLOOKUP(A423,ZU!$B$6:$H$101,2,FALSE))</f>
        <v>0</v>
      </c>
      <c r="Z423" s="95" t="s">
        <v>28</v>
      </c>
      <c r="AA423" s="95"/>
      <c r="AB423" s="95" t="s">
        <v>28</v>
      </c>
      <c r="AC423" s="95" t="s">
        <v>28</v>
      </c>
      <c r="AD423" s="95" t="s">
        <v>28</v>
      </c>
      <c r="AE423" s="95">
        <f t="shared" si="38"/>
        <v>0</v>
      </c>
      <c r="AF423" s="100">
        <f t="shared" si="39"/>
        <v>1</v>
      </c>
      <c r="AG423" s="95" t="e">
        <f t="shared" si="40"/>
        <v>#N/A</v>
      </c>
      <c r="AH423" s="95"/>
      <c r="AI423" s="101" t="s">
        <v>28</v>
      </c>
      <c r="AJ423" s="101" t="s">
        <v>28</v>
      </c>
      <c r="AK423" s="101" t="s">
        <v>28</v>
      </c>
      <c r="AL423" s="102" t="str">
        <f t="shared" si="41"/>
        <v>nezměněna</v>
      </c>
      <c r="AM423" s="103"/>
    </row>
    <row r="424" spans="1:39" ht="15">
      <c r="A424" s="105" t="str">
        <f>IF('VSTUP SCAUx'!AY424="","",'VSTUP SCAUx'!AY424)</f>
        <v/>
      </c>
      <c r="B424" s="105" t="str">
        <f>IF('VSTUP SCAUx'!A424="","",'VSTUP SCAUx'!A424)</f>
        <v/>
      </c>
      <c r="C424" s="105" t="str">
        <f>IF('VSTUP SCAUx'!B424="","",'VSTUP SCAUx'!B424)</f>
        <v/>
      </c>
      <c r="D424" s="105" t="str">
        <f>IF('VSTUP SCAUx'!C424="","",'VSTUP SCAUx'!C424)</f>
        <v/>
      </c>
      <c r="E424" s="105" t="str">
        <f>IF('VSTUP SCAUx'!I424="","",'VSTUP SCAUx'!I424)</f>
        <v/>
      </c>
      <c r="F424" s="95" t="str">
        <f>IF('VSTUP SCAUx'!F424="","",'VSTUP SCAUx'!F424)</f>
        <v/>
      </c>
      <c r="G424" s="95" t="str">
        <f>IF('VSTUP SCAUx'!G424="","",'VSTUP SCAUx'!G424)</f>
        <v/>
      </c>
      <c r="H424" s="101" t="str">
        <f>IF('VSTUP SCAUx'!AC424="","","ANO")</f>
        <v/>
      </c>
      <c r="I424" s="106" t="str">
        <f>IF('VSTUP SCAUx'!BD424="","",'VSTUP SCAUx'!BD424)</f>
        <v/>
      </c>
      <c r="J424" s="101" t="str">
        <f>IF('VSTUP SCAUx'!N424="","",'VSTUP SCAUx'!N424)</f>
        <v/>
      </c>
      <c r="K424" s="95" t="s">
        <v>28</v>
      </c>
      <c r="L424" s="95" t="s">
        <v>28</v>
      </c>
      <c r="M424" s="95" t="s">
        <v>28</v>
      </c>
      <c r="N424" s="95"/>
      <c r="O424" s="95" t="s">
        <v>28</v>
      </c>
      <c r="P424" s="96" t="e">
        <f>ROUND(IF(F424="vyplnit","-",VLOOKUP(CONCATENATE(Y424,G424," ",Z424),ZU!$A$6:$H$100,5,FALSE)*F424),2)</f>
        <v>#N/A</v>
      </c>
      <c r="Q424" s="96" t="e">
        <f t="shared" si="36"/>
        <v>#N/A</v>
      </c>
      <c r="R424" s="97" t="s">
        <v>28</v>
      </c>
      <c r="S424" s="97" t="s">
        <v>28</v>
      </c>
      <c r="T424" s="97" t="s">
        <v>28</v>
      </c>
      <c r="U424" s="96"/>
      <c r="V424" s="101" t="str">
        <f>IF('VSTUP SCAUx'!BH424="","",'VSTUP SCAUx'!BH424)</f>
        <v/>
      </c>
      <c r="W424" s="101" t="str">
        <f>IF('VSTUP SCAUx'!BI424="","",'VSTUP SCAUx'!BI424)</f>
        <v/>
      </c>
      <c r="X424" s="98" t="e">
        <f t="shared" si="37"/>
        <v>#VALUE!</v>
      </c>
      <c r="Y424" s="99">
        <f>IF(A424="vyplnit"," ",VLOOKUP(A424,ZU!$B$6:$H$101,2,FALSE))</f>
        <v>0</v>
      </c>
      <c r="Z424" s="95" t="s">
        <v>28</v>
      </c>
      <c r="AA424" s="95"/>
      <c r="AB424" s="95" t="s">
        <v>28</v>
      </c>
      <c r="AC424" s="95" t="s">
        <v>28</v>
      </c>
      <c r="AD424" s="95" t="s">
        <v>28</v>
      </c>
      <c r="AE424" s="95">
        <f t="shared" si="38"/>
        <v>0</v>
      </c>
      <c r="AF424" s="100">
        <f t="shared" si="39"/>
        <v>1</v>
      </c>
      <c r="AG424" s="95" t="e">
        <f t="shared" si="40"/>
        <v>#N/A</v>
      </c>
      <c r="AH424" s="95"/>
      <c r="AI424" s="101" t="s">
        <v>28</v>
      </c>
      <c r="AJ424" s="101" t="s">
        <v>28</v>
      </c>
      <c r="AK424" s="101" t="s">
        <v>28</v>
      </c>
      <c r="AL424" s="102" t="str">
        <f t="shared" si="41"/>
        <v>nezměněna</v>
      </c>
      <c r="AM424" s="103"/>
    </row>
    <row r="425" spans="1:39" ht="15">
      <c r="A425" s="105" t="str">
        <f>IF('VSTUP SCAUx'!AY425="","",'VSTUP SCAUx'!AY425)</f>
        <v/>
      </c>
      <c r="B425" s="105" t="str">
        <f>IF('VSTUP SCAUx'!A425="","",'VSTUP SCAUx'!A425)</f>
        <v/>
      </c>
      <c r="C425" s="105" t="str">
        <f>IF('VSTUP SCAUx'!B425="","",'VSTUP SCAUx'!B425)</f>
        <v/>
      </c>
      <c r="D425" s="105" t="str">
        <f>IF('VSTUP SCAUx'!C425="","",'VSTUP SCAUx'!C425)</f>
        <v/>
      </c>
      <c r="E425" s="105" t="str">
        <f>IF('VSTUP SCAUx'!I425="","",'VSTUP SCAUx'!I425)</f>
        <v/>
      </c>
      <c r="F425" s="95" t="str">
        <f>IF('VSTUP SCAUx'!F425="","",'VSTUP SCAUx'!F425)</f>
        <v/>
      </c>
      <c r="G425" s="95" t="str">
        <f>IF('VSTUP SCAUx'!G425="","",'VSTUP SCAUx'!G425)</f>
        <v/>
      </c>
      <c r="H425" s="101" t="str">
        <f>IF('VSTUP SCAUx'!AC425="","","ANO")</f>
        <v/>
      </c>
      <c r="I425" s="106" t="str">
        <f>IF('VSTUP SCAUx'!BD425="","",'VSTUP SCAUx'!BD425)</f>
        <v/>
      </c>
      <c r="J425" s="101" t="str">
        <f>IF('VSTUP SCAUx'!N425="","",'VSTUP SCAUx'!N425)</f>
        <v/>
      </c>
      <c r="K425" s="95" t="s">
        <v>28</v>
      </c>
      <c r="L425" s="95" t="s">
        <v>28</v>
      </c>
      <c r="M425" s="95" t="s">
        <v>28</v>
      </c>
      <c r="N425" s="95"/>
      <c r="O425" s="95" t="s">
        <v>28</v>
      </c>
      <c r="P425" s="96" t="e">
        <f>ROUND(IF(F425="vyplnit","-",VLOOKUP(CONCATENATE(Y425,G425," ",Z425),ZU!$A$6:$H$100,5,FALSE)*F425),2)</f>
        <v>#N/A</v>
      </c>
      <c r="Q425" s="96" t="e">
        <f t="shared" si="36"/>
        <v>#N/A</v>
      </c>
      <c r="R425" s="97" t="s">
        <v>28</v>
      </c>
      <c r="S425" s="97" t="s">
        <v>28</v>
      </c>
      <c r="T425" s="97" t="s">
        <v>28</v>
      </c>
      <c r="U425" s="96"/>
      <c r="V425" s="101" t="str">
        <f>IF('VSTUP SCAUx'!BH425="","",'VSTUP SCAUx'!BH425)</f>
        <v/>
      </c>
      <c r="W425" s="101" t="str">
        <f>IF('VSTUP SCAUx'!BI425="","",'VSTUP SCAUx'!BI425)</f>
        <v/>
      </c>
      <c r="X425" s="98" t="e">
        <f t="shared" si="37"/>
        <v>#VALUE!</v>
      </c>
      <c r="Y425" s="99">
        <f>IF(A425="vyplnit"," ",VLOOKUP(A425,ZU!$B$6:$H$101,2,FALSE))</f>
        <v>0</v>
      </c>
      <c r="Z425" s="95" t="s">
        <v>28</v>
      </c>
      <c r="AA425" s="95"/>
      <c r="AB425" s="95" t="s">
        <v>28</v>
      </c>
      <c r="AC425" s="95" t="s">
        <v>28</v>
      </c>
      <c r="AD425" s="95" t="s">
        <v>28</v>
      </c>
      <c r="AE425" s="95">
        <f t="shared" si="38"/>
        <v>0</v>
      </c>
      <c r="AF425" s="100">
        <f t="shared" si="39"/>
        <v>1</v>
      </c>
      <c r="AG425" s="95" t="e">
        <f t="shared" si="40"/>
        <v>#N/A</v>
      </c>
      <c r="AH425" s="95"/>
      <c r="AI425" s="101" t="s">
        <v>28</v>
      </c>
      <c r="AJ425" s="101" t="s">
        <v>28</v>
      </c>
      <c r="AK425" s="101" t="s">
        <v>28</v>
      </c>
      <c r="AL425" s="102" t="str">
        <f t="shared" si="41"/>
        <v>nezměněna</v>
      </c>
      <c r="AM425" s="103"/>
    </row>
    <row r="426" spans="1:39" ht="15">
      <c r="A426" s="105" t="str">
        <f>IF('VSTUP SCAUx'!AY426="","",'VSTUP SCAUx'!AY426)</f>
        <v/>
      </c>
      <c r="B426" s="105" t="str">
        <f>IF('VSTUP SCAUx'!A426="","",'VSTUP SCAUx'!A426)</f>
        <v/>
      </c>
      <c r="C426" s="105" t="str">
        <f>IF('VSTUP SCAUx'!B426="","",'VSTUP SCAUx'!B426)</f>
        <v/>
      </c>
      <c r="D426" s="105" t="str">
        <f>IF('VSTUP SCAUx'!C426="","",'VSTUP SCAUx'!C426)</f>
        <v/>
      </c>
      <c r="E426" s="105" t="str">
        <f>IF('VSTUP SCAUx'!I426="","",'VSTUP SCAUx'!I426)</f>
        <v/>
      </c>
      <c r="F426" s="95" t="str">
        <f>IF('VSTUP SCAUx'!F426="","",'VSTUP SCAUx'!F426)</f>
        <v/>
      </c>
      <c r="G426" s="95" t="str">
        <f>IF('VSTUP SCAUx'!G426="","",'VSTUP SCAUx'!G426)</f>
        <v/>
      </c>
      <c r="H426" s="101" t="str">
        <f>IF('VSTUP SCAUx'!AC426="","","ANO")</f>
        <v/>
      </c>
      <c r="I426" s="106" t="str">
        <f>IF('VSTUP SCAUx'!BD426="","",'VSTUP SCAUx'!BD426)</f>
        <v/>
      </c>
      <c r="J426" s="101" t="str">
        <f>IF('VSTUP SCAUx'!N426="","",'VSTUP SCAUx'!N426)</f>
        <v/>
      </c>
      <c r="K426" s="95" t="s">
        <v>28</v>
      </c>
      <c r="L426" s="95" t="s">
        <v>28</v>
      </c>
      <c r="M426" s="95" t="s">
        <v>28</v>
      </c>
      <c r="N426" s="95"/>
      <c r="O426" s="95" t="s">
        <v>28</v>
      </c>
      <c r="P426" s="96" t="e">
        <f>ROUND(IF(F426="vyplnit","-",VLOOKUP(CONCATENATE(Y426,G426," ",Z426),ZU!$A$6:$H$100,5,FALSE)*F426),2)</f>
        <v>#N/A</v>
      </c>
      <c r="Q426" s="96" t="e">
        <f t="shared" si="36"/>
        <v>#N/A</v>
      </c>
      <c r="R426" s="97" t="s">
        <v>28</v>
      </c>
      <c r="S426" s="97" t="s">
        <v>28</v>
      </c>
      <c r="T426" s="97" t="s">
        <v>28</v>
      </c>
      <c r="U426" s="96"/>
      <c r="V426" s="101" t="str">
        <f>IF('VSTUP SCAUx'!BH426="","",'VSTUP SCAUx'!BH426)</f>
        <v/>
      </c>
      <c r="W426" s="101" t="str">
        <f>IF('VSTUP SCAUx'!BI426="","",'VSTUP SCAUx'!BI426)</f>
        <v/>
      </c>
      <c r="X426" s="98" t="e">
        <f t="shared" si="37"/>
        <v>#VALUE!</v>
      </c>
      <c r="Y426" s="99">
        <f>IF(A426="vyplnit"," ",VLOOKUP(A426,ZU!$B$6:$H$101,2,FALSE))</f>
        <v>0</v>
      </c>
      <c r="Z426" s="95" t="s">
        <v>28</v>
      </c>
      <c r="AA426" s="95"/>
      <c r="AB426" s="95" t="s">
        <v>28</v>
      </c>
      <c r="AC426" s="95" t="s">
        <v>28</v>
      </c>
      <c r="AD426" s="95" t="s">
        <v>28</v>
      </c>
      <c r="AE426" s="95">
        <f t="shared" si="38"/>
        <v>0</v>
      </c>
      <c r="AF426" s="100">
        <f t="shared" si="39"/>
        <v>1</v>
      </c>
      <c r="AG426" s="95" t="e">
        <f t="shared" si="40"/>
        <v>#N/A</v>
      </c>
      <c r="AH426" s="95"/>
      <c r="AI426" s="101" t="s">
        <v>28</v>
      </c>
      <c r="AJ426" s="101" t="s">
        <v>28</v>
      </c>
      <c r="AK426" s="101" t="s">
        <v>28</v>
      </c>
      <c r="AL426" s="102" t="str">
        <f t="shared" si="41"/>
        <v>nezměněna</v>
      </c>
      <c r="AM426" s="103"/>
    </row>
    <row r="427" spans="1:39" ht="15">
      <c r="A427" s="105" t="str">
        <f>IF('VSTUP SCAUx'!AY427="","",'VSTUP SCAUx'!AY427)</f>
        <v/>
      </c>
      <c r="B427" s="105" t="str">
        <f>IF('VSTUP SCAUx'!A427="","",'VSTUP SCAUx'!A427)</f>
        <v/>
      </c>
      <c r="C427" s="105" t="str">
        <f>IF('VSTUP SCAUx'!B427="","",'VSTUP SCAUx'!B427)</f>
        <v/>
      </c>
      <c r="D427" s="105" t="str">
        <f>IF('VSTUP SCAUx'!C427="","",'VSTUP SCAUx'!C427)</f>
        <v/>
      </c>
      <c r="E427" s="105" t="str">
        <f>IF('VSTUP SCAUx'!I427="","",'VSTUP SCAUx'!I427)</f>
        <v/>
      </c>
      <c r="F427" s="95" t="str">
        <f>IF('VSTUP SCAUx'!F427="","",'VSTUP SCAUx'!F427)</f>
        <v/>
      </c>
      <c r="G427" s="95" t="str">
        <f>IF('VSTUP SCAUx'!G427="","",'VSTUP SCAUx'!G427)</f>
        <v/>
      </c>
      <c r="H427" s="101" t="str">
        <f>IF('VSTUP SCAUx'!AC427="","","ANO")</f>
        <v/>
      </c>
      <c r="I427" s="106" t="str">
        <f>IF('VSTUP SCAUx'!BD427="","",'VSTUP SCAUx'!BD427)</f>
        <v/>
      </c>
      <c r="J427" s="101" t="str">
        <f>IF('VSTUP SCAUx'!N427="","",'VSTUP SCAUx'!N427)</f>
        <v/>
      </c>
      <c r="K427" s="95" t="s">
        <v>28</v>
      </c>
      <c r="L427" s="95" t="s">
        <v>28</v>
      </c>
      <c r="M427" s="95" t="s">
        <v>28</v>
      </c>
      <c r="N427" s="95"/>
      <c r="O427" s="95" t="s">
        <v>28</v>
      </c>
      <c r="P427" s="96" t="e">
        <f>ROUND(IF(F427="vyplnit","-",VLOOKUP(CONCATENATE(Y427,G427," ",Z427),ZU!$A$6:$H$100,5,FALSE)*F427),2)</f>
        <v>#N/A</v>
      </c>
      <c r="Q427" s="96" t="e">
        <f t="shared" si="36"/>
        <v>#N/A</v>
      </c>
      <c r="R427" s="97" t="s">
        <v>28</v>
      </c>
      <c r="S427" s="97" t="s">
        <v>28</v>
      </c>
      <c r="T427" s="97" t="s">
        <v>28</v>
      </c>
      <c r="U427" s="96"/>
      <c r="V427" s="101" t="str">
        <f>IF('VSTUP SCAUx'!BH427="","",'VSTUP SCAUx'!BH427)</f>
        <v/>
      </c>
      <c r="W427" s="101" t="str">
        <f>IF('VSTUP SCAUx'!BI427="","",'VSTUP SCAUx'!BI427)</f>
        <v/>
      </c>
      <c r="X427" s="98" t="e">
        <f t="shared" si="37"/>
        <v>#VALUE!</v>
      </c>
      <c r="Y427" s="99">
        <f>IF(A427="vyplnit"," ",VLOOKUP(A427,ZU!$B$6:$H$101,2,FALSE))</f>
        <v>0</v>
      </c>
      <c r="Z427" s="95" t="s">
        <v>28</v>
      </c>
      <c r="AA427" s="95"/>
      <c r="AB427" s="95" t="s">
        <v>28</v>
      </c>
      <c r="AC427" s="95" t="s">
        <v>28</v>
      </c>
      <c r="AD427" s="95" t="s">
        <v>28</v>
      </c>
      <c r="AE427" s="95">
        <f t="shared" si="38"/>
        <v>0</v>
      </c>
      <c r="AF427" s="100">
        <f t="shared" si="39"/>
        <v>1</v>
      </c>
      <c r="AG427" s="95" t="e">
        <f t="shared" si="40"/>
        <v>#N/A</v>
      </c>
      <c r="AH427" s="95"/>
      <c r="AI427" s="101" t="s">
        <v>28</v>
      </c>
      <c r="AJ427" s="101" t="s">
        <v>28</v>
      </c>
      <c r="AK427" s="101" t="s">
        <v>28</v>
      </c>
      <c r="AL427" s="102" t="str">
        <f t="shared" si="41"/>
        <v>nezměněna</v>
      </c>
      <c r="AM427" s="103"/>
    </row>
    <row r="428" spans="1:39" ht="15">
      <c r="A428" s="105" t="str">
        <f>IF('VSTUP SCAUx'!AY428="","",'VSTUP SCAUx'!AY428)</f>
        <v/>
      </c>
      <c r="B428" s="105" t="str">
        <f>IF('VSTUP SCAUx'!A428="","",'VSTUP SCAUx'!A428)</f>
        <v/>
      </c>
      <c r="C428" s="105" t="str">
        <f>IF('VSTUP SCAUx'!B428="","",'VSTUP SCAUx'!B428)</f>
        <v/>
      </c>
      <c r="D428" s="105" t="str">
        <f>IF('VSTUP SCAUx'!C428="","",'VSTUP SCAUx'!C428)</f>
        <v/>
      </c>
      <c r="E428" s="105" t="str">
        <f>IF('VSTUP SCAUx'!I428="","",'VSTUP SCAUx'!I428)</f>
        <v/>
      </c>
      <c r="F428" s="95" t="str">
        <f>IF('VSTUP SCAUx'!F428="","",'VSTUP SCAUx'!F428)</f>
        <v/>
      </c>
      <c r="G428" s="95" t="str">
        <f>IF('VSTUP SCAUx'!G428="","",'VSTUP SCAUx'!G428)</f>
        <v/>
      </c>
      <c r="H428" s="101" t="str">
        <f>IF('VSTUP SCAUx'!AC428="","","ANO")</f>
        <v/>
      </c>
      <c r="I428" s="106" t="str">
        <f>IF('VSTUP SCAUx'!BD428="","",'VSTUP SCAUx'!BD428)</f>
        <v/>
      </c>
      <c r="J428" s="101" t="str">
        <f>IF('VSTUP SCAUx'!N428="","",'VSTUP SCAUx'!N428)</f>
        <v/>
      </c>
      <c r="K428" s="95" t="s">
        <v>28</v>
      </c>
      <c r="L428" s="95" t="s">
        <v>28</v>
      </c>
      <c r="M428" s="95" t="s">
        <v>28</v>
      </c>
      <c r="N428" s="95"/>
      <c r="O428" s="95" t="s">
        <v>28</v>
      </c>
      <c r="P428" s="96" t="e">
        <f>ROUND(IF(F428="vyplnit","-",VLOOKUP(CONCATENATE(Y428,G428," ",Z428),ZU!$A$6:$H$100,5,FALSE)*F428),2)</f>
        <v>#N/A</v>
      </c>
      <c r="Q428" s="96" t="e">
        <f t="shared" si="36"/>
        <v>#N/A</v>
      </c>
      <c r="R428" s="97" t="s">
        <v>28</v>
      </c>
      <c r="S428" s="97" t="s">
        <v>28</v>
      </c>
      <c r="T428" s="97" t="s">
        <v>28</v>
      </c>
      <c r="U428" s="96"/>
      <c r="V428" s="101" t="str">
        <f>IF('VSTUP SCAUx'!BH428="","",'VSTUP SCAUx'!BH428)</f>
        <v/>
      </c>
      <c r="W428" s="101" t="str">
        <f>IF('VSTUP SCAUx'!BI428="","",'VSTUP SCAUx'!BI428)</f>
        <v/>
      </c>
      <c r="X428" s="98" t="e">
        <f t="shared" si="37"/>
        <v>#VALUE!</v>
      </c>
      <c r="Y428" s="99">
        <f>IF(A428="vyplnit"," ",VLOOKUP(A428,ZU!$B$6:$H$101,2,FALSE))</f>
        <v>0</v>
      </c>
      <c r="Z428" s="95" t="s">
        <v>28</v>
      </c>
      <c r="AA428" s="95"/>
      <c r="AB428" s="95" t="s">
        <v>28</v>
      </c>
      <c r="AC428" s="95" t="s">
        <v>28</v>
      </c>
      <c r="AD428" s="95" t="s">
        <v>28</v>
      </c>
      <c r="AE428" s="95">
        <f t="shared" si="38"/>
        <v>0</v>
      </c>
      <c r="AF428" s="100">
        <f t="shared" si="39"/>
        <v>1</v>
      </c>
      <c r="AG428" s="95" t="e">
        <f t="shared" si="40"/>
        <v>#N/A</v>
      </c>
      <c r="AH428" s="95"/>
      <c r="AI428" s="101" t="s">
        <v>28</v>
      </c>
      <c r="AJ428" s="101" t="s">
        <v>28</v>
      </c>
      <c r="AK428" s="101" t="s">
        <v>28</v>
      </c>
      <c r="AL428" s="102" t="str">
        <f t="shared" si="41"/>
        <v>nezměněna</v>
      </c>
      <c r="AM428" s="103"/>
    </row>
    <row r="429" spans="1:39" ht="15">
      <c r="A429" s="105" t="str">
        <f>IF('VSTUP SCAUx'!AY429="","",'VSTUP SCAUx'!AY429)</f>
        <v/>
      </c>
      <c r="B429" s="105" t="str">
        <f>IF('VSTUP SCAUx'!A429="","",'VSTUP SCAUx'!A429)</f>
        <v/>
      </c>
      <c r="C429" s="105" t="str">
        <f>IF('VSTUP SCAUx'!B429="","",'VSTUP SCAUx'!B429)</f>
        <v/>
      </c>
      <c r="D429" s="105" t="str">
        <f>IF('VSTUP SCAUx'!C429="","",'VSTUP SCAUx'!C429)</f>
        <v/>
      </c>
      <c r="E429" s="105" t="str">
        <f>IF('VSTUP SCAUx'!I429="","",'VSTUP SCAUx'!I429)</f>
        <v/>
      </c>
      <c r="F429" s="95" t="str">
        <f>IF('VSTUP SCAUx'!F429="","",'VSTUP SCAUx'!F429)</f>
        <v/>
      </c>
      <c r="G429" s="95" t="str">
        <f>IF('VSTUP SCAUx'!G429="","",'VSTUP SCAUx'!G429)</f>
        <v/>
      </c>
      <c r="H429" s="101" t="str">
        <f>IF('VSTUP SCAUx'!AC429="","","ANO")</f>
        <v/>
      </c>
      <c r="I429" s="106" t="str">
        <f>IF('VSTUP SCAUx'!BD429="","",'VSTUP SCAUx'!BD429)</f>
        <v/>
      </c>
      <c r="J429" s="101" t="str">
        <f>IF('VSTUP SCAUx'!N429="","",'VSTUP SCAUx'!N429)</f>
        <v/>
      </c>
      <c r="K429" s="95" t="s">
        <v>28</v>
      </c>
      <c r="L429" s="95" t="s">
        <v>28</v>
      </c>
      <c r="M429" s="95" t="s">
        <v>28</v>
      </c>
      <c r="N429" s="95"/>
      <c r="O429" s="95" t="s">
        <v>28</v>
      </c>
      <c r="P429" s="96" t="e">
        <f>ROUND(IF(F429="vyplnit","-",VLOOKUP(CONCATENATE(Y429,G429," ",Z429),ZU!$A$6:$H$100,5,FALSE)*F429),2)</f>
        <v>#N/A</v>
      </c>
      <c r="Q429" s="96" t="e">
        <f t="shared" si="36"/>
        <v>#N/A</v>
      </c>
      <c r="R429" s="97" t="s">
        <v>28</v>
      </c>
      <c r="S429" s="97" t="s">
        <v>28</v>
      </c>
      <c r="T429" s="97" t="s">
        <v>28</v>
      </c>
      <c r="U429" s="96"/>
      <c r="V429" s="101" t="str">
        <f>IF('VSTUP SCAUx'!BH429="","",'VSTUP SCAUx'!BH429)</f>
        <v/>
      </c>
      <c r="W429" s="101" t="str">
        <f>IF('VSTUP SCAUx'!BI429="","",'VSTUP SCAUx'!BI429)</f>
        <v/>
      </c>
      <c r="X429" s="98" t="e">
        <f t="shared" si="37"/>
        <v>#VALUE!</v>
      </c>
      <c r="Y429" s="99">
        <f>IF(A429="vyplnit"," ",VLOOKUP(A429,ZU!$B$6:$H$101,2,FALSE))</f>
        <v>0</v>
      </c>
      <c r="Z429" s="95" t="s">
        <v>28</v>
      </c>
      <c r="AA429" s="95"/>
      <c r="AB429" s="95" t="s">
        <v>28</v>
      </c>
      <c r="AC429" s="95" t="s">
        <v>28</v>
      </c>
      <c r="AD429" s="95" t="s">
        <v>28</v>
      </c>
      <c r="AE429" s="95">
        <f t="shared" si="38"/>
        <v>0</v>
      </c>
      <c r="AF429" s="100">
        <f t="shared" si="39"/>
        <v>1</v>
      </c>
      <c r="AG429" s="95" t="e">
        <f t="shared" si="40"/>
        <v>#N/A</v>
      </c>
      <c r="AH429" s="95"/>
      <c r="AI429" s="101" t="s">
        <v>28</v>
      </c>
      <c r="AJ429" s="101" t="s">
        <v>28</v>
      </c>
      <c r="AK429" s="101" t="s">
        <v>28</v>
      </c>
      <c r="AL429" s="102" t="str">
        <f t="shared" si="41"/>
        <v>nezměněna</v>
      </c>
      <c r="AM429" s="103"/>
    </row>
    <row r="430" spans="1:39" ht="15">
      <c r="A430" s="105" t="str">
        <f>IF('VSTUP SCAUx'!AY430="","",'VSTUP SCAUx'!AY430)</f>
        <v/>
      </c>
      <c r="B430" s="105" t="str">
        <f>IF('VSTUP SCAUx'!A430="","",'VSTUP SCAUx'!A430)</f>
        <v/>
      </c>
      <c r="C430" s="105" t="str">
        <f>IF('VSTUP SCAUx'!B430="","",'VSTUP SCAUx'!B430)</f>
        <v/>
      </c>
      <c r="D430" s="105" t="str">
        <f>IF('VSTUP SCAUx'!C430="","",'VSTUP SCAUx'!C430)</f>
        <v/>
      </c>
      <c r="E430" s="105" t="str">
        <f>IF('VSTUP SCAUx'!I430="","",'VSTUP SCAUx'!I430)</f>
        <v/>
      </c>
      <c r="F430" s="95" t="str">
        <f>IF('VSTUP SCAUx'!F430="","",'VSTUP SCAUx'!F430)</f>
        <v/>
      </c>
      <c r="G430" s="95" t="str">
        <f>IF('VSTUP SCAUx'!G430="","",'VSTUP SCAUx'!G430)</f>
        <v/>
      </c>
      <c r="H430" s="101" t="str">
        <f>IF('VSTUP SCAUx'!AC430="","","ANO")</f>
        <v/>
      </c>
      <c r="I430" s="106" t="str">
        <f>IF('VSTUP SCAUx'!BD430="","",'VSTUP SCAUx'!BD430)</f>
        <v/>
      </c>
      <c r="J430" s="101" t="str">
        <f>IF('VSTUP SCAUx'!N430="","",'VSTUP SCAUx'!N430)</f>
        <v/>
      </c>
      <c r="K430" s="95" t="s">
        <v>28</v>
      </c>
      <c r="L430" s="95" t="s">
        <v>28</v>
      </c>
      <c r="M430" s="95" t="s">
        <v>28</v>
      </c>
      <c r="N430" s="95"/>
      <c r="O430" s="95" t="s">
        <v>28</v>
      </c>
      <c r="P430" s="96" t="e">
        <f>ROUND(IF(F430="vyplnit","-",VLOOKUP(CONCATENATE(Y430,G430," ",Z430),ZU!$A$6:$H$100,5,FALSE)*F430),2)</f>
        <v>#N/A</v>
      </c>
      <c r="Q430" s="96" t="e">
        <f t="shared" si="36"/>
        <v>#N/A</v>
      </c>
      <c r="R430" s="97" t="s">
        <v>28</v>
      </c>
      <c r="S430" s="97" t="s">
        <v>28</v>
      </c>
      <c r="T430" s="97" t="s">
        <v>28</v>
      </c>
      <c r="U430" s="96"/>
      <c r="V430" s="101" t="str">
        <f>IF('VSTUP SCAUx'!BH430="","",'VSTUP SCAUx'!BH430)</f>
        <v/>
      </c>
      <c r="W430" s="101" t="str">
        <f>IF('VSTUP SCAUx'!BI430="","",'VSTUP SCAUx'!BI430)</f>
        <v/>
      </c>
      <c r="X430" s="98" t="e">
        <f t="shared" si="37"/>
        <v>#VALUE!</v>
      </c>
      <c r="Y430" s="99">
        <f>IF(A430="vyplnit"," ",VLOOKUP(A430,ZU!$B$6:$H$101,2,FALSE))</f>
        <v>0</v>
      </c>
      <c r="Z430" s="95" t="s">
        <v>28</v>
      </c>
      <c r="AA430" s="95"/>
      <c r="AB430" s="95" t="s">
        <v>28</v>
      </c>
      <c r="AC430" s="95" t="s">
        <v>28</v>
      </c>
      <c r="AD430" s="95" t="s">
        <v>28</v>
      </c>
      <c r="AE430" s="95">
        <f t="shared" si="38"/>
        <v>0</v>
      </c>
      <c r="AF430" s="100">
        <f t="shared" si="39"/>
        <v>1</v>
      </c>
      <c r="AG430" s="95" t="e">
        <f t="shared" si="40"/>
        <v>#N/A</v>
      </c>
      <c r="AH430" s="95"/>
      <c r="AI430" s="101" t="s">
        <v>28</v>
      </c>
      <c r="AJ430" s="101" t="s">
        <v>28</v>
      </c>
      <c r="AK430" s="101" t="s">
        <v>28</v>
      </c>
      <c r="AL430" s="102" t="str">
        <f t="shared" si="41"/>
        <v>nezměněna</v>
      </c>
      <c r="AM430" s="103"/>
    </row>
    <row r="431" spans="1:39" ht="15">
      <c r="A431" s="105" t="str">
        <f>IF('VSTUP SCAUx'!AY431="","",'VSTUP SCAUx'!AY431)</f>
        <v/>
      </c>
      <c r="B431" s="105" t="str">
        <f>IF('VSTUP SCAUx'!A431="","",'VSTUP SCAUx'!A431)</f>
        <v/>
      </c>
      <c r="C431" s="105" t="str">
        <f>IF('VSTUP SCAUx'!B431="","",'VSTUP SCAUx'!B431)</f>
        <v/>
      </c>
      <c r="D431" s="105" t="str">
        <f>IF('VSTUP SCAUx'!C431="","",'VSTUP SCAUx'!C431)</f>
        <v/>
      </c>
      <c r="E431" s="105" t="str">
        <f>IF('VSTUP SCAUx'!I431="","",'VSTUP SCAUx'!I431)</f>
        <v/>
      </c>
      <c r="F431" s="95" t="str">
        <f>IF('VSTUP SCAUx'!F431="","",'VSTUP SCAUx'!F431)</f>
        <v/>
      </c>
      <c r="G431" s="95" t="str">
        <f>IF('VSTUP SCAUx'!G431="","",'VSTUP SCAUx'!G431)</f>
        <v/>
      </c>
      <c r="H431" s="101" t="str">
        <f>IF('VSTUP SCAUx'!AC431="","","ANO")</f>
        <v/>
      </c>
      <c r="I431" s="106" t="str">
        <f>IF('VSTUP SCAUx'!BD431="","",'VSTUP SCAUx'!BD431)</f>
        <v/>
      </c>
      <c r="J431" s="101" t="str">
        <f>IF('VSTUP SCAUx'!N431="","",'VSTUP SCAUx'!N431)</f>
        <v/>
      </c>
      <c r="K431" s="95" t="s">
        <v>28</v>
      </c>
      <c r="L431" s="95" t="s">
        <v>28</v>
      </c>
      <c r="M431" s="95" t="s">
        <v>28</v>
      </c>
      <c r="N431" s="95"/>
      <c r="O431" s="95" t="s">
        <v>28</v>
      </c>
      <c r="P431" s="96" t="e">
        <f>ROUND(IF(F431="vyplnit","-",VLOOKUP(CONCATENATE(Y431,G431," ",Z431),ZU!$A$6:$H$100,5,FALSE)*F431),2)</f>
        <v>#N/A</v>
      </c>
      <c r="Q431" s="96" t="e">
        <f t="shared" si="36"/>
        <v>#N/A</v>
      </c>
      <c r="R431" s="97" t="s">
        <v>28</v>
      </c>
      <c r="S431" s="97" t="s">
        <v>28</v>
      </c>
      <c r="T431" s="97" t="s">
        <v>28</v>
      </c>
      <c r="U431" s="96"/>
      <c r="V431" s="101" t="str">
        <f>IF('VSTUP SCAUx'!BH431="","",'VSTUP SCAUx'!BH431)</f>
        <v/>
      </c>
      <c r="W431" s="101" t="str">
        <f>IF('VSTUP SCAUx'!BI431="","",'VSTUP SCAUx'!BI431)</f>
        <v/>
      </c>
      <c r="X431" s="98" t="e">
        <f t="shared" si="37"/>
        <v>#VALUE!</v>
      </c>
      <c r="Y431" s="99">
        <f>IF(A431="vyplnit"," ",VLOOKUP(A431,ZU!$B$6:$H$101,2,FALSE))</f>
        <v>0</v>
      </c>
      <c r="Z431" s="95" t="s">
        <v>28</v>
      </c>
      <c r="AA431" s="95"/>
      <c r="AB431" s="95" t="s">
        <v>28</v>
      </c>
      <c r="AC431" s="95" t="s">
        <v>28</v>
      </c>
      <c r="AD431" s="95" t="s">
        <v>28</v>
      </c>
      <c r="AE431" s="95">
        <f t="shared" si="38"/>
        <v>0</v>
      </c>
      <c r="AF431" s="100">
        <f t="shared" si="39"/>
        <v>1</v>
      </c>
      <c r="AG431" s="95" t="e">
        <f t="shared" si="40"/>
        <v>#N/A</v>
      </c>
      <c r="AH431" s="95"/>
      <c r="AI431" s="101" t="s">
        <v>28</v>
      </c>
      <c r="AJ431" s="101" t="s">
        <v>28</v>
      </c>
      <c r="AK431" s="101" t="s">
        <v>28</v>
      </c>
      <c r="AL431" s="102" t="str">
        <f t="shared" si="41"/>
        <v>nezměněna</v>
      </c>
      <c r="AM431" s="103"/>
    </row>
    <row r="432" spans="1:39" ht="15">
      <c r="A432" s="105" t="str">
        <f>IF('VSTUP SCAUx'!AY432="","",'VSTUP SCAUx'!AY432)</f>
        <v/>
      </c>
      <c r="B432" s="105" t="str">
        <f>IF('VSTUP SCAUx'!A432="","",'VSTUP SCAUx'!A432)</f>
        <v/>
      </c>
      <c r="C432" s="105" t="str">
        <f>IF('VSTUP SCAUx'!B432="","",'VSTUP SCAUx'!B432)</f>
        <v/>
      </c>
      <c r="D432" s="105" t="str">
        <f>IF('VSTUP SCAUx'!C432="","",'VSTUP SCAUx'!C432)</f>
        <v/>
      </c>
      <c r="E432" s="105" t="str">
        <f>IF('VSTUP SCAUx'!I432="","",'VSTUP SCAUx'!I432)</f>
        <v/>
      </c>
      <c r="F432" s="95" t="str">
        <f>IF('VSTUP SCAUx'!F432="","",'VSTUP SCAUx'!F432)</f>
        <v/>
      </c>
      <c r="G432" s="95" t="str">
        <f>IF('VSTUP SCAUx'!G432="","",'VSTUP SCAUx'!G432)</f>
        <v/>
      </c>
      <c r="H432" s="101" t="str">
        <f>IF('VSTUP SCAUx'!AC432="","","ANO")</f>
        <v/>
      </c>
      <c r="I432" s="106" t="str">
        <f>IF('VSTUP SCAUx'!BD432="","",'VSTUP SCAUx'!BD432)</f>
        <v/>
      </c>
      <c r="J432" s="101" t="str">
        <f>IF('VSTUP SCAUx'!N432="","",'VSTUP SCAUx'!N432)</f>
        <v/>
      </c>
      <c r="K432" s="95" t="s">
        <v>28</v>
      </c>
      <c r="L432" s="95" t="s">
        <v>28</v>
      </c>
      <c r="M432" s="95" t="s">
        <v>28</v>
      </c>
      <c r="N432" s="95"/>
      <c r="O432" s="95" t="s">
        <v>28</v>
      </c>
      <c r="P432" s="96" t="e">
        <f>ROUND(IF(F432="vyplnit","-",VLOOKUP(CONCATENATE(Y432,G432," ",Z432),ZU!$A$6:$H$100,5,FALSE)*F432),2)</f>
        <v>#N/A</v>
      </c>
      <c r="Q432" s="96" t="e">
        <f t="shared" si="36"/>
        <v>#N/A</v>
      </c>
      <c r="R432" s="97" t="s">
        <v>28</v>
      </c>
      <c r="S432" s="97" t="s">
        <v>28</v>
      </c>
      <c r="T432" s="97" t="s">
        <v>28</v>
      </c>
      <c r="U432" s="96"/>
      <c r="V432" s="101" t="str">
        <f>IF('VSTUP SCAUx'!BH432="","",'VSTUP SCAUx'!BH432)</f>
        <v/>
      </c>
      <c r="W432" s="101" t="str">
        <f>IF('VSTUP SCAUx'!BI432="","",'VSTUP SCAUx'!BI432)</f>
        <v/>
      </c>
      <c r="X432" s="98" t="e">
        <f t="shared" si="37"/>
        <v>#VALUE!</v>
      </c>
      <c r="Y432" s="99">
        <f>IF(A432="vyplnit"," ",VLOOKUP(A432,ZU!$B$6:$H$101,2,FALSE))</f>
        <v>0</v>
      </c>
      <c r="Z432" s="95" t="s">
        <v>28</v>
      </c>
      <c r="AA432" s="95"/>
      <c r="AB432" s="95" t="s">
        <v>28</v>
      </c>
      <c r="AC432" s="95" t="s">
        <v>28</v>
      </c>
      <c r="AD432" s="95" t="s">
        <v>28</v>
      </c>
      <c r="AE432" s="95">
        <f t="shared" si="38"/>
        <v>0</v>
      </c>
      <c r="AF432" s="100">
        <f t="shared" si="39"/>
        <v>1</v>
      </c>
      <c r="AG432" s="95" t="e">
        <f t="shared" si="40"/>
        <v>#N/A</v>
      </c>
      <c r="AH432" s="95"/>
      <c r="AI432" s="101" t="s">
        <v>28</v>
      </c>
      <c r="AJ432" s="101" t="s">
        <v>28</v>
      </c>
      <c r="AK432" s="101" t="s">
        <v>28</v>
      </c>
      <c r="AL432" s="102" t="str">
        <f t="shared" si="41"/>
        <v>nezměněna</v>
      </c>
      <c r="AM432" s="103"/>
    </row>
    <row r="433" spans="1:39" ht="15">
      <c r="A433" s="105" t="str">
        <f>IF('VSTUP SCAUx'!AY433="","",'VSTUP SCAUx'!AY433)</f>
        <v/>
      </c>
      <c r="B433" s="105" t="str">
        <f>IF('VSTUP SCAUx'!A433="","",'VSTUP SCAUx'!A433)</f>
        <v/>
      </c>
      <c r="C433" s="105" t="str">
        <f>IF('VSTUP SCAUx'!B433="","",'VSTUP SCAUx'!B433)</f>
        <v/>
      </c>
      <c r="D433" s="105" t="str">
        <f>IF('VSTUP SCAUx'!C433="","",'VSTUP SCAUx'!C433)</f>
        <v/>
      </c>
      <c r="E433" s="105" t="str">
        <f>IF('VSTUP SCAUx'!I433="","",'VSTUP SCAUx'!I433)</f>
        <v/>
      </c>
      <c r="F433" s="95" t="str">
        <f>IF('VSTUP SCAUx'!F433="","",'VSTUP SCAUx'!F433)</f>
        <v/>
      </c>
      <c r="G433" s="95" t="str">
        <f>IF('VSTUP SCAUx'!G433="","",'VSTUP SCAUx'!G433)</f>
        <v/>
      </c>
      <c r="H433" s="101" t="str">
        <f>IF('VSTUP SCAUx'!AC433="","","ANO")</f>
        <v/>
      </c>
      <c r="I433" s="106" t="str">
        <f>IF('VSTUP SCAUx'!BD433="","",'VSTUP SCAUx'!BD433)</f>
        <v/>
      </c>
      <c r="J433" s="101" t="str">
        <f>IF('VSTUP SCAUx'!N433="","",'VSTUP SCAUx'!N433)</f>
        <v/>
      </c>
      <c r="K433" s="95" t="s">
        <v>28</v>
      </c>
      <c r="L433" s="95" t="s">
        <v>28</v>
      </c>
      <c r="M433" s="95" t="s">
        <v>28</v>
      </c>
      <c r="N433" s="95"/>
      <c r="O433" s="95" t="s">
        <v>28</v>
      </c>
      <c r="P433" s="96" t="e">
        <f>ROUND(IF(F433="vyplnit","-",VLOOKUP(CONCATENATE(Y433,G433," ",Z433),ZU!$A$6:$H$100,5,FALSE)*F433),2)</f>
        <v>#N/A</v>
      </c>
      <c r="Q433" s="96" t="e">
        <f t="shared" si="36"/>
        <v>#N/A</v>
      </c>
      <c r="R433" s="97" t="s">
        <v>28</v>
      </c>
      <c r="S433" s="97" t="s">
        <v>28</v>
      </c>
      <c r="T433" s="97" t="s">
        <v>28</v>
      </c>
      <c r="U433" s="96"/>
      <c r="V433" s="101" t="str">
        <f>IF('VSTUP SCAUx'!BH433="","",'VSTUP SCAUx'!BH433)</f>
        <v/>
      </c>
      <c r="W433" s="101" t="str">
        <f>IF('VSTUP SCAUx'!BI433="","",'VSTUP SCAUx'!BI433)</f>
        <v/>
      </c>
      <c r="X433" s="98" t="e">
        <f t="shared" si="37"/>
        <v>#VALUE!</v>
      </c>
      <c r="Y433" s="99">
        <f>IF(A433="vyplnit"," ",VLOOKUP(A433,ZU!$B$6:$H$101,2,FALSE))</f>
        <v>0</v>
      </c>
      <c r="Z433" s="95" t="s">
        <v>28</v>
      </c>
      <c r="AA433" s="95"/>
      <c r="AB433" s="95" t="s">
        <v>28</v>
      </c>
      <c r="AC433" s="95" t="s">
        <v>28</v>
      </c>
      <c r="AD433" s="95" t="s">
        <v>28</v>
      </c>
      <c r="AE433" s="95">
        <f t="shared" si="38"/>
        <v>0</v>
      </c>
      <c r="AF433" s="100">
        <f t="shared" si="39"/>
        <v>1</v>
      </c>
      <c r="AG433" s="95" t="e">
        <f t="shared" si="40"/>
        <v>#N/A</v>
      </c>
      <c r="AH433" s="95"/>
      <c r="AI433" s="101" t="s">
        <v>28</v>
      </c>
      <c r="AJ433" s="101" t="s">
        <v>28</v>
      </c>
      <c r="AK433" s="101" t="s">
        <v>28</v>
      </c>
      <c r="AL433" s="102" t="str">
        <f t="shared" si="41"/>
        <v>nezměněna</v>
      </c>
      <c r="AM433" s="103"/>
    </row>
    <row r="434" spans="1:39" ht="15">
      <c r="A434" s="105" t="str">
        <f>IF('VSTUP SCAUx'!AY434="","",'VSTUP SCAUx'!AY434)</f>
        <v/>
      </c>
      <c r="B434" s="105" t="str">
        <f>IF('VSTUP SCAUx'!A434="","",'VSTUP SCAUx'!A434)</f>
        <v/>
      </c>
      <c r="C434" s="105" t="str">
        <f>IF('VSTUP SCAUx'!B434="","",'VSTUP SCAUx'!B434)</f>
        <v/>
      </c>
      <c r="D434" s="105" t="str">
        <f>IF('VSTUP SCAUx'!C434="","",'VSTUP SCAUx'!C434)</f>
        <v/>
      </c>
      <c r="E434" s="105" t="str">
        <f>IF('VSTUP SCAUx'!I434="","",'VSTUP SCAUx'!I434)</f>
        <v/>
      </c>
      <c r="F434" s="95" t="str">
        <f>IF('VSTUP SCAUx'!F434="","",'VSTUP SCAUx'!F434)</f>
        <v/>
      </c>
      <c r="G434" s="95" t="str">
        <f>IF('VSTUP SCAUx'!G434="","",'VSTUP SCAUx'!G434)</f>
        <v/>
      </c>
      <c r="H434" s="101" t="str">
        <f>IF('VSTUP SCAUx'!AC434="","","ANO")</f>
        <v/>
      </c>
      <c r="I434" s="106" t="str">
        <f>IF('VSTUP SCAUx'!BD434="","",'VSTUP SCAUx'!BD434)</f>
        <v/>
      </c>
      <c r="J434" s="101" t="str">
        <f>IF('VSTUP SCAUx'!N434="","",'VSTUP SCAUx'!N434)</f>
        <v/>
      </c>
      <c r="K434" s="95" t="s">
        <v>28</v>
      </c>
      <c r="L434" s="95" t="s">
        <v>28</v>
      </c>
      <c r="M434" s="95" t="s">
        <v>28</v>
      </c>
      <c r="N434" s="95"/>
      <c r="O434" s="95" t="s">
        <v>28</v>
      </c>
      <c r="P434" s="96" t="e">
        <f>ROUND(IF(F434="vyplnit","-",VLOOKUP(CONCATENATE(Y434,G434," ",Z434),ZU!$A$6:$H$100,5,FALSE)*F434),2)</f>
        <v>#N/A</v>
      </c>
      <c r="Q434" s="96" t="e">
        <f t="shared" si="36"/>
        <v>#N/A</v>
      </c>
      <c r="R434" s="97" t="s">
        <v>28</v>
      </c>
      <c r="S434" s="97" t="s">
        <v>28</v>
      </c>
      <c r="T434" s="97" t="s">
        <v>28</v>
      </c>
      <c r="U434" s="96"/>
      <c r="V434" s="101" t="str">
        <f>IF('VSTUP SCAUx'!BH434="","",'VSTUP SCAUx'!BH434)</f>
        <v/>
      </c>
      <c r="W434" s="101" t="str">
        <f>IF('VSTUP SCAUx'!BI434="","",'VSTUP SCAUx'!BI434)</f>
        <v/>
      </c>
      <c r="X434" s="98" t="e">
        <f t="shared" si="37"/>
        <v>#VALUE!</v>
      </c>
      <c r="Y434" s="99">
        <f>IF(A434="vyplnit"," ",VLOOKUP(A434,ZU!$B$6:$H$101,2,FALSE))</f>
        <v>0</v>
      </c>
      <c r="Z434" s="95" t="s">
        <v>28</v>
      </c>
      <c r="AA434" s="95"/>
      <c r="AB434" s="95" t="s">
        <v>28</v>
      </c>
      <c r="AC434" s="95" t="s">
        <v>28</v>
      </c>
      <c r="AD434" s="95" t="s">
        <v>28</v>
      </c>
      <c r="AE434" s="95">
        <f t="shared" si="38"/>
        <v>0</v>
      </c>
      <c r="AF434" s="100">
        <f t="shared" si="39"/>
        <v>1</v>
      </c>
      <c r="AG434" s="95" t="e">
        <f t="shared" si="40"/>
        <v>#N/A</v>
      </c>
      <c r="AH434" s="95"/>
      <c r="AI434" s="101" t="s">
        <v>28</v>
      </c>
      <c r="AJ434" s="101" t="s">
        <v>28</v>
      </c>
      <c r="AK434" s="101" t="s">
        <v>28</v>
      </c>
      <c r="AL434" s="102" t="str">
        <f t="shared" si="41"/>
        <v>nezměněna</v>
      </c>
      <c r="AM434" s="103"/>
    </row>
    <row r="435" spans="1:39" ht="15">
      <c r="A435" s="105" t="str">
        <f>IF('VSTUP SCAUx'!AY435="","",'VSTUP SCAUx'!AY435)</f>
        <v/>
      </c>
      <c r="B435" s="105" t="str">
        <f>IF('VSTUP SCAUx'!A435="","",'VSTUP SCAUx'!A435)</f>
        <v/>
      </c>
      <c r="C435" s="105" t="str">
        <f>IF('VSTUP SCAUx'!B435="","",'VSTUP SCAUx'!B435)</f>
        <v/>
      </c>
      <c r="D435" s="105" t="str">
        <f>IF('VSTUP SCAUx'!C435="","",'VSTUP SCAUx'!C435)</f>
        <v/>
      </c>
      <c r="E435" s="105" t="str">
        <f>IF('VSTUP SCAUx'!I435="","",'VSTUP SCAUx'!I435)</f>
        <v/>
      </c>
      <c r="F435" s="95" t="str">
        <f>IF('VSTUP SCAUx'!F435="","",'VSTUP SCAUx'!F435)</f>
        <v/>
      </c>
      <c r="G435" s="95" t="str">
        <f>IF('VSTUP SCAUx'!G435="","",'VSTUP SCAUx'!G435)</f>
        <v/>
      </c>
      <c r="H435" s="101" t="str">
        <f>IF('VSTUP SCAUx'!AC435="","","ANO")</f>
        <v/>
      </c>
      <c r="I435" s="106" t="str">
        <f>IF('VSTUP SCAUx'!BD435="","",'VSTUP SCAUx'!BD435)</f>
        <v/>
      </c>
      <c r="J435" s="101" t="str">
        <f>IF('VSTUP SCAUx'!N435="","",'VSTUP SCAUx'!N435)</f>
        <v/>
      </c>
      <c r="K435" s="95" t="s">
        <v>28</v>
      </c>
      <c r="L435" s="95" t="s">
        <v>28</v>
      </c>
      <c r="M435" s="95" t="s">
        <v>28</v>
      </c>
      <c r="N435" s="95"/>
      <c r="O435" s="95" t="s">
        <v>28</v>
      </c>
      <c r="P435" s="96" t="e">
        <f>ROUND(IF(F435="vyplnit","-",VLOOKUP(CONCATENATE(Y435,G435," ",Z435),ZU!$A$6:$H$100,5,FALSE)*F435),2)</f>
        <v>#N/A</v>
      </c>
      <c r="Q435" s="96" t="e">
        <f t="shared" si="36"/>
        <v>#N/A</v>
      </c>
      <c r="R435" s="97" t="s">
        <v>28</v>
      </c>
      <c r="S435" s="97" t="s">
        <v>28</v>
      </c>
      <c r="T435" s="97" t="s">
        <v>28</v>
      </c>
      <c r="U435" s="96"/>
      <c r="V435" s="101" t="str">
        <f>IF('VSTUP SCAUx'!BH435="","",'VSTUP SCAUx'!BH435)</f>
        <v/>
      </c>
      <c r="W435" s="101" t="str">
        <f>IF('VSTUP SCAUx'!BI435="","",'VSTUP SCAUx'!BI435)</f>
        <v/>
      </c>
      <c r="X435" s="98" t="e">
        <f t="shared" si="37"/>
        <v>#VALUE!</v>
      </c>
      <c r="Y435" s="99">
        <f>IF(A435="vyplnit"," ",VLOOKUP(A435,ZU!$B$6:$H$101,2,FALSE))</f>
        <v>0</v>
      </c>
      <c r="Z435" s="95" t="s">
        <v>28</v>
      </c>
      <c r="AA435" s="95"/>
      <c r="AB435" s="95" t="s">
        <v>28</v>
      </c>
      <c r="AC435" s="95" t="s">
        <v>28</v>
      </c>
      <c r="AD435" s="95" t="s">
        <v>28</v>
      </c>
      <c r="AE435" s="95">
        <f t="shared" si="38"/>
        <v>0</v>
      </c>
      <c r="AF435" s="100">
        <f t="shared" si="39"/>
        <v>1</v>
      </c>
      <c r="AG435" s="95" t="e">
        <f t="shared" si="40"/>
        <v>#N/A</v>
      </c>
      <c r="AH435" s="95"/>
      <c r="AI435" s="101" t="s">
        <v>28</v>
      </c>
      <c r="AJ435" s="101" t="s">
        <v>28</v>
      </c>
      <c r="AK435" s="101" t="s">
        <v>28</v>
      </c>
      <c r="AL435" s="102" t="str">
        <f t="shared" si="41"/>
        <v>nezměněna</v>
      </c>
      <c r="AM435" s="103"/>
    </row>
    <row r="436" spans="1:39" ht="15">
      <c r="A436" s="105" t="str">
        <f>IF('VSTUP SCAUx'!AY436="","",'VSTUP SCAUx'!AY436)</f>
        <v/>
      </c>
      <c r="B436" s="105" t="str">
        <f>IF('VSTUP SCAUx'!A436="","",'VSTUP SCAUx'!A436)</f>
        <v/>
      </c>
      <c r="C436" s="105" t="str">
        <f>IF('VSTUP SCAUx'!B436="","",'VSTUP SCAUx'!B436)</f>
        <v/>
      </c>
      <c r="D436" s="105" t="str">
        <f>IF('VSTUP SCAUx'!C436="","",'VSTUP SCAUx'!C436)</f>
        <v/>
      </c>
      <c r="E436" s="105" t="str">
        <f>IF('VSTUP SCAUx'!I436="","",'VSTUP SCAUx'!I436)</f>
        <v/>
      </c>
      <c r="F436" s="95" t="str">
        <f>IF('VSTUP SCAUx'!F436="","",'VSTUP SCAUx'!F436)</f>
        <v/>
      </c>
      <c r="G436" s="95" t="str">
        <f>IF('VSTUP SCAUx'!G436="","",'VSTUP SCAUx'!G436)</f>
        <v/>
      </c>
      <c r="H436" s="101" t="str">
        <f>IF('VSTUP SCAUx'!AC436="","","ANO")</f>
        <v/>
      </c>
      <c r="I436" s="106" t="str">
        <f>IF('VSTUP SCAUx'!BD436="","",'VSTUP SCAUx'!BD436)</f>
        <v/>
      </c>
      <c r="J436" s="101" t="str">
        <f>IF('VSTUP SCAUx'!N436="","",'VSTUP SCAUx'!N436)</f>
        <v/>
      </c>
      <c r="K436" s="95" t="s">
        <v>28</v>
      </c>
      <c r="L436" s="95" t="s">
        <v>28</v>
      </c>
      <c r="M436" s="95" t="s">
        <v>28</v>
      </c>
      <c r="N436" s="95"/>
      <c r="O436" s="95" t="s">
        <v>28</v>
      </c>
      <c r="P436" s="96" t="e">
        <f>ROUND(IF(F436="vyplnit","-",VLOOKUP(CONCATENATE(Y436,G436," ",Z436),ZU!$A$6:$H$100,5,FALSE)*F436),2)</f>
        <v>#N/A</v>
      </c>
      <c r="Q436" s="96" t="e">
        <f t="shared" si="36"/>
        <v>#N/A</v>
      </c>
      <c r="R436" s="97" t="s">
        <v>28</v>
      </c>
      <c r="S436" s="97" t="s">
        <v>28</v>
      </c>
      <c r="T436" s="97" t="s">
        <v>28</v>
      </c>
      <c r="U436" s="96"/>
      <c r="V436" s="101" t="str">
        <f>IF('VSTUP SCAUx'!BH436="","",'VSTUP SCAUx'!BH436)</f>
        <v/>
      </c>
      <c r="W436" s="101" t="str">
        <f>IF('VSTUP SCAUx'!BI436="","",'VSTUP SCAUx'!BI436)</f>
        <v/>
      </c>
      <c r="X436" s="98" t="e">
        <f t="shared" si="37"/>
        <v>#VALUE!</v>
      </c>
      <c r="Y436" s="99">
        <f>IF(A436="vyplnit"," ",VLOOKUP(A436,ZU!$B$6:$H$101,2,FALSE))</f>
        <v>0</v>
      </c>
      <c r="Z436" s="95" t="s">
        <v>28</v>
      </c>
      <c r="AA436" s="95"/>
      <c r="AB436" s="95" t="s">
        <v>28</v>
      </c>
      <c r="AC436" s="95" t="s">
        <v>28</v>
      </c>
      <c r="AD436" s="95" t="s">
        <v>28</v>
      </c>
      <c r="AE436" s="95">
        <f t="shared" si="38"/>
        <v>0</v>
      </c>
      <c r="AF436" s="100">
        <f t="shared" si="39"/>
        <v>1</v>
      </c>
      <c r="AG436" s="95" t="e">
        <f t="shared" si="40"/>
        <v>#N/A</v>
      </c>
      <c r="AH436" s="95"/>
      <c r="AI436" s="101" t="s">
        <v>28</v>
      </c>
      <c r="AJ436" s="101" t="s">
        <v>28</v>
      </c>
      <c r="AK436" s="101" t="s">
        <v>28</v>
      </c>
      <c r="AL436" s="102" t="str">
        <f t="shared" si="41"/>
        <v>nezměněna</v>
      </c>
      <c r="AM436" s="103"/>
    </row>
    <row r="437" spans="1:39" ht="15">
      <c r="A437" s="105" t="str">
        <f>IF('VSTUP SCAUx'!AY437="","",'VSTUP SCAUx'!AY437)</f>
        <v/>
      </c>
      <c r="B437" s="105" t="str">
        <f>IF('VSTUP SCAUx'!A437="","",'VSTUP SCAUx'!A437)</f>
        <v/>
      </c>
      <c r="C437" s="105" t="str">
        <f>IF('VSTUP SCAUx'!B437="","",'VSTUP SCAUx'!B437)</f>
        <v/>
      </c>
      <c r="D437" s="105" t="str">
        <f>IF('VSTUP SCAUx'!C437="","",'VSTUP SCAUx'!C437)</f>
        <v/>
      </c>
      <c r="E437" s="105" t="str">
        <f>IF('VSTUP SCAUx'!I437="","",'VSTUP SCAUx'!I437)</f>
        <v/>
      </c>
      <c r="F437" s="95" t="str">
        <f>IF('VSTUP SCAUx'!F437="","",'VSTUP SCAUx'!F437)</f>
        <v/>
      </c>
      <c r="G437" s="95" t="str">
        <f>IF('VSTUP SCAUx'!G437="","",'VSTUP SCAUx'!G437)</f>
        <v/>
      </c>
      <c r="H437" s="101" t="str">
        <f>IF('VSTUP SCAUx'!AC437="","","ANO")</f>
        <v/>
      </c>
      <c r="I437" s="106" t="str">
        <f>IF('VSTUP SCAUx'!BD437="","",'VSTUP SCAUx'!BD437)</f>
        <v/>
      </c>
      <c r="J437" s="101" t="str">
        <f>IF('VSTUP SCAUx'!N437="","",'VSTUP SCAUx'!N437)</f>
        <v/>
      </c>
      <c r="K437" s="95" t="s">
        <v>28</v>
      </c>
      <c r="L437" s="95" t="s">
        <v>28</v>
      </c>
      <c r="M437" s="95" t="s">
        <v>28</v>
      </c>
      <c r="N437" s="95"/>
      <c r="O437" s="95" t="s">
        <v>28</v>
      </c>
      <c r="P437" s="96" t="e">
        <f>ROUND(IF(F437="vyplnit","-",VLOOKUP(CONCATENATE(Y437,G437," ",Z437),ZU!$A$6:$H$100,5,FALSE)*F437),2)</f>
        <v>#N/A</v>
      </c>
      <c r="Q437" s="96" t="e">
        <f t="shared" si="36"/>
        <v>#N/A</v>
      </c>
      <c r="R437" s="97" t="s">
        <v>28</v>
      </c>
      <c r="S437" s="97" t="s">
        <v>28</v>
      </c>
      <c r="T437" s="97" t="s">
        <v>28</v>
      </c>
      <c r="U437" s="96"/>
      <c r="V437" s="101" t="str">
        <f>IF('VSTUP SCAUx'!BH437="","",'VSTUP SCAUx'!BH437)</f>
        <v/>
      </c>
      <c r="W437" s="101" t="str">
        <f>IF('VSTUP SCAUx'!BI437="","",'VSTUP SCAUx'!BI437)</f>
        <v/>
      </c>
      <c r="X437" s="98" t="e">
        <f t="shared" si="37"/>
        <v>#VALUE!</v>
      </c>
      <c r="Y437" s="99">
        <f>IF(A437="vyplnit"," ",VLOOKUP(A437,ZU!$B$6:$H$101,2,FALSE))</f>
        <v>0</v>
      </c>
      <c r="Z437" s="95" t="s">
        <v>28</v>
      </c>
      <c r="AA437" s="95"/>
      <c r="AB437" s="95" t="s">
        <v>28</v>
      </c>
      <c r="AC437" s="95" t="s">
        <v>28</v>
      </c>
      <c r="AD437" s="95" t="s">
        <v>28</v>
      </c>
      <c r="AE437" s="95">
        <f t="shared" si="38"/>
        <v>0</v>
      </c>
      <c r="AF437" s="100">
        <f t="shared" si="39"/>
        <v>1</v>
      </c>
      <c r="AG437" s="95" t="e">
        <f t="shared" si="40"/>
        <v>#N/A</v>
      </c>
      <c r="AH437" s="95"/>
      <c r="AI437" s="101" t="s">
        <v>28</v>
      </c>
      <c r="AJ437" s="101" t="s">
        <v>28</v>
      </c>
      <c r="AK437" s="101" t="s">
        <v>28</v>
      </c>
      <c r="AL437" s="102" t="str">
        <f t="shared" si="41"/>
        <v>nezměněna</v>
      </c>
      <c r="AM437" s="103"/>
    </row>
    <row r="438" spans="1:39" ht="15">
      <c r="A438" s="105" t="str">
        <f>IF('VSTUP SCAUx'!AY438="","",'VSTUP SCAUx'!AY438)</f>
        <v/>
      </c>
      <c r="B438" s="105" t="str">
        <f>IF('VSTUP SCAUx'!A438="","",'VSTUP SCAUx'!A438)</f>
        <v/>
      </c>
      <c r="C438" s="105" t="str">
        <f>IF('VSTUP SCAUx'!B438="","",'VSTUP SCAUx'!B438)</f>
        <v/>
      </c>
      <c r="D438" s="105" t="str">
        <f>IF('VSTUP SCAUx'!C438="","",'VSTUP SCAUx'!C438)</f>
        <v/>
      </c>
      <c r="E438" s="105" t="str">
        <f>IF('VSTUP SCAUx'!I438="","",'VSTUP SCAUx'!I438)</f>
        <v/>
      </c>
      <c r="F438" s="95" t="str">
        <f>IF('VSTUP SCAUx'!F438="","",'VSTUP SCAUx'!F438)</f>
        <v/>
      </c>
      <c r="G438" s="95" t="str">
        <f>IF('VSTUP SCAUx'!G438="","",'VSTUP SCAUx'!G438)</f>
        <v/>
      </c>
      <c r="H438" s="101" t="str">
        <f>IF('VSTUP SCAUx'!AC438="","","ANO")</f>
        <v/>
      </c>
      <c r="I438" s="106" t="str">
        <f>IF('VSTUP SCAUx'!BD438="","",'VSTUP SCAUx'!BD438)</f>
        <v/>
      </c>
      <c r="J438" s="101" t="str">
        <f>IF('VSTUP SCAUx'!N438="","",'VSTUP SCAUx'!N438)</f>
        <v/>
      </c>
      <c r="K438" s="95" t="s">
        <v>28</v>
      </c>
      <c r="L438" s="95" t="s">
        <v>28</v>
      </c>
      <c r="M438" s="95" t="s">
        <v>28</v>
      </c>
      <c r="N438" s="95"/>
      <c r="O438" s="95" t="s">
        <v>28</v>
      </c>
      <c r="P438" s="96" t="e">
        <f>ROUND(IF(F438="vyplnit","-",VLOOKUP(CONCATENATE(Y438,G438," ",Z438),ZU!$A$6:$H$100,5,FALSE)*F438),2)</f>
        <v>#N/A</v>
      </c>
      <c r="Q438" s="96" t="e">
        <f t="shared" si="36"/>
        <v>#N/A</v>
      </c>
      <c r="R438" s="97" t="s">
        <v>28</v>
      </c>
      <c r="S438" s="97" t="s">
        <v>28</v>
      </c>
      <c r="T438" s="97" t="s">
        <v>28</v>
      </c>
      <c r="U438" s="96"/>
      <c r="V438" s="101" t="str">
        <f>IF('VSTUP SCAUx'!BH438="","",'VSTUP SCAUx'!BH438)</f>
        <v/>
      </c>
      <c r="W438" s="101" t="str">
        <f>IF('VSTUP SCAUx'!BI438="","",'VSTUP SCAUx'!BI438)</f>
        <v/>
      </c>
      <c r="X438" s="98" t="e">
        <f t="shared" si="37"/>
        <v>#VALUE!</v>
      </c>
      <c r="Y438" s="99">
        <f>IF(A438="vyplnit"," ",VLOOKUP(A438,ZU!$B$6:$H$101,2,FALSE))</f>
        <v>0</v>
      </c>
      <c r="Z438" s="95" t="s">
        <v>28</v>
      </c>
      <c r="AA438" s="95"/>
      <c r="AB438" s="95" t="s">
        <v>28</v>
      </c>
      <c r="AC438" s="95" t="s">
        <v>28</v>
      </c>
      <c r="AD438" s="95" t="s">
        <v>28</v>
      </c>
      <c r="AE438" s="95">
        <f t="shared" si="38"/>
        <v>0</v>
      </c>
      <c r="AF438" s="100">
        <f t="shared" si="39"/>
        <v>1</v>
      </c>
      <c r="AG438" s="95" t="e">
        <f t="shared" si="40"/>
        <v>#N/A</v>
      </c>
      <c r="AH438" s="95"/>
      <c r="AI438" s="101" t="s">
        <v>28</v>
      </c>
      <c r="AJ438" s="101" t="s">
        <v>28</v>
      </c>
      <c r="AK438" s="101" t="s">
        <v>28</v>
      </c>
      <c r="AL438" s="102" t="str">
        <f t="shared" si="41"/>
        <v>nezměněna</v>
      </c>
      <c r="AM438" s="103"/>
    </row>
    <row r="439" spans="1:39" ht="15">
      <c r="A439" s="105" t="str">
        <f>IF('VSTUP SCAUx'!AY439="","",'VSTUP SCAUx'!AY439)</f>
        <v/>
      </c>
      <c r="B439" s="105" t="str">
        <f>IF('VSTUP SCAUx'!A439="","",'VSTUP SCAUx'!A439)</f>
        <v/>
      </c>
      <c r="C439" s="105" t="str">
        <f>IF('VSTUP SCAUx'!B439="","",'VSTUP SCAUx'!B439)</f>
        <v/>
      </c>
      <c r="D439" s="105" t="str">
        <f>IF('VSTUP SCAUx'!C439="","",'VSTUP SCAUx'!C439)</f>
        <v/>
      </c>
      <c r="E439" s="105" t="str">
        <f>IF('VSTUP SCAUx'!I439="","",'VSTUP SCAUx'!I439)</f>
        <v/>
      </c>
      <c r="F439" s="95" t="str">
        <f>IF('VSTUP SCAUx'!F439="","",'VSTUP SCAUx'!F439)</f>
        <v/>
      </c>
      <c r="G439" s="95" t="str">
        <f>IF('VSTUP SCAUx'!G439="","",'VSTUP SCAUx'!G439)</f>
        <v/>
      </c>
      <c r="H439" s="101" t="str">
        <f>IF('VSTUP SCAUx'!AC439="","","ANO")</f>
        <v/>
      </c>
      <c r="I439" s="106" t="str">
        <f>IF('VSTUP SCAUx'!BD439="","",'VSTUP SCAUx'!BD439)</f>
        <v/>
      </c>
      <c r="J439" s="101" t="str">
        <f>IF('VSTUP SCAUx'!N439="","",'VSTUP SCAUx'!N439)</f>
        <v/>
      </c>
      <c r="K439" s="95" t="s">
        <v>28</v>
      </c>
      <c r="L439" s="95" t="s">
        <v>28</v>
      </c>
      <c r="M439" s="95" t="s">
        <v>28</v>
      </c>
      <c r="N439" s="95"/>
      <c r="O439" s="95" t="s">
        <v>28</v>
      </c>
      <c r="P439" s="96" t="e">
        <f>ROUND(IF(F439="vyplnit","-",VLOOKUP(CONCATENATE(Y439,G439," ",Z439),ZU!$A$6:$H$100,5,FALSE)*F439),2)</f>
        <v>#N/A</v>
      </c>
      <c r="Q439" s="96" t="e">
        <f t="shared" si="36"/>
        <v>#N/A</v>
      </c>
      <c r="R439" s="97" t="s">
        <v>28</v>
      </c>
      <c r="S439" s="97" t="s">
        <v>28</v>
      </c>
      <c r="T439" s="97" t="s">
        <v>28</v>
      </c>
      <c r="U439" s="96"/>
      <c r="V439" s="101" t="str">
        <f>IF('VSTUP SCAUx'!BH439="","",'VSTUP SCAUx'!BH439)</f>
        <v/>
      </c>
      <c r="W439" s="101" t="str">
        <f>IF('VSTUP SCAUx'!BI439="","",'VSTUP SCAUx'!BI439)</f>
        <v/>
      </c>
      <c r="X439" s="98" t="e">
        <f t="shared" si="37"/>
        <v>#VALUE!</v>
      </c>
      <c r="Y439" s="99">
        <f>IF(A439="vyplnit"," ",VLOOKUP(A439,ZU!$B$6:$H$101,2,FALSE))</f>
        <v>0</v>
      </c>
      <c r="Z439" s="95" t="s">
        <v>28</v>
      </c>
      <c r="AA439" s="95"/>
      <c r="AB439" s="95" t="s">
        <v>28</v>
      </c>
      <c r="AC439" s="95" t="s">
        <v>28</v>
      </c>
      <c r="AD439" s="95" t="s">
        <v>28</v>
      </c>
      <c r="AE439" s="95">
        <f t="shared" si="38"/>
        <v>0</v>
      </c>
      <c r="AF439" s="100">
        <f t="shared" si="39"/>
        <v>1</v>
      </c>
      <c r="AG439" s="95" t="e">
        <f t="shared" si="40"/>
        <v>#N/A</v>
      </c>
      <c r="AH439" s="95"/>
      <c r="AI439" s="101" t="s">
        <v>28</v>
      </c>
      <c r="AJ439" s="101" t="s">
        <v>28</v>
      </c>
      <c r="AK439" s="101" t="s">
        <v>28</v>
      </c>
      <c r="AL439" s="102" t="str">
        <f t="shared" si="41"/>
        <v>nezměněna</v>
      </c>
      <c r="AM439" s="103"/>
    </row>
    <row r="440" spans="1:39" ht="15">
      <c r="A440" s="105" t="str">
        <f>IF('VSTUP SCAUx'!AY440="","",'VSTUP SCAUx'!AY440)</f>
        <v/>
      </c>
      <c r="B440" s="105" t="str">
        <f>IF('VSTUP SCAUx'!A440="","",'VSTUP SCAUx'!A440)</f>
        <v/>
      </c>
      <c r="C440" s="105" t="str">
        <f>IF('VSTUP SCAUx'!B440="","",'VSTUP SCAUx'!B440)</f>
        <v/>
      </c>
      <c r="D440" s="105" t="str">
        <f>IF('VSTUP SCAUx'!C440="","",'VSTUP SCAUx'!C440)</f>
        <v/>
      </c>
      <c r="E440" s="105" t="str">
        <f>IF('VSTUP SCAUx'!I440="","",'VSTUP SCAUx'!I440)</f>
        <v/>
      </c>
      <c r="F440" s="95" t="str">
        <f>IF('VSTUP SCAUx'!F440="","",'VSTUP SCAUx'!F440)</f>
        <v/>
      </c>
      <c r="G440" s="95" t="str">
        <f>IF('VSTUP SCAUx'!G440="","",'VSTUP SCAUx'!G440)</f>
        <v/>
      </c>
      <c r="H440" s="101" t="str">
        <f>IF('VSTUP SCAUx'!AC440="","","ANO")</f>
        <v/>
      </c>
      <c r="I440" s="106" t="str">
        <f>IF('VSTUP SCAUx'!BD440="","",'VSTUP SCAUx'!BD440)</f>
        <v/>
      </c>
      <c r="J440" s="101" t="str">
        <f>IF('VSTUP SCAUx'!N440="","",'VSTUP SCAUx'!N440)</f>
        <v/>
      </c>
      <c r="K440" s="95" t="s">
        <v>28</v>
      </c>
      <c r="L440" s="95" t="s">
        <v>28</v>
      </c>
      <c r="M440" s="95" t="s">
        <v>28</v>
      </c>
      <c r="N440" s="95"/>
      <c r="O440" s="95" t="s">
        <v>28</v>
      </c>
      <c r="P440" s="96" t="e">
        <f>ROUND(IF(F440="vyplnit","-",VLOOKUP(CONCATENATE(Y440,G440," ",Z440),ZU!$A$6:$H$100,5,FALSE)*F440),2)</f>
        <v>#N/A</v>
      </c>
      <c r="Q440" s="96" t="e">
        <f t="shared" si="36"/>
        <v>#N/A</v>
      </c>
      <c r="R440" s="97" t="s">
        <v>28</v>
      </c>
      <c r="S440" s="97" t="s">
        <v>28</v>
      </c>
      <c r="T440" s="97" t="s">
        <v>28</v>
      </c>
      <c r="U440" s="96"/>
      <c r="V440" s="101" t="str">
        <f>IF('VSTUP SCAUx'!BH440="","",'VSTUP SCAUx'!BH440)</f>
        <v/>
      </c>
      <c r="W440" s="101" t="str">
        <f>IF('VSTUP SCAUx'!BI440="","",'VSTUP SCAUx'!BI440)</f>
        <v/>
      </c>
      <c r="X440" s="98" t="e">
        <f t="shared" si="37"/>
        <v>#VALUE!</v>
      </c>
      <c r="Y440" s="99">
        <f>IF(A440="vyplnit"," ",VLOOKUP(A440,ZU!$B$6:$H$101,2,FALSE))</f>
        <v>0</v>
      </c>
      <c r="Z440" s="95" t="s">
        <v>28</v>
      </c>
      <c r="AA440" s="95"/>
      <c r="AB440" s="95" t="s">
        <v>28</v>
      </c>
      <c r="AC440" s="95" t="s">
        <v>28</v>
      </c>
      <c r="AD440" s="95" t="s">
        <v>28</v>
      </c>
      <c r="AE440" s="95">
        <f t="shared" si="38"/>
        <v>0</v>
      </c>
      <c r="AF440" s="100">
        <f t="shared" si="39"/>
        <v>1</v>
      </c>
      <c r="AG440" s="95" t="e">
        <f t="shared" si="40"/>
        <v>#N/A</v>
      </c>
      <c r="AH440" s="95"/>
      <c r="AI440" s="101" t="s">
        <v>28</v>
      </c>
      <c r="AJ440" s="101" t="s">
        <v>28</v>
      </c>
      <c r="AK440" s="101" t="s">
        <v>28</v>
      </c>
      <c r="AL440" s="102" t="str">
        <f t="shared" si="41"/>
        <v>nezměněna</v>
      </c>
      <c r="AM440" s="103"/>
    </row>
    <row r="441" spans="1:39" ht="15">
      <c r="A441" s="105" t="str">
        <f>IF('VSTUP SCAUx'!AY441="","",'VSTUP SCAUx'!AY441)</f>
        <v/>
      </c>
      <c r="B441" s="105" t="str">
        <f>IF('VSTUP SCAUx'!A441="","",'VSTUP SCAUx'!A441)</f>
        <v/>
      </c>
      <c r="C441" s="105" t="str">
        <f>IF('VSTUP SCAUx'!B441="","",'VSTUP SCAUx'!B441)</f>
        <v/>
      </c>
      <c r="D441" s="105" t="str">
        <f>IF('VSTUP SCAUx'!C441="","",'VSTUP SCAUx'!C441)</f>
        <v/>
      </c>
      <c r="E441" s="105" t="str">
        <f>IF('VSTUP SCAUx'!I441="","",'VSTUP SCAUx'!I441)</f>
        <v/>
      </c>
      <c r="F441" s="95" t="str">
        <f>IF('VSTUP SCAUx'!F441="","",'VSTUP SCAUx'!F441)</f>
        <v/>
      </c>
      <c r="G441" s="95" t="str">
        <f>IF('VSTUP SCAUx'!G441="","",'VSTUP SCAUx'!G441)</f>
        <v/>
      </c>
      <c r="H441" s="101" t="str">
        <f>IF('VSTUP SCAUx'!AC441="","","ANO")</f>
        <v/>
      </c>
      <c r="I441" s="106" t="str">
        <f>IF('VSTUP SCAUx'!BD441="","",'VSTUP SCAUx'!BD441)</f>
        <v/>
      </c>
      <c r="J441" s="101" t="str">
        <f>IF('VSTUP SCAUx'!N441="","",'VSTUP SCAUx'!N441)</f>
        <v/>
      </c>
      <c r="K441" s="95" t="s">
        <v>28</v>
      </c>
      <c r="L441" s="95" t="s">
        <v>28</v>
      </c>
      <c r="M441" s="95" t="s">
        <v>28</v>
      </c>
      <c r="N441" s="95"/>
      <c r="O441" s="95" t="s">
        <v>28</v>
      </c>
      <c r="P441" s="96" t="e">
        <f>ROUND(IF(F441="vyplnit","-",VLOOKUP(CONCATENATE(Y441,G441," ",Z441),ZU!$A$6:$H$100,5,FALSE)*F441),2)</f>
        <v>#N/A</v>
      </c>
      <c r="Q441" s="96" t="e">
        <f t="shared" si="36"/>
        <v>#N/A</v>
      </c>
      <c r="R441" s="97" t="s">
        <v>28</v>
      </c>
      <c r="S441" s="97" t="s">
        <v>28</v>
      </c>
      <c r="T441" s="97" t="s">
        <v>28</v>
      </c>
      <c r="U441" s="96"/>
      <c r="V441" s="101" t="str">
        <f>IF('VSTUP SCAUx'!BH441="","",'VSTUP SCAUx'!BH441)</f>
        <v/>
      </c>
      <c r="W441" s="101" t="str">
        <f>IF('VSTUP SCAUx'!BI441="","",'VSTUP SCAUx'!BI441)</f>
        <v/>
      </c>
      <c r="X441" s="98" t="e">
        <f t="shared" si="37"/>
        <v>#VALUE!</v>
      </c>
      <c r="Y441" s="99">
        <f>IF(A441="vyplnit"," ",VLOOKUP(A441,ZU!$B$6:$H$101,2,FALSE))</f>
        <v>0</v>
      </c>
      <c r="Z441" s="95" t="s">
        <v>28</v>
      </c>
      <c r="AA441" s="95"/>
      <c r="AB441" s="95" t="s">
        <v>28</v>
      </c>
      <c r="AC441" s="95" t="s">
        <v>28</v>
      </c>
      <c r="AD441" s="95" t="s">
        <v>28</v>
      </c>
      <c r="AE441" s="95">
        <f t="shared" si="38"/>
        <v>0</v>
      </c>
      <c r="AF441" s="100">
        <f t="shared" si="39"/>
        <v>1</v>
      </c>
      <c r="AG441" s="95" t="e">
        <f t="shared" si="40"/>
        <v>#N/A</v>
      </c>
      <c r="AH441" s="95"/>
      <c r="AI441" s="101" t="s">
        <v>28</v>
      </c>
      <c r="AJ441" s="101" t="s">
        <v>28</v>
      </c>
      <c r="AK441" s="101" t="s">
        <v>28</v>
      </c>
      <c r="AL441" s="102" t="str">
        <f t="shared" si="41"/>
        <v>nezměněna</v>
      </c>
      <c r="AM441" s="103"/>
    </row>
    <row r="442" spans="1:39" ht="15">
      <c r="A442" s="105" t="str">
        <f>IF('VSTUP SCAUx'!AY442="","",'VSTUP SCAUx'!AY442)</f>
        <v/>
      </c>
      <c r="B442" s="105" t="str">
        <f>IF('VSTUP SCAUx'!A442="","",'VSTUP SCAUx'!A442)</f>
        <v/>
      </c>
      <c r="C442" s="105" t="str">
        <f>IF('VSTUP SCAUx'!B442="","",'VSTUP SCAUx'!B442)</f>
        <v/>
      </c>
      <c r="D442" s="105" t="str">
        <f>IF('VSTUP SCAUx'!C442="","",'VSTUP SCAUx'!C442)</f>
        <v/>
      </c>
      <c r="E442" s="105" t="str">
        <f>IF('VSTUP SCAUx'!I442="","",'VSTUP SCAUx'!I442)</f>
        <v/>
      </c>
      <c r="F442" s="95" t="str">
        <f>IF('VSTUP SCAUx'!F442="","",'VSTUP SCAUx'!F442)</f>
        <v/>
      </c>
      <c r="G442" s="95" t="str">
        <f>IF('VSTUP SCAUx'!G442="","",'VSTUP SCAUx'!G442)</f>
        <v/>
      </c>
      <c r="H442" s="101" t="str">
        <f>IF('VSTUP SCAUx'!AC442="","","ANO")</f>
        <v/>
      </c>
      <c r="I442" s="106" t="str">
        <f>IF('VSTUP SCAUx'!BD442="","",'VSTUP SCAUx'!BD442)</f>
        <v/>
      </c>
      <c r="J442" s="101" t="str">
        <f>IF('VSTUP SCAUx'!N442="","",'VSTUP SCAUx'!N442)</f>
        <v/>
      </c>
      <c r="K442" s="95" t="s">
        <v>28</v>
      </c>
      <c r="L442" s="95" t="s">
        <v>28</v>
      </c>
      <c r="M442" s="95" t="s">
        <v>28</v>
      </c>
      <c r="N442" s="95"/>
      <c r="O442" s="95" t="s">
        <v>28</v>
      </c>
      <c r="P442" s="96" t="e">
        <f>ROUND(IF(F442="vyplnit","-",VLOOKUP(CONCATENATE(Y442,G442," ",Z442),ZU!$A$6:$H$100,5,FALSE)*F442),2)</f>
        <v>#N/A</v>
      </c>
      <c r="Q442" s="96" t="e">
        <f t="shared" si="36"/>
        <v>#N/A</v>
      </c>
      <c r="R442" s="97" t="s">
        <v>28</v>
      </c>
      <c r="S442" s="97" t="s">
        <v>28</v>
      </c>
      <c r="T442" s="97" t="s">
        <v>28</v>
      </c>
      <c r="U442" s="96"/>
      <c r="V442" s="101" t="str">
        <f>IF('VSTUP SCAUx'!BH442="","",'VSTUP SCAUx'!BH442)</f>
        <v/>
      </c>
      <c r="W442" s="101" t="str">
        <f>IF('VSTUP SCAUx'!BI442="","",'VSTUP SCAUx'!BI442)</f>
        <v/>
      </c>
      <c r="X442" s="98" t="e">
        <f t="shared" si="37"/>
        <v>#VALUE!</v>
      </c>
      <c r="Y442" s="99">
        <f>IF(A442="vyplnit"," ",VLOOKUP(A442,ZU!$B$6:$H$101,2,FALSE))</f>
        <v>0</v>
      </c>
      <c r="Z442" s="95" t="s">
        <v>28</v>
      </c>
      <c r="AA442" s="95"/>
      <c r="AB442" s="95" t="s">
        <v>28</v>
      </c>
      <c r="AC442" s="95" t="s">
        <v>28</v>
      </c>
      <c r="AD442" s="95" t="s">
        <v>28</v>
      </c>
      <c r="AE442" s="95">
        <f t="shared" si="38"/>
        <v>0</v>
      </c>
      <c r="AF442" s="100">
        <f t="shared" si="39"/>
        <v>1</v>
      </c>
      <c r="AG442" s="95" t="e">
        <f t="shared" si="40"/>
        <v>#N/A</v>
      </c>
      <c r="AH442" s="95"/>
      <c r="AI442" s="101" t="s">
        <v>28</v>
      </c>
      <c r="AJ442" s="101" t="s">
        <v>28</v>
      </c>
      <c r="AK442" s="101" t="s">
        <v>28</v>
      </c>
      <c r="AL442" s="102" t="str">
        <f t="shared" si="41"/>
        <v>nezměněna</v>
      </c>
      <c r="AM442" s="103"/>
    </row>
    <row r="443" spans="1:39" ht="15">
      <c r="A443" s="105" t="str">
        <f>IF('VSTUP SCAUx'!AY443="","",'VSTUP SCAUx'!AY443)</f>
        <v/>
      </c>
      <c r="B443" s="105" t="str">
        <f>IF('VSTUP SCAUx'!A443="","",'VSTUP SCAUx'!A443)</f>
        <v/>
      </c>
      <c r="C443" s="105" t="str">
        <f>IF('VSTUP SCAUx'!B443="","",'VSTUP SCAUx'!B443)</f>
        <v/>
      </c>
      <c r="D443" s="105" t="str">
        <f>IF('VSTUP SCAUx'!C443="","",'VSTUP SCAUx'!C443)</f>
        <v/>
      </c>
      <c r="E443" s="105" t="str">
        <f>IF('VSTUP SCAUx'!I443="","",'VSTUP SCAUx'!I443)</f>
        <v/>
      </c>
      <c r="F443" s="95" t="str">
        <f>IF('VSTUP SCAUx'!F443="","",'VSTUP SCAUx'!F443)</f>
        <v/>
      </c>
      <c r="G443" s="95" t="str">
        <f>IF('VSTUP SCAUx'!G443="","",'VSTUP SCAUx'!G443)</f>
        <v/>
      </c>
      <c r="H443" s="101" t="str">
        <f>IF('VSTUP SCAUx'!AC443="","","ANO")</f>
        <v/>
      </c>
      <c r="I443" s="106" t="str">
        <f>IF('VSTUP SCAUx'!BD443="","",'VSTUP SCAUx'!BD443)</f>
        <v/>
      </c>
      <c r="J443" s="101" t="str">
        <f>IF('VSTUP SCAUx'!N443="","",'VSTUP SCAUx'!N443)</f>
        <v/>
      </c>
      <c r="K443" s="95" t="s">
        <v>28</v>
      </c>
      <c r="L443" s="95" t="s">
        <v>28</v>
      </c>
      <c r="M443" s="95" t="s">
        <v>28</v>
      </c>
      <c r="N443" s="95"/>
      <c r="O443" s="95" t="s">
        <v>28</v>
      </c>
      <c r="P443" s="96" t="e">
        <f>ROUND(IF(F443="vyplnit","-",VLOOKUP(CONCATENATE(Y443,G443," ",Z443),ZU!$A$6:$H$100,5,FALSE)*F443),2)</f>
        <v>#N/A</v>
      </c>
      <c r="Q443" s="96" t="e">
        <f t="shared" si="36"/>
        <v>#N/A</v>
      </c>
      <c r="R443" s="97" t="s">
        <v>28</v>
      </c>
      <c r="S443" s="97" t="s">
        <v>28</v>
      </c>
      <c r="T443" s="97" t="s">
        <v>28</v>
      </c>
      <c r="U443" s="96"/>
      <c r="V443" s="101" t="str">
        <f>IF('VSTUP SCAUx'!BH443="","",'VSTUP SCAUx'!BH443)</f>
        <v/>
      </c>
      <c r="W443" s="101" t="str">
        <f>IF('VSTUP SCAUx'!BI443="","",'VSTUP SCAUx'!BI443)</f>
        <v/>
      </c>
      <c r="X443" s="98" t="e">
        <f t="shared" si="37"/>
        <v>#VALUE!</v>
      </c>
      <c r="Y443" s="99">
        <f>IF(A443="vyplnit"," ",VLOOKUP(A443,ZU!$B$6:$H$101,2,FALSE))</f>
        <v>0</v>
      </c>
      <c r="Z443" s="95" t="s">
        <v>28</v>
      </c>
      <c r="AA443" s="95"/>
      <c r="AB443" s="95" t="s">
        <v>28</v>
      </c>
      <c r="AC443" s="95" t="s">
        <v>28</v>
      </c>
      <c r="AD443" s="95" t="s">
        <v>28</v>
      </c>
      <c r="AE443" s="95">
        <f t="shared" si="38"/>
        <v>0</v>
      </c>
      <c r="AF443" s="100">
        <f t="shared" si="39"/>
        <v>1</v>
      </c>
      <c r="AG443" s="95" t="e">
        <f t="shared" si="40"/>
        <v>#N/A</v>
      </c>
      <c r="AH443" s="95"/>
      <c r="AI443" s="101" t="s">
        <v>28</v>
      </c>
      <c r="AJ443" s="101" t="s">
        <v>28</v>
      </c>
      <c r="AK443" s="101" t="s">
        <v>28</v>
      </c>
      <c r="AL443" s="102" t="str">
        <f t="shared" si="41"/>
        <v>nezměněna</v>
      </c>
      <c r="AM443" s="103"/>
    </row>
    <row r="444" spans="1:39" ht="15">
      <c r="A444" s="105" t="str">
        <f>IF('VSTUP SCAUx'!AY444="","",'VSTUP SCAUx'!AY444)</f>
        <v/>
      </c>
      <c r="B444" s="105" t="str">
        <f>IF('VSTUP SCAUx'!A444="","",'VSTUP SCAUx'!A444)</f>
        <v/>
      </c>
      <c r="C444" s="105" t="str">
        <f>IF('VSTUP SCAUx'!B444="","",'VSTUP SCAUx'!B444)</f>
        <v/>
      </c>
      <c r="D444" s="105" t="str">
        <f>IF('VSTUP SCAUx'!C444="","",'VSTUP SCAUx'!C444)</f>
        <v/>
      </c>
      <c r="E444" s="105" t="str">
        <f>IF('VSTUP SCAUx'!I444="","",'VSTUP SCAUx'!I444)</f>
        <v/>
      </c>
      <c r="F444" s="95" t="str">
        <f>IF('VSTUP SCAUx'!F444="","",'VSTUP SCAUx'!F444)</f>
        <v/>
      </c>
      <c r="G444" s="95" t="str">
        <f>IF('VSTUP SCAUx'!G444="","",'VSTUP SCAUx'!G444)</f>
        <v/>
      </c>
      <c r="H444" s="101" t="str">
        <f>IF('VSTUP SCAUx'!AC444="","","ANO")</f>
        <v/>
      </c>
      <c r="I444" s="106" t="str">
        <f>IF('VSTUP SCAUx'!BD444="","",'VSTUP SCAUx'!BD444)</f>
        <v/>
      </c>
      <c r="J444" s="101" t="str">
        <f>IF('VSTUP SCAUx'!N444="","",'VSTUP SCAUx'!N444)</f>
        <v/>
      </c>
      <c r="K444" s="95" t="s">
        <v>28</v>
      </c>
      <c r="L444" s="95" t="s">
        <v>28</v>
      </c>
      <c r="M444" s="95" t="s">
        <v>28</v>
      </c>
      <c r="N444" s="95"/>
      <c r="O444" s="95" t="s">
        <v>28</v>
      </c>
      <c r="P444" s="96" t="e">
        <f>ROUND(IF(F444="vyplnit","-",VLOOKUP(CONCATENATE(Y444,G444," ",Z444),ZU!$A$6:$H$100,5,FALSE)*F444),2)</f>
        <v>#N/A</v>
      </c>
      <c r="Q444" s="96" t="e">
        <f t="shared" si="36"/>
        <v>#N/A</v>
      </c>
      <c r="R444" s="97" t="s">
        <v>28</v>
      </c>
      <c r="S444" s="97" t="s">
        <v>28</v>
      </c>
      <c r="T444" s="97" t="s">
        <v>28</v>
      </c>
      <c r="U444" s="96"/>
      <c r="V444" s="101" t="str">
        <f>IF('VSTUP SCAUx'!BH444="","",'VSTUP SCAUx'!BH444)</f>
        <v/>
      </c>
      <c r="W444" s="101" t="str">
        <f>IF('VSTUP SCAUx'!BI444="","",'VSTUP SCAUx'!BI444)</f>
        <v/>
      </c>
      <c r="X444" s="98" t="e">
        <f t="shared" si="37"/>
        <v>#VALUE!</v>
      </c>
      <c r="Y444" s="99">
        <f>IF(A444="vyplnit"," ",VLOOKUP(A444,ZU!$B$6:$H$101,2,FALSE))</f>
        <v>0</v>
      </c>
      <c r="Z444" s="95" t="s">
        <v>28</v>
      </c>
      <c r="AA444" s="95"/>
      <c r="AB444" s="95" t="s">
        <v>28</v>
      </c>
      <c r="AC444" s="95" t="s">
        <v>28</v>
      </c>
      <c r="AD444" s="95" t="s">
        <v>28</v>
      </c>
      <c r="AE444" s="95">
        <f t="shared" si="38"/>
        <v>0</v>
      </c>
      <c r="AF444" s="100">
        <f t="shared" si="39"/>
        <v>1</v>
      </c>
      <c r="AG444" s="95" t="e">
        <f t="shared" si="40"/>
        <v>#N/A</v>
      </c>
      <c r="AH444" s="95"/>
      <c r="AI444" s="101" t="s">
        <v>28</v>
      </c>
      <c r="AJ444" s="101" t="s">
        <v>28</v>
      </c>
      <c r="AK444" s="101" t="s">
        <v>28</v>
      </c>
      <c r="AL444" s="102" t="str">
        <f t="shared" si="41"/>
        <v>nezměněna</v>
      </c>
      <c r="AM444" s="103"/>
    </row>
    <row r="445" spans="1:39" ht="15">
      <c r="A445" s="105" t="str">
        <f>IF('VSTUP SCAUx'!AY445="","",'VSTUP SCAUx'!AY445)</f>
        <v/>
      </c>
      <c r="B445" s="105" t="str">
        <f>IF('VSTUP SCAUx'!A445="","",'VSTUP SCAUx'!A445)</f>
        <v/>
      </c>
      <c r="C445" s="105" t="str">
        <f>IF('VSTUP SCAUx'!B445="","",'VSTUP SCAUx'!B445)</f>
        <v/>
      </c>
      <c r="D445" s="105" t="str">
        <f>IF('VSTUP SCAUx'!C445="","",'VSTUP SCAUx'!C445)</f>
        <v/>
      </c>
      <c r="E445" s="105" t="str">
        <f>IF('VSTUP SCAUx'!I445="","",'VSTUP SCAUx'!I445)</f>
        <v/>
      </c>
      <c r="F445" s="95" t="str">
        <f>IF('VSTUP SCAUx'!F445="","",'VSTUP SCAUx'!F445)</f>
        <v/>
      </c>
      <c r="G445" s="95" t="str">
        <f>IF('VSTUP SCAUx'!G445="","",'VSTUP SCAUx'!G445)</f>
        <v/>
      </c>
      <c r="H445" s="101" t="str">
        <f>IF('VSTUP SCAUx'!AC445="","","ANO")</f>
        <v/>
      </c>
      <c r="I445" s="106" t="str">
        <f>IF('VSTUP SCAUx'!BD445="","",'VSTUP SCAUx'!BD445)</f>
        <v/>
      </c>
      <c r="J445" s="101" t="str">
        <f>IF('VSTUP SCAUx'!N445="","",'VSTUP SCAUx'!N445)</f>
        <v/>
      </c>
      <c r="K445" s="95" t="s">
        <v>28</v>
      </c>
      <c r="L445" s="95" t="s">
        <v>28</v>
      </c>
      <c r="M445" s="95" t="s">
        <v>28</v>
      </c>
      <c r="N445" s="95"/>
      <c r="O445" s="95" t="s">
        <v>28</v>
      </c>
      <c r="P445" s="96" t="e">
        <f>ROUND(IF(F445="vyplnit","-",VLOOKUP(CONCATENATE(Y445,G445," ",Z445),ZU!$A$6:$H$100,5,FALSE)*F445),2)</f>
        <v>#N/A</v>
      </c>
      <c r="Q445" s="96" t="e">
        <f t="shared" si="36"/>
        <v>#N/A</v>
      </c>
      <c r="R445" s="97" t="s">
        <v>28</v>
      </c>
      <c r="S445" s="97" t="s">
        <v>28</v>
      </c>
      <c r="T445" s="97" t="s">
        <v>28</v>
      </c>
      <c r="U445" s="96"/>
      <c r="V445" s="101" t="str">
        <f>IF('VSTUP SCAUx'!BH445="","",'VSTUP SCAUx'!BH445)</f>
        <v/>
      </c>
      <c r="W445" s="101" t="str">
        <f>IF('VSTUP SCAUx'!BI445="","",'VSTUP SCAUx'!BI445)</f>
        <v/>
      </c>
      <c r="X445" s="98" t="e">
        <f t="shared" si="37"/>
        <v>#VALUE!</v>
      </c>
      <c r="Y445" s="99">
        <f>IF(A445="vyplnit"," ",VLOOKUP(A445,ZU!$B$6:$H$101,2,FALSE))</f>
        <v>0</v>
      </c>
      <c r="Z445" s="95" t="s">
        <v>28</v>
      </c>
      <c r="AA445" s="95"/>
      <c r="AB445" s="95" t="s">
        <v>28</v>
      </c>
      <c r="AC445" s="95" t="s">
        <v>28</v>
      </c>
      <c r="AD445" s="95" t="s">
        <v>28</v>
      </c>
      <c r="AE445" s="95">
        <f t="shared" si="38"/>
        <v>0</v>
      </c>
      <c r="AF445" s="100">
        <f t="shared" si="39"/>
        <v>1</v>
      </c>
      <c r="AG445" s="95" t="e">
        <f t="shared" si="40"/>
        <v>#N/A</v>
      </c>
      <c r="AH445" s="95"/>
      <c r="AI445" s="101" t="s">
        <v>28</v>
      </c>
      <c r="AJ445" s="101" t="s">
        <v>28</v>
      </c>
      <c r="AK445" s="101" t="s">
        <v>28</v>
      </c>
      <c r="AL445" s="102" t="str">
        <f t="shared" si="41"/>
        <v>nezměněna</v>
      </c>
      <c r="AM445" s="103"/>
    </row>
    <row r="446" spans="1:39" ht="15">
      <c r="A446" s="105" t="str">
        <f>IF('VSTUP SCAUx'!AY446="","",'VSTUP SCAUx'!AY446)</f>
        <v/>
      </c>
      <c r="B446" s="105" t="str">
        <f>IF('VSTUP SCAUx'!A446="","",'VSTUP SCAUx'!A446)</f>
        <v/>
      </c>
      <c r="C446" s="105" t="str">
        <f>IF('VSTUP SCAUx'!B446="","",'VSTUP SCAUx'!B446)</f>
        <v/>
      </c>
      <c r="D446" s="105" t="str">
        <f>IF('VSTUP SCAUx'!C446="","",'VSTUP SCAUx'!C446)</f>
        <v/>
      </c>
      <c r="E446" s="105" t="str">
        <f>IF('VSTUP SCAUx'!I446="","",'VSTUP SCAUx'!I446)</f>
        <v/>
      </c>
      <c r="F446" s="95" t="str">
        <f>IF('VSTUP SCAUx'!F446="","",'VSTUP SCAUx'!F446)</f>
        <v/>
      </c>
      <c r="G446" s="95" t="str">
        <f>IF('VSTUP SCAUx'!G446="","",'VSTUP SCAUx'!G446)</f>
        <v/>
      </c>
      <c r="H446" s="101" t="str">
        <f>IF('VSTUP SCAUx'!AC446="","","ANO")</f>
        <v/>
      </c>
      <c r="I446" s="106" t="str">
        <f>IF('VSTUP SCAUx'!BD446="","",'VSTUP SCAUx'!BD446)</f>
        <v/>
      </c>
      <c r="J446" s="101" t="str">
        <f>IF('VSTUP SCAUx'!N446="","",'VSTUP SCAUx'!N446)</f>
        <v/>
      </c>
      <c r="K446" s="95" t="s">
        <v>28</v>
      </c>
      <c r="L446" s="95" t="s">
        <v>28</v>
      </c>
      <c r="M446" s="95" t="s">
        <v>28</v>
      </c>
      <c r="N446" s="95"/>
      <c r="O446" s="95" t="s">
        <v>28</v>
      </c>
      <c r="P446" s="96" t="e">
        <f>ROUND(IF(F446="vyplnit","-",VLOOKUP(CONCATENATE(Y446,G446," ",Z446),ZU!$A$6:$H$100,5,FALSE)*F446),2)</f>
        <v>#N/A</v>
      </c>
      <c r="Q446" s="96" t="e">
        <f t="shared" si="36"/>
        <v>#N/A</v>
      </c>
      <c r="R446" s="97" t="s">
        <v>28</v>
      </c>
      <c r="S446" s="97" t="s">
        <v>28</v>
      </c>
      <c r="T446" s="97" t="s">
        <v>28</v>
      </c>
      <c r="U446" s="96"/>
      <c r="V446" s="101" t="str">
        <f>IF('VSTUP SCAUx'!BH446="","",'VSTUP SCAUx'!BH446)</f>
        <v/>
      </c>
      <c r="W446" s="101" t="str">
        <f>IF('VSTUP SCAUx'!BI446="","",'VSTUP SCAUx'!BI446)</f>
        <v/>
      </c>
      <c r="X446" s="98" t="e">
        <f t="shared" si="37"/>
        <v>#VALUE!</v>
      </c>
      <c r="Y446" s="99">
        <f>IF(A446="vyplnit"," ",VLOOKUP(A446,ZU!$B$6:$H$101,2,FALSE))</f>
        <v>0</v>
      </c>
      <c r="Z446" s="95" t="s">
        <v>28</v>
      </c>
      <c r="AA446" s="95"/>
      <c r="AB446" s="95" t="s">
        <v>28</v>
      </c>
      <c r="AC446" s="95" t="s">
        <v>28</v>
      </c>
      <c r="AD446" s="95" t="s">
        <v>28</v>
      </c>
      <c r="AE446" s="95">
        <f t="shared" si="38"/>
        <v>0</v>
      </c>
      <c r="AF446" s="100">
        <f t="shared" si="39"/>
        <v>1</v>
      </c>
      <c r="AG446" s="95" t="e">
        <f t="shared" si="40"/>
        <v>#N/A</v>
      </c>
      <c r="AH446" s="95"/>
      <c r="AI446" s="101" t="s">
        <v>28</v>
      </c>
      <c r="AJ446" s="101" t="s">
        <v>28</v>
      </c>
      <c r="AK446" s="101" t="s">
        <v>28</v>
      </c>
      <c r="AL446" s="102" t="str">
        <f t="shared" si="41"/>
        <v>nezměněna</v>
      </c>
      <c r="AM446" s="103"/>
    </row>
    <row r="447" spans="1:39" ht="15">
      <c r="A447" s="105" t="str">
        <f>IF('VSTUP SCAUx'!AY447="","",'VSTUP SCAUx'!AY447)</f>
        <v/>
      </c>
      <c r="B447" s="105" t="str">
        <f>IF('VSTUP SCAUx'!A447="","",'VSTUP SCAUx'!A447)</f>
        <v/>
      </c>
      <c r="C447" s="105" t="str">
        <f>IF('VSTUP SCAUx'!B447="","",'VSTUP SCAUx'!B447)</f>
        <v/>
      </c>
      <c r="D447" s="105" t="str">
        <f>IF('VSTUP SCAUx'!C447="","",'VSTUP SCAUx'!C447)</f>
        <v/>
      </c>
      <c r="E447" s="105" t="str">
        <f>IF('VSTUP SCAUx'!I447="","",'VSTUP SCAUx'!I447)</f>
        <v/>
      </c>
      <c r="F447" s="95" t="str">
        <f>IF('VSTUP SCAUx'!F447="","",'VSTUP SCAUx'!F447)</f>
        <v/>
      </c>
      <c r="G447" s="95" t="str">
        <f>IF('VSTUP SCAUx'!G447="","",'VSTUP SCAUx'!G447)</f>
        <v/>
      </c>
      <c r="H447" s="101" t="str">
        <f>IF('VSTUP SCAUx'!AC447="","","ANO")</f>
        <v/>
      </c>
      <c r="I447" s="106" t="str">
        <f>IF('VSTUP SCAUx'!BD447="","",'VSTUP SCAUx'!BD447)</f>
        <v/>
      </c>
      <c r="J447" s="101" t="str">
        <f>IF('VSTUP SCAUx'!N447="","",'VSTUP SCAUx'!N447)</f>
        <v/>
      </c>
      <c r="K447" s="95" t="s">
        <v>28</v>
      </c>
      <c r="L447" s="95" t="s">
        <v>28</v>
      </c>
      <c r="M447" s="95" t="s">
        <v>28</v>
      </c>
      <c r="N447" s="95"/>
      <c r="O447" s="95" t="s">
        <v>28</v>
      </c>
      <c r="P447" s="96" t="e">
        <f>ROUND(IF(F447="vyplnit","-",VLOOKUP(CONCATENATE(Y447,G447," ",Z447),ZU!$A$6:$H$100,5,FALSE)*F447),2)</f>
        <v>#N/A</v>
      </c>
      <c r="Q447" s="96" t="e">
        <f t="shared" si="36"/>
        <v>#N/A</v>
      </c>
      <c r="R447" s="97" t="s">
        <v>28</v>
      </c>
      <c r="S447" s="97" t="s">
        <v>28</v>
      </c>
      <c r="T447" s="97" t="s">
        <v>28</v>
      </c>
      <c r="U447" s="96"/>
      <c r="V447" s="101" t="str">
        <f>IF('VSTUP SCAUx'!BH447="","",'VSTUP SCAUx'!BH447)</f>
        <v/>
      </c>
      <c r="W447" s="101" t="str">
        <f>IF('VSTUP SCAUx'!BI447="","",'VSTUP SCAUx'!BI447)</f>
        <v/>
      </c>
      <c r="X447" s="98" t="e">
        <f t="shared" si="37"/>
        <v>#VALUE!</v>
      </c>
      <c r="Y447" s="99">
        <f>IF(A447="vyplnit"," ",VLOOKUP(A447,ZU!$B$6:$H$101,2,FALSE))</f>
        <v>0</v>
      </c>
      <c r="Z447" s="95" t="s">
        <v>28</v>
      </c>
      <c r="AA447" s="95"/>
      <c r="AB447" s="95" t="s">
        <v>28</v>
      </c>
      <c r="AC447" s="95" t="s">
        <v>28</v>
      </c>
      <c r="AD447" s="95" t="s">
        <v>28</v>
      </c>
      <c r="AE447" s="95">
        <f t="shared" si="38"/>
        <v>0</v>
      </c>
      <c r="AF447" s="100">
        <f t="shared" si="39"/>
        <v>1</v>
      </c>
      <c r="AG447" s="95" t="e">
        <f t="shared" si="40"/>
        <v>#N/A</v>
      </c>
      <c r="AH447" s="95"/>
      <c r="AI447" s="101" t="s">
        <v>28</v>
      </c>
      <c r="AJ447" s="101" t="s">
        <v>28</v>
      </c>
      <c r="AK447" s="101" t="s">
        <v>28</v>
      </c>
      <c r="AL447" s="102" t="str">
        <f t="shared" si="41"/>
        <v>nezměněna</v>
      </c>
      <c r="AM447" s="103"/>
    </row>
    <row r="448" spans="1:39" ht="15">
      <c r="A448" s="105" t="str">
        <f>IF('VSTUP SCAUx'!AY448="","",'VSTUP SCAUx'!AY448)</f>
        <v/>
      </c>
      <c r="B448" s="105" t="str">
        <f>IF('VSTUP SCAUx'!A448="","",'VSTUP SCAUx'!A448)</f>
        <v/>
      </c>
      <c r="C448" s="105" t="str">
        <f>IF('VSTUP SCAUx'!B448="","",'VSTUP SCAUx'!B448)</f>
        <v/>
      </c>
      <c r="D448" s="105" t="str">
        <f>IF('VSTUP SCAUx'!C448="","",'VSTUP SCAUx'!C448)</f>
        <v/>
      </c>
      <c r="E448" s="105" t="str">
        <f>IF('VSTUP SCAUx'!I448="","",'VSTUP SCAUx'!I448)</f>
        <v/>
      </c>
      <c r="F448" s="95" t="str">
        <f>IF('VSTUP SCAUx'!F448="","",'VSTUP SCAUx'!F448)</f>
        <v/>
      </c>
      <c r="G448" s="95" t="str">
        <f>IF('VSTUP SCAUx'!G448="","",'VSTUP SCAUx'!G448)</f>
        <v/>
      </c>
      <c r="H448" s="101" t="str">
        <f>IF('VSTUP SCAUx'!AC448="","","ANO")</f>
        <v/>
      </c>
      <c r="I448" s="106" t="str">
        <f>IF('VSTUP SCAUx'!BD448="","",'VSTUP SCAUx'!BD448)</f>
        <v/>
      </c>
      <c r="J448" s="101" t="str">
        <f>IF('VSTUP SCAUx'!N448="","",'VSTUP SCAUx'!N448)</f>
        <v/>
      </c>
      <c r="K448" s="95" t="s">
        <v>28</v>
      </c>
      <c r="L448" s="95" t="s">
        <v>28</v>
      </c>
      <c r="M448" s="95" t="s">
        <v>28</v>
      </c>
      <c r="N448" s="95"/>
      <c r="O448" s="95" t="s">
        <v>28</v>
      </c>
      <c r="P448" s="96" t="e">
        <f>ROUND(IF(F448="vyplnit","-",VLOOKUP(CONCATENATE(Y448,G448," ",Z448),ZU!$A$6:$H$100,5,FALSE)*F448),2)</f>
        <v>#N/A</v>
      </c>
      <c r="Q448" s="96" t="e">
        <f t="shared" si="36"/>
        <v>#N/A</v>
      </c>
      <c r="R448" s="97" t="s">
        <v>28</v>
      </c>
      <c r="S448" s="97" t="s">
        <v>28</v>
      </c>
      <c r="T448" s="97" t="s">
        <v>28</v>
      </c>
      <c r="U448" s="96"/>
      <c r="V448" s="101" t="str">
        <f>IF('VSTUP SCAUx'!BH448="","",'VSTUP SCAUx'!BH448)</f>
        <v/>
      </c>
      <c r="W448" s="101" t="str">
        <f>IF('VSTUP SCAUx'!BI448="","",'VSTUP SCAUx'!BI448)</f>
        <v/>
      </c>
      <c r="X448" s="98" t="e">
        <f t="shared" si="37"/>
        <v>#VALUE!</v>
      </c>
      <c r="Y448" s="99">
        <f>IF(A448="vyplnit"," ",VLOOKUP(A448,ZU!$B$6:$H$101,2,FALSE))</f>
        <v>0</v>
      </c>
      <c r="Z448" s="95" t="s">
        <v>28</v>
      </c>
      <c r="AA448" s="95"/>
      <c r="AB448" s="95" t="s">
        <v>28</v>
      </c>
      <c r="AC448" s="95" t="s">
        <v>28</v>
      </c>
      <c r="AD448" s="95" t="s">
        <v>28</v>
      </c>
      <c r="AE448" s="95">
        <f t="shared" si="38"/>
        <v>0</v>
      </c>
      <c r="AF448" s="100">
        <f t="shared" si="39"/>
        <v>1</v>
      </c>
      <c r="AG448" s="95" t="e">
        <f t="shared" si="40"/>
        <v>#N/A</v>
      </c>
      <c r="AH448" s="95"/>
      <c r="AI448" s="101" t="s">
        <v>28</v>
      </c>
      <c r="AJ448" s="101" t="s">
        <v>28</v>
      </c>
      <c r="AK448" s="101" t="s">
        <v>28</v>
      </c>
      <c r="AL448" s="102" t="str">
        <f t="shared" si="41"/>
        <v>nezměněna</v>
      </c>
      <c r="AM448" s="103"/>
    </row>
    <row r="449" spans="1:39" ht="15">
      <c r="A449" s="105" t="str">
        <f>IF('VSTUP SCAUx'!AY449="","",'VSTUP SCAUx'!AY449)</f>
        <v/>
      </c>
      <c r="B449" s="105" t="str">
        <f>IF('VSTUP SCAUx'!A449="","",'VSTUP SCAUx'!A449)</f>
        <v/>
      </c>
      <c r="C449" s="105" t="str">
        <f>IF('VSTUP SCAUx'!B449="","",'VSTUP SCAUx'!B449)</f>
        <v/>
      </c>
      <c r="D449" s="105" t="str">
        <f>IF('VSTUP SCAUx'!C449="","",'VSTUP SCAUx'!C449)</f>
        <v/>
      </c>
      <c r="E449" s="105" t="str">
        <f>IF('VSTUP SCAUx'!I449="","",'VSTUP SCAUx'!I449)</f>
        <v/>
      </c>
      <c r="F449" s="95" t="str">
        <f>IF('VSTUP SCAUx'!F449="","",'VSTUP SCAUx'!F449)</f>
        <v/>
      </c>
      <c r="G449" s="95" t="str">
        <f>IF('VSTUP SCAUx'!G449="","",'VSTUP SCAUx'!G449)</f>
        <v/>
      </c>
      <c r="H449" s="101" t="str">
        <f>IF('VSTUP SCAUx'!AC449="","","ANO")</f>
        <v/>
      </c>
      <c r="I449" s="106" t="str">
        <f>IF('VSTUP SCAUx'!BD449="","",'VSTUP SCAUx'!BD449)</f>
        <v/>
      </c>
      <c r="J449" s="101" t="str">
        <f>IF('VSTUP SCAUx'!N449="","",'VSTUP SCAUx'!N449)</f>
        <v/>
      </c>
      <c r="K449" s="95" t="s">
        <v>28</v>
      </c>
      <c r="L449" s="95" t="s">
        <v>28</v>
      </c>
      <c r="M449" s="95" t="s">
        <v>28</v>
      </c>
      <c r="N449" s="95"/>
      <c r="O449" s="95" t="s">
        <v>28</v>
      </c>
      <c r="P449" s="96" t="e">
        <f>ROUND(IF(F449="vyplnit","-",VLOOKUP(CONCATENATE(Y449,G449," ",Z449),ZU!$A$6:$H$100,5,FALSE)*F449),2)</f>
        <v>#N/A</v>
      </c>
      <c r="Q449" s="96" t="e">
        <f t="shared" si="36"/>
        <v>#N/A</v>
      </c>
      <c r="R449" s="97" t="s">
        <v>28</v>
      </c>
      <c r="S449" s="97" t="s">
        <v>28</v>
      </c>
      <c r="T449" s="97" t="s">
        <v>28</v>
      </c>
      <c r="U449" s="96"/>
      <c r="V449" s="101" t="str">
        <f>IF('VSTUP SCAUx'!BH449="","",'VSTUP SCAUx'!BH449)</f>
        <v/>
      </c>
      <c r="W449" s="101" t="str">
        <f>IF('VSTUP SCAUx'!BI449="","",'VSTUP SCAUx'!BI449)</f>
        <v/>
      </c>
      <c r="X449" s="98" t="e">
        <f t="shared" si="37"/>
        <v>#VALUE!</v>
      </c>
      <c r="Y449" s="99">
        <f>IF(A449="vyplnit"," ",VLOOKUP(A449,ZU!$B$6:$H$101,2,FALSE))</f>
        <v>0</v>
      </c>
      <c r="Z449" s="95" t="s">
        <v>28</v>
      </c>
      <c r="AA449" s="95"/>
      <c r="AB449" s="95" t="s">
        <v>28</v>
      </c>
      <c r="AC449" s="95" t="s">
        <v>28</v>
      </c>
      <c r="AD449" s="95" t="s">
        <v>28</v>
      </c>
      <c r="AE449" s="95">
        <f t="shared" si="38"/>
        <v>0</v>
      </c>
      <c r="AF449" s="100">
        <f t="shared" si="39"/>
        <v>1</v>
      </c>
      <c r="AG449" s="95" t="e">
        <f t="shared" si="40"/>
        <v>#N/A</v>
      </c>
      <c r="AH449" s="95"/>
      <c r="AI449" s="101" t="s">
        <v>28</v>
      </c>
      <c r="AJ449" s="101" t="s">
        <v>28</v>
      </c>
      <c r="AK449" s="101" t="s">
        <v>28</v>
      </c>
      <c r="AL449" s="102" t="str">
        <f t="shared" si="41"/>
        <v>nezměněna</v>
      </c>
      <c r="AM449" s="103"/>
    </row>
    <row r="450" spans="1:39" ht="15">
      <c r="A450" s="105" t="str">
        <f>IF('VSTUP SCAUx'!AY450="","",'VSTUP SCAUx'!AY450)</f>
        <v/>
      </c>
      <c r="B450" s="105" t="str">
        <f>IF('VSTUP SCAUx'!A450="","",'VSTUP SCAUx'!A450)</f>
        <v/>
      </c>
      <c r="C450" s="105" t="str">
        <f>IF('VSTUP SCAUx'!B450="","",'VSTUP SCAUx'!B450)</f>
        <v/>
      </c>
      <c r="D450" s="105" t="str">
        <f>IF('VSTUP SCAUx'!C450="","",'VSTUP SCAUx'!C450)</f>
        <v/>
      </c>
      <c r="E450" s="105" t="str">
        <f>IF('VSTUP SCAUx'!I450="","",'VSTUP SCAUx'!I450)</f>
        <v/>
      </c>
      <c r="F450" s="95" t="str">
        <f>IF('VSTUP SCAUx'!F450="","",'VSTUP SCAUx'!F450)</f>
        <v/>
      </c>
      <c r="G450" s="95" t="str">
        <f>IF('VSTUP SCAUx'!G450="","",'VSTUP SCAUx'!G450)</f>
        <v/>
      </c>
      <c r="H450" s="101" t="str">
        <f>IF('VSTUP SCAUx'!AC450="","","ANO")</f>
        <v/>
      </c>
      <c r="I450" s="106" t="str">
        <f>IF('VSTUP SCAUx'!BD450="","",'VSTUP SCAUx'!BD450)</f>
        <v/>
      </c>
      <c r="J450" s="101" t="str">
        <f>IF('VSTUP SCAUx'!N450="","",'VSTUP SCAUx'!N450)</f>
        <v/>
      </c>
      <c r="K450" s="95" t="s">
        <v>28</v>
      </c>
      <c r="L450" s="95" t="s">
        <v>28</v>
      </c>
      <c r="M450" s="95" t="s">
        <v>28</v>
      </c>
      <c r="N450" s="95"/>
      <c r="O450" s="95" t="s">
        <v>28</v>
      </c>
      <c r="P450" s="96" t="e">
        <f>ROUND(IF(F450="vyplnit","-",VLOOKUP(CONCATENATE(Y450,G450," ",Z450),ZU!$A$6:$H$100,5,FALSE)*F450),2)</f>
        <v>#N/A</v>
      </c>
      <c r="Q450" s="96" t="e">
        <f t="shared" si="36"/>
        <v>#N/A</v>
      </c>
      <c r="R450" s="97" t="s">
        <v>28</v>
      </c>
      <c r="S450" s="97" t="s">
        <v>28</v>
      </c>
      <c r="T450" s="97" t="s">
        <v>28</v>
      </c>
      <c r="U450" s="96"/>
      <c r="V450" s="101" t="str">
        <f>IF('VSTUP SCAUx'!BH450="","",'VSTUP SCAUx'!BH450)</f>
        <v/>
      </c>
      <c r="W450" s="101" t="str">
        <f>IF('VSTUP SCAUx'!BI450="","",'VSTUP SCAUx'!BI450)</f>
        <v/>
      </c>
      <c r="X450" s="98" t="e">
        <f t="shared" si="37"/>
        <v>#VALUE!</v>
      </c>
      <c r="Y450" s="99">
        <f>IF(A450="vyplnit"," ",VLOOKUP(A450,ZU!$B$6:$H$101,2,FALSE))</f>
        <v>0</v>
      </c>
      <c r="Z450" s="95" t="s">
        <v>28</v>
      </c>
      <c r="AA450" s="95"/>
      <c r="AB450" s="95" t="s">
        <v>28</v>
      </c>
      <c r="AC450" s="95" t="s">
        <v>28</v>
      </c>
      <c r="AD450" s="95" t="s">
        <v>28</v>
      </c>
      <c r="AE450" s="95">
        <f t="shared" si="38"/>
        <v>0</v>
      </c>
      <c r="AF450" s="100">
        <f t="shared" si="39"/>
        <v>1</v>
      </c>
      <c r="AG450" s="95" t="e">
        <f t="shared" si="40"/>
        <v>#N/A</v>
      </c>
      <c r="AH450" s="95"/>
      <c r="AI450" s="101" t="s">
        <v>28</v>
      </c>
      <c r="AJ450" s="101" t="s">
        <v>28</v>
      </c>
      <c r="AK450" s="101" t="s">
        <v>28</v>
      </c>
      <c r="AL450" s="102" t="str">
        <f t="shared" si="41"/>
        <v>nezměněna</v>
      </c>
      <c r="AM450" s="103"/>
    </row>
    <row r="451" spans="1:39" ht="15">
      <c r="A451" s="105" t="str">
        <f>IF('VSTUP SCAUx'!AY451="","",'VSTUP SCAUx'!AY451)</f>
        <v/>
      </c>
      <c r="B451" s="105" t="str">
        <f>IF('VSTUP SCAUx'!A451="","",'VSTUP SCAUx'!A451)</f>
        <v/>
      </c>
      <c r="C451" s="105" t="str">
        <f>IF('VSTUP SCAUx'!B451="","",'VSTUP SCAUx'!B451)</f>
        <v/>
      </c>
      <c r="D451" s="105" t="str">
        <f>IF('VSTUP SCAUx'!C451="","",'VSTUP SCAUx'!C451)</f>
        <v/>
      </c>
      <c r="E451" s="105" t="str">
        <f>IF('VSTUP SCAUx'!I451="","",'VSTUP SCAUx'!I451)</f>
        <v/>
      </c>
      <c r="F451" s="95" t="str">
        <f>IF('VSTUP SCAUx'!F451="","",'VSTUP SCAUx'!F451)</f>
        <v/>
      </c>
      <c r="G451" s="95" t="str">
        <f>IF('VSTUP SCAUx'!G451="","",'VSTUP SCAUx'!G451)</f>
        <v/>
      </c>
      <c r="H451" s="101" t="str">
        <f>IF('VSTUP SCAUx'!AC451="","","ANO")</f>
        <v/>
      </c>
      <c r="I451" s="106" t="str">
        <f>IF('VSTUP SCAUx'!BD451="","",'VSTUP SCAUx'!BD451)</f>
        <v/>
      </c>
      <c r="J451" s="101" t="str">
        <f>IF('VSTUP SCAUx'!N451="","",'VSTUP SCAUx'!N451)</f>
        <v/>
      </c>
      <c r="K451" s="95" t="s">
        <v>28</v>
      </c>
      <c r="L451" s="95" t="s">
        <v>28</v>
      </c>
      <c r="M451" s="95" t="s">
        <v>28</v>
      </c>
      <c r="N451" s="95"/>
      <c r="O451" s="95" t="s">
        <v>28</v>
      </c>
      <c r="P451" s="96" t="e">
        <f>ROUND(IF(F451="vyplnit","-",VLOOKUP(CONCATENATE(Y451,G451," ",Z451),ZU!$A$6:$H$100,5,FALSE)*F451),2)</f>
        <v>#N/A</v>
      </c>
      <c r="Q451" s="96" t="e">
        <f t="shared" si="36"/>
        <v>#N/A</v>
      </c>
      <c r="R451" s="97" t="s">
        <v>28</v>
      </c>
      <c r="S451" s="97" t="s">
        <v>28</v>
      </c>
      <c r="T451" s="97" t="s">
        <v>28</v>
      </c>
      <c r="U451" s="96"/>
      <c r="V451" s="101" t="str">
        <f>IF('VSTUP SCAUx'!BH451="","",'VSTUP SCAUx'!BH451)</f>
        <v/>
      </c>
      <c r="W451" s="101" t="str">
        <f>IF('VSTUP SCAUx'!BI451="","",'VSTUP SCAUx'!BI451)</f>
        <v/>
      </c>
      <c r="X451" s="98" t="e">
        <f t="shared" si="37"/>
        <v>#VALUE!</v>
      </c>
      <c r="Y451" s="99">
        <f>IF(A451="vyplnit"," ",VLOOKUP(A451,ZU!$B$6:$H$101,2,FALSE))</f>
        <v>0</v>
      </c>
      <c r="Z451" s="95" t="s">
        <v>28</v>
      </c>
      <c r="AA451" s="95"/>
      <c r="AB451" s="95" t="s">
        <v>28</v>
      </c>
      <c r="AC451" s="95" t="s">
        <v>28</v>
      </c>
      <c r="AD451" s="95" t="s">
        <v>28</v>
      </c>
      <c r="AE451" s="95">
        <f t="shared" si="38"/>
        <v>0</v>
      </c>
      <c r="AF451" s="100">
        <f t="shared" si="39"/>
        <v>1</v>
      </c>
      <c r="AG451" s="95" t="e">
        <f t="shared" si="40"/>
        <v>#N/A</v>
      </c>
      <c r="AH451" s="95"/>
      <c r="AI451" s="101" t="s">
        <v>28</v>
      </c>
      <c r="AJ451" s="101" t="s">
        <v>28</v>
      </c>
      <c r="AK451" s="101" t="s">
        <v>28</v>
      </c>
      <c r="AL451" s="102" t="str">
        <f t="shared" si="41"/>
        <v>nezměněna</v>
      </c>
      <c r="AM451" s="103"/>
    </row>
    <row r="452" spans="1:39" ht="15">
      <c r="A452" s="105" t="str">
        <f>IF('VSTUP SCAUx'!AY452="","",'VSTUP SCAUx'!AY452)</f>
        <v/>
      </c>
      <c r="B452" s="105" t="str">
        <f>IF('VSTUP SCAUx'!A452="","",'VSTUP SCAUx'!A452)</f>
        <v/>
      </c>
      <c r="C452" s="105" t="str">
        <f>IF('VSTUP SCAUx'!B452="","",'VSTUP SCAUx'!B452)</f>
        <v/>
      </c>
      <c r="D452" s="105" t="str">
        <f>IF('VSTUP SCAUx'!C452="","",'VSTUP SCAUx'!C452)</f>
        <v/>
      </c>
      <c r="E452" s="105" t="str">
        <f>IF('VSTUP SCAUx'!I452="","",'VSTUP SCAUx'!I452)</f>
        <v/>
      </c>
      <c r="F452" s="95" t="str">
        <f>IF('VSTUP SCAUx'!F452="","",'VSTUP SCAUx'!F452)</f>
        <v/>
      </c>
      <c r="G452" s="95" t="str">
        <f>IF('VSTUP SCAUx'!G452="","",'VSTUP SCAUx'!G452)</f>
        <v/>
      </c>
      <c r="H452" s="101" t="str">
        <f>IF('VSTUP SCAUx'!AC452="","","ANO")</f>
        <v/>
      </c>
      <c r="I452" s="106" t="str">
        <f>IF('VSTUP SCAUx'!BD452="","",'VSTUP SCAUx'!BD452)</f>
        <v/>
      </c>
      <c r="J452" s="101" t="str">
        <f>IF('VSTUP SCAUx'!N452="","",'VSTUP SCAUx'!N452)</f>
        <v/>
      </c>
      <c r="K452" s="95" t="s">
        <v>28</v>
      </c>
      <c r="L452" s="95" t="s">
        <v>28</v>
      </c>
      <c r="M452" s="95" t="s">
        <v>28</v>
      </c>
      <c r="N452" s="95"/>
      <c r="O452" s="95" t="s">
        <v>28</v>
      </c>
      <c r="P452" s="96" t="e">
        <f>ROUND(IF(F452="vyplnit","-",VLOOKUP(CONCATENATE(Y452,G452," ",Z452),ZU!$A$6:$H$100,5,FALSE)*F452),2)</f>
        <v>#N/A</v>
      </c>
      <c r="Q452" s="96" t="e">
        <f t="shared" si="36"/>
        <v>#N/A</v>
      </c>
      <c r="R452" s="97" t="s">
        <v>28</v>
      </c>
      <c r="S452" s="97" t="s">
        <v>28</v>
      </c>
      <c r="T452" s="97" t="s">
        <v>28</v>
      </c>
      <c r="U452" s="96"/>
      <c r="V452" s="101" t="str">
        <f>IF('VSTUP SCAUx'!BH452="","",'VSTUP SCAUx'!BH452)</f>
        <v/>
      </c>
      <c r="W452" s="101" t="str">
        <f>IF('VSTUP SCAUx'!BI452="","",'VSTUP SCAUx'!BI452)</f>
        <v/>
      </c>
      <c r="X452" s="98" t="e">
        <f t="shared" si="37"/>
        <v>#VALUE!</v>
      </c>
      <c r="Y452" s="99">
        <f>IF(A452="vyplnit"," ",VLOOKUP(A452,ZU!$B$6:$H$101,2,FALSE))</f>
        <v>0</v>
      </c>
      <c r="Z452" s="95" t="s">
        <v>28</v>
      </c>
      <c r="AA452" s="95"/>
      <c r="AB452" s="95" t="s">
        <v>28</v>
      </c>
      <c r="AC452" s="95" t="s">
        <v>28</v>
      </c>
      <c r="AD452" s="95" t="s">
        <v>28</v>
      </c>
      <c r="AE452" s="95">
        <f t="shared" si="38"/>
        <v>0</v>
      </c>
      <c r="AF452" s="100">
        <f t="shared" si="39"/>
        <v>1</v>
      </c>
      <c r="AG452" s="95" t="e">
        <f t="shared" si="40"/>
        <v>#N/A</v>
      </c>
      <c r="AH452" s="95"/>
      <c r="AI452" s="101" t="s">
        <v>28</v>
      </c>
      <c r="AJ452" s="101" t="s">
        <v>28</v>
      </c>
      <c r="AK452" s="101" t="s">
        <v>28</v>
      </c>
      <c r="AL452" s="102" t="str">
        <f t="shared" si="41"/>
        <v>nezměněna</v>
      </c>
      <c r="AM452" s="103"/>
    </row>
    <row r="453" spans="1:39" ht="15">
      <c r="A453" s="105" t="str">
        <f>IF('VSTUP SCAUx'!AY453="","",'VSTUP SCAUx'!AY453)</f>
        <v/>
      </c>
      <c r="B453" s="105" t="str">
        <f>IF('VSTUP SCAUx'!A453="","",'VSTUP SCAUx'!A453)</f>
        <v/>
      </c>
      <c r="C453" s="105" t="str">
        <f>IF('VSTUP SCAUx'!B453="","",'VSTUP SCAUx'!B453)</f>
        <v/>
      </c>
      <c r="D453" s="105" t="str">
        <f>IF('VSTUP SCAUx'!C453="","",'VSTUP SCAUx'!C453)</f>
        <v/>
      </c>
      <c r="E453" s="105" t="str">
        <f>IF('VSTUP SCAUx'!I453="","",'VSTUP SCAUx'!I453)</f>
        <v/>
      </c>
      <c r="F453" s="95" t="str">
        <f>IF('VSTUP SCAUx'!F453="","",'VSTUP SCAUx'!F453)</f>
        <v/>
      </c>
      <c r="G453" s="95" t="str">
        <f>IF('VSTUP SCAUx'!G453="","",'VSTUP SCAUx'!G453)</f>
        <v/>
      </c>
      <c r="H453" s="101" t="str">
        <f>IF('VSTUP SCAUx'!AC453="","","ANO")</f>
        <v/>
      </c>
      <c r="I453" s="106" t="str">
        <f>IF('VSTUP SCAUx'!BD453="","",'VSTUP SCAUx'!BD453)</f>
        <v/>
      </c>
      <c r="J453" s="101" t="str">
        <f>IF('VSTUP SCAUx'!N453="","",'VSTUP SCAUx'!N453)</f>
        <v/>
      </c>
      <c r="K453" s="95" t="s">
        <v>28</v>
      </c>
      <c r="L453" s="95" t="s">
        <v>28</v>
      </c>
      <c r="M453" s="95" t="s">
        <v>28</v>
      </c>
      <c r="N453" s="95"/>
      <c r="O453" s="95" t="s">
        <v>28</v>
      </c>
      <c r="P453" s="96" t="e">
        <f>ROUND(IF(F453="vyplnit","-",VLOOKUP(CONCATENATE(Y453,G453," ",Z453),ZU!$A$6:$H$100,5,FALSE)*F453),2)</f>
        <v>#N/A</v>
      </c>
      <c r="Q453" s="96" t="e">
        <f t="shared" si="36"/>
        <v>#N/A</v>
      </c>
      <c r="R453" s="97" t="s">
        <v>28</v>
      </c>
      <c r="S453" s="97" t="s">
        <v>28</v>
      </c>
      <c r="T453" s="97" t="s">
        <v>28</v>
      </c>
      <c r="U453" s="96"/>
      <c r="V453" s="101" t="str">
        <f>IF('VSTUP SCAUx'!BH453="","",'VSTUP SCAUx'!BH453)</f>
        <v/>
      </c>
      <c r="W453" s="101" t="str">
        <f>IF('VSTUP SCAUx'!BI453="","",'VSTUP SCAUx'!BI453)</f>
        <v/>
      </c>
      <c r="X453" s="98" t="e">
        <f t="shared" si="37"/>
        <v>#VALUE!</v>
      </c>
      <c r="Y453" s="99">
        <f>IF(A453="vyplnit"," ",VLOOKUP(A453,ZU!$B$6:$H$101,2,FALSE))</f>
        <v>0</v>
      </c>
      <c r="Z453" s="95" t="s">
        <v>28</v>
      </c>
      <c r="AA453" s="95"/>
      <c r="AB453" s="95" t="s">
        <v>28</v>
      </c>
      <c r="AC453" s="95" t="s">
        <v>28</v>
      </c>
      <c r="AD453" s="95" t="s">
        <v>28</v>
      </c>
      <c r="AE453" s="95">
        <f t="shared" si="38"/>
        <v>0</v>
      </c>
      <c r="AF453" s="100">
        <f t="shared" si="39"/>
        <v>1</v>
      </c>
      <c r="AG453" s="95" t="e">
        <f t="shared" si="40"/>
        <v>#N/A</v>
      </c>
      <c r="AH453" s="95"/>
      <c r="AI453" s="101" t="s">
        <v>28</v>
      </c>
      <c r="AJ453" s="101" t="s">
        <v>28</v>
      </c>
      <c r="AK453" s="101" t="s">
        <v>28</v>
      </c>
      <c r="AL453" s="102" t="str">
        <f t="shared" si="41"/>
        <v>nezměněna</v>
      </c>
      <c r="AM453" s="103"/>
    </row>
    <row r="454" spans="1:39" ht="15">
      <c r="A454" s="105" t="str">
        <f>IF('VSTUP SCAUx'!AY454="","",'VSTUP SCAUx'!AY454)</f>
        <v/>
      </c>
      <c r="B454" s="105" t="str">
        <f>IF('VSTUP SCAUx'!A454="","",'VSTUP SCAUx'!A454)</f>
        <v/>
      </c>
      <c r="C454" s="105" t="str">
        <f>IF('VSTUP SCAUx'!B454="","",'VSTUP SCAUx'!B454)</f>
        <v/>
      </c>
      <c r="D454" s="105" t="str">
        <f>IF('VSTUP SCAUx'!C454="","",'VSTUP SCAUx'!C454)</f>
        <v/>
      </c>
      <c r="E454" s="105" t="str">
        <f>IF('VSTUP SCAUx'!I454="","",'VSTUP SCAUx'!I454)</f>
        <v/>
      </c>
      <c r="F454" s="95" t="str">
        <f>IF('VSTUP SCAUx'!F454="","",'VSTUP SCAUx'!F454)</f>
        <v/>
      </c>
      <c r="G454" s="95" t="str">
        <f>IF('VSTUP SCAUx'!G454="","",'VSTUP SCAUx'!G454)</f>
        <v/>
      </c>
      <c r="H454" s="101" t="str">
        <f>IF('VSTUP SCAUx'!AC454="","","ANO")</f>
        <v/>
      </c>
      <c r="I454" s="106" t="str">
        <f>IF('VSTUP SCAUx'!BD454="","",'VSTUP SCAUx'!BD454)</f>
        <v/>
      </c>
      <c r="J454" s="101" t="str">
        <f>IF('VSTUP SCAUx'!N454="","",'VSTUP SCAUx'!N454)</f>
        <v/>
      </c>
      <c r="K454" s="95" t="s">
        <v>28</v>
      </c>
      <c r="L454" s="95" t="s">
        <v>28</v>
      </c>
      <c r="M454" s="95" t="s">
        <v>28</v>
      </c>
      <c r="N454" s="95"/>
      <c r="O454" s="95" t="s">
        <v>28</v>
      </c>
      <c r="P454" s="96" t="e">
        <f>ROUND(IF(F454="vyplnit","-",VLOOKUP(CONCATENATE(Y454,G454," ",Z454),ZU!$A$6:$H$100,5,FALSE)*F454),2)</f>
        <v>#N/A</v>
      </c>
      <c r="Q454" s="96" t="e">
        <f aca="true" t="shared" si="42" ref="Q454:Q517">MIN(IF(AG454&lt;&gt;"",AG454,P454),O454)</f>
        <v>#N/A</v>
      </c>
      <c r="R454" s="97" t="s">
        <v>28</v>
      </c>
      <c r="S454" s="97" t="s">
        <v>28</v>
      </c>
      <c r="T454" s="97" t="s">
        <v>28</v>
      </c>
      <c r="U454" s="96"/>
      <c r="V454" s="101" t="str">
        <f>IF('VSTUP SCAUx'!BH454="","",'VSTUP SCAUx'!BH454)</f>
        <v/>
      </c>
      <c r="W454" s="101" t="str">
        <f>IF('VSTUP SCAUx'!BI454="","",'VSTUP SCAUx'!BI454)</f>
        <v/>
      </c>
      <c r="X454" s="98" t="e">
        <f aca="true" t="shared" si="43" ref="X454:X517">IF(F454&lt;&gt;"vyplnit",(G454*F454)/V454," ")</f>
        <v>#VALUE!</v>
      </c>
      <c r="Y454" s="99">
        <f>IF(A454="vyplnit"," ",VLOOKUP(A454,ZU!$B$6:$H$101,2,FALSE))</f>
        <v>0</v>
      </c>
      <c r="Z454" s="95" t="s">
        <v>28</v>
      </c>
      <c r="AA454" s="95"/>
      <c r="AB454" s="95" t="s">
        <v>28</v>
      </c>
      <c r="AC454" s="95" t="s">
        <v>28</v>
      </c>
      <c r="AD454" s="95" t="s">
        <v>28</v>
      </c>
      <c r="AE454" s="95">
        <f aca="true" t="shared" si="44" ref="AE454:AE517">SUM(AB454:AD454)</f>
        <v>0</v>
      </c>
      <c r="AF454" s="100">
        <f aca="true" t="shared" si="45" ref="AF454:AF517">1+(AE454/100)</f>
        <v>1</v>
      </c>
      <c r="AG454" s="95" t="e">
        <f aca="true" t="shared" si="46" ref="AG454:AG517">IF(AB454&lt;&gt;"",ROUND(P454*AF454,2),"")</f>
        <v>#N/A</v>
      </c>
      <c r="AH454" s="95"/>
      <c r="AI454" s="101" t="s">
        <v>28</v>
      </c>
      <c r="AJ454" s="101" t="s">
        <v>28</v>
      </c>
      <c r="AK454" s="101" t="s">
        <v>28</v>
      </c>
      <c r="AL454" s="102" t="str">
        <f aca="true" t="shared" si="47" ref="AL454:AL517">IF(AND(AJ454="vyplnit",AK454="vyplnit"),"nezměněna",MIN(AJ454:AK454))</f>
        <v>nezměněna</v>
      </c>
      <c r="AM454" s="103"/>
    </row>
    <row r="455" spans="1:39" ht="15">
      <c r="A455" s="105" t="str">
        <f>IF('VSTUP SCAUx'!AY455="","",'VSTUP SCAUx'!AY455)</f>
        <v/>
      </c>
      <c r="B455" s="105" t="str">
        <f>IF('VSTUP SCAUx'!A455="","",'VSTUP SCAUx'!A455)</f>
        <v/>
      </c>
      <c r="C455" s="105" t="str">
        <f>IF('VSTUP SCAUx'!B455="","",'VSTUP SCAUx'!B455)</f>
        <v/>
      </c>
      <c r="D455" s="105" t="str">
        <f>IF('VSTUP SCAUx'!C455="","",'VSTUP SCAUx'!C455)</f>
        <v/>
      </c>
      <c r="E455" s="105" t="str">
        <f>IF('VSTUP SCAUx'!I455="","",'VSTUP SCAUx'!I455)</f>
        <v/>
      </c>
      <c r="F455" s="95" t="str">
        <f>IF('VSTUP SCAUx'!F455="","",'VSTUP SCAUx'!F455)</f>
        <v/>
      </c>
      <c r="G455" s="95" t="str">
        <f>IF('VSTUP SCAUx'!G455="","",'VSTUP SCAUx'!G455)</f>
        <v/>
      </c>
      <c r="H455" s="101" t="str">
        <f>IF('VSTUP SCAUx'!AC455="","","ANO")</f>
        <v/>
      </c>
      <c r="I455" s="106" t="str">
        <f>IF('VSTUP SCAUx'!BD455="","",'VSTUP SCAUx'!BD455)</f>
        <v/>
      </c>
      <c r="J455" s="101" t="str">
        <f>IF('VSTUP SCAUx'!N455="","",'VSTUP SCAUx'!N455)</f>
        <v/>
      </c>
      <c r="K455" s="95" t="s">
        <v>28</v>
      </c>
      <c r="L455" s="95" t="s">
        <v>28</v>
      </c>
      <c r="M455" s="95" t="s">
        <v>28</v>
      </c>
      <c r="N455" s="95"/>
      <c r="O455" s="95" t="s">
        <v>28</v>
      </c>
      <c r="P455" s="96" t="e">
        <f>ROUND(IF(F455="vyplnit","-",VLOOKUP(CONCATENATE(Y455,G455," ",Z455),ZU!$A$6:$H$100,5,FALSE)*F455),2)</f>
        <v>#N/A</v>
      </c>
      <c r="Q455" s="96" t="e">
        <f t="shared" si="42"/>
        <v>#N/A</v>
      </c>
      <c r="R455" s="97" t="s">
        <v>28</v>
      </c>
      <c r="S455" s="97" t="s">
        <v>28</v>
      </c>
      <c r="T455" s="97" t="s">
        <v>28</v>
      </c>
      <c r="U455" s="96"/>
      <c r="V455" s="101" t="str">
        <f>IF('VSTUP SCAUx'!BH455="","",'VSTUP SCAUx'!BH455)</f>
        <v/>
      </c>
      <c r="W455" s="101" t="str">
        <f>IF('VSTUP SCAUx'!BI455="","",'VSTUP SCAUx'!BI455)</f>
        <v/>
      </c>
      <c r="X455" s="98" t="e">
        <f t="shared" si="43"/>
        <v>#VALUE!</v>
      </c>
      <c r="Y455" s="99">
        <f>IF(A455="vyplnit"," ",VLOOKUP(A455,ZU!$B$6:$H$101,2,FALSE))</f>
        <v>0</v>
      </c>
      <c r="Z455" s="95" t="s">
        <v>28</v>
      </c>
      <c r="AA455" s="95"/>
      <c r="AB455" s="95" t="s">
        <v>28</v>
      </c>
      <c r="AC455" s="95" t="s">
        <v>28</v>
      </c>
      <c r="AD455" s="95" t="s">
        <v>28</v>
      </c>
      <c r="AE455" s="95">
        <f t="shared" si="44"/>
        <v>0</v>
      </c>
      <c r="AF455" s="100">
        <f t="shared" si="45"/>
        <v>1</v>
      </c>
      <c r="AG455" s="95" t="e">
        <f t="shared" si="46"/>
        <v>#N/A</v>
      </c>
      <c r="AH455" s="95"/>
      <c r="AI455" s="101" t="s">
        <v>28</v>
      </c>
      <c r="AJ455" s="101" t="s">
        <v>28</v>
      </c>
      <c r="AK455" s="101" t="s">
        <v>28</v>
      </c>
      <c r="AL455" s="102" t="str">
        <f t="shared" si="47"/>
        <v>nezměněna</v>
      </c>
      <c r="AM455" s="103"/>
    </row>
    <row r="456" spans="1:39" ht="15">
      <c r="A456" s="105" t="str">
        <f>IF('VSTUP SCAUx'!AY456="","",'VSTUP SCAUx'!AY456)</f>
        <v/>
      </c>
      <c r="B456" s="105" t="str">
        <f>IF('VSTUP SCAUx'!A456="","",'VSTUP SCAUx'!A456)</f>
        <v/>
      </c>
      <c r="C456" s="105" t="str">
        <f>IF('VSTUP SCAUx'!B456="","",'VSTUP SCAUx'!B456)</f>
        <v/>
      </c>
      <c r="D456" s="105" t="str">
        <f>IF('VSTUP SCAUx'!C456="","",'VSTUP SCAUx'!C456)</f>
        <v/>
      </c>
      <c r="E456" s="105" t="str">
        <f>IF('VSTUP SCAUx'!I456="","",'VSTUP SCAUx'!I456)</f>
        <v/>
      </c>
      <c r="F456" s="95" t="str">
        <f>IF('VSTUP SCAUx'!F456="","",'VSTUP SCAUx'!F456)</f>
        <v/>
      </c>
      <c r="G456" s="95" t="str">
        <f>IF('VSTUP SCAUx'!G456="","",'VSTUP SCAUx'!G456)</f>
        <v/>
      </c>
      <c r="H456" s="101" t="str">
        <f>IF('VSTUP SCAUx'!AC456="","","ANO")</f>
        <v/>
      </c>
      <c r="I456" s="106" t="str">
        <f>IF('VSTUP SCAUx'!BD456="","",'VSTUP SCAUx'!BD456)</f>
        <v/>
      </c>
      <c r="J456" s="101" t="str">
        <f>IF('VSTUP SCAUx'!N456="","",'VSTUP SCAUx'!N456)</f>
        <v/>
      </c>
      <c r="K456" s="95" t="s">
        <v>28</v>
      </c>
      <c r="L456" s="95" t="s">
        <v>28</v>
      </c>
      <c r="M456" s="95" t="s">
        <v>28</v>
      </c>
      <c r="N456" s="95"/>
      <c r="O456" s="95" t="s">
        <v>28</v>
      </c>
      <c r="P456" s="96" t="e">
        <f>ROUND(IF(F456="vyplnit","-",VLOOKUP(CONCATENATE(Y456,G456," ",Z456),ZU!$A$6:$H$100,5,FALSE)*F456),2)</f>
        <v>#N/A</v>
      </c>
      <c r="Q456" s="96" t="e">
        <f t="shared" si="42"/>
        <v>#N/A</v>
      </c>
      <c r="R456" s="97" t="s">
        <v>28</v>
      </c>
      <c r="S456" s="97" t="s">
        <v>28</v>
      </c>
      <c r="T456" s="97" t="s">
        <v>28</v>
      </c>
      <c r="U456" s="96"/>
      <c r="V456" s="101" t="str">
        <f>IF('VSTUP SCAUx'!BH456="","",'VSTUP SCAUx'!BH456)</f>
        <v/>
      </c>
      <c r="W456" s="101" t="str">
        <f>IF('VSTUP SCAUx'!BI456="","",'VSTUP SCAUx'!BI456)</f>
        <v/>
      </c>
      <c r="X456" s="98" t="e">
        <f t="shared" si="43"/>
        <v>#VALUE!</v>
      </c>
      <c r="Y456" s="99">
        <f>IF(A456="vyplnit"," ",VLOOKUP(A456,ZU!$B$6:$H$101,2,FALSE))</f>
        <v>0</v>
      </c>
      <c r="Z456" s="95" t="s">
        <v>28</v>
      </c>
      <c r="AA456" s="95"/>
      <c r="AB456" s="95" t="s">
        <v>28</v>
      </c>
      <c r="AC456" s="95" t="s">
        <v>28</v>
      </c>
      <c r="AD456" s="95" t="s">
        <v>28</v>
      </c>
      <c r="AE456" s="95">
        <f t="shared" si="44"/>
        <v>0</v>
      </c>
      <c r="AF456" s="100">
        <f t="shared" si="45"/>
        <v>1</v>
      </c>
      <c r="AG456" s="95" t="e">
        <f t="shared" si="46"/>
        <v>#N/A</v>
      </c>
      <c r="AH456" s="95"/>
      <c r="AI456" s="101" t="s">
        <v>28</v>
      </c>
      <c r="AJ456" s="101" t="s">
        <v>28</v>
      </c>
      <c r="AK456" s="101" t="s">
        <v>28</v>
      </c>
      <c r="AL456" s="102" t="str">
        <f t="shared" si="47"/>
        <v>nezměněna</v>
      </c>
      <c r="AM456" s="103"/>
    </row>
    <row r="457" spans="1:39" ht="15">
      <c r="A457" s="105" t="str">
        <f>IF('VSTUP SCAUx'!AY457="","",'VSTUP SCAUx'!AY457)</f>
        <v/>
      </c>
      <c r="B457" s="105" t="str">
        <f>IF('VSTUP SCAUx'!A457="","",'VSTUP SCAUx'!A457)</f>
        <v/>
      </c>
      <c r="C457" s="105" t="str">
        <f>IF('VSTUP SCAUx'!B457="","",'VSTUP SCAUx'!B457)</f>
        <v/>
      </c>
      <c r="D457" s="105" t="str">
        <f>IF('VSTUP SCAUx'!C457="","",'VSTUP SCAUx'!C457)</f>
        <v/>
      </c>
      <c r="E457" s="105" t="str">
        <f>IF('VSTUP SCAUx'!I457="","",'VSTUP SCAUx'!I457)</f>
        <v/>
      </c>
      <c r="F457" s="95" t="str">
        <f>IF('VSTUP SCAUx'!F457="","",'VSTUP SCAUx'!F457)</f>
        <v/>
      </c>
      <c r="G457" s="95" t="str">
        <f>IF('VSTUP SCAUx'!G457="","",'VSTUP SCAUx'!G457)</f>
        <v/>
      </c>
      <c r="H457" s="101" t="str">
        <f>IF('VSTUP SCAUx'!AC457="","","ANO")</f>
        <v/>
      </c>
      <c r="I457" s="106" t="str">
        <f>IF('VSTUP SCAUx'!BD457="","",'VSTUP SCAUx'!BD457)</f>
        <v/>
      </c>
      <c r="J457" s="101" t="str">
        <f>IF('VSTUP SCAUx'!N457="","",'VSTUP SCAUx'!N457)</f>
        <v/>
      </c>
      <c r="K457" s="95" t="s">
        <v>28</v>
      </c>
      <c r="L457" s="95" t="s">
        <v>28</v>
      </c>
      <c r="M457" s="95" t="s">
        <v>28</v>
      </c>
      <c r="N457" s="95"/>
      <c r="O457" s="95" t="s">
        <v>28</v>
      </c>
      <c r="P457" s="96" t="e">
        <f>ROUND(IF(F457="vyplnit","-",VLOOKUP(CONCATENATE(Y457,G457," ",Z457),ZU!$A$6:$H$100,5,FALSE)*F457),2)</f>
        <v>#N/A</v>
      </c>
      <c r="Q457" s="96" t="e">
        <f t="shared" si="42"/>
        <v>#N/A</v>
      </c>
      <c r="R457" s="97" t="s">
        <v>28</v>
      </c>
      <c r="S457" s="97" t="s">
        <v>28</v>
      </c>
      <c r="T457" s="97" t="s">
        <v>28</v>
      </c>
      <c r="U457" s="96"/>
      <c r="V457" s="101" t="str">
        <f>IF('VSTUP SCAUx'!BH457="","",'VSTUP SCAUx'!BH457)</f>
        <v/>
      </c>
      <c r="W457" s="101" t="str">
        <f>IF('VSTUP SCAUx'!BI457="","",'VSTUP SCAUx'!BI457)</f>
        <v/>
      </c>
      <c r="X457" s="98" t="e">
        <f t="shared" si="43"/>
        <v>#VALUE!</v>
      </c>
      <c r="Y457" s="99">
        <f>IF(A457="vyplnit"," ",VLOOKUP(A457,ZU!$B$6:$H$101,2,FALSE))</f>
        <v>0</v>
      </c>
      <c r="Z457" s="95" t="s">
        <v>28</v>
      </c>
      <c r="AA457" s="95"/>
      <c r="AB457" s="95" t="s">
        <v>28</v>
      </c>
      <c r="AC457" s="95" t="s">
        <v>28</v>
      </c>
      <c r="AD457" s="95" t="s">
        <v>28</v>
      </c>
      <c r="AE457" s="95">
        <f t="shared" si="44"/>
        <v>0</v>
      </c>
      <c r="AF457" s="100">
        <f t="shared" si="45"/>
        <v>1</v>
      </c>
      <c r="AG457" s="95" t="e">
        <f t="shared" si="46"/>
        <v>#N/A</v>
      </c>
      <c r="AH457" s="95"/>
      <c r="AI457" s="101" t="s">
        <v>28</v>
      </c>
      <c r="AJ457" s="101" t="s">
        <v>28</v>
      </c>
      <c r="AK457" s="101" t="s">
        <v>28</v>
      </c>
      <c r="AL457" s="102" t="str">
        <f t="shared" si="47"/>
        <v>nezměněna</v>
      </c>
      <c r="AM457" s="103"/>
    </row>
    <row r="458" spans="1:39" ht="15">
      <c r="A458" s="105" t="str">
        <f>IF('VSTUP SCAUx'!AY458="","",'VSTUP SCAUx'!AY458)</f>
        <v/>
      </c>
      <c r="B458" s="105" t="str">
        <f>IF('VSTUP SCAUx'!A458="","",'VSTUP SCAUx'!A458)</f>
        <v/>
      </c>
      <c r="C458" s="105" t="str">
        <f>IF('VSTUP SCAUx'!B458="","",'VSTUP SCAUx'!B458)</f>
        <v/>
      </c>
      <c r="D458" s="105" t="str">
        <f>IF('VSTUP SCAUx'!C458="","",'VSTUP SCAUx'!C458)</f>
        <v/>
      </c>
      <c r="E458" s="105" t="str">
        <f>IF('VSTUP SCAUx'!I458="","",'VSTUP SCAUx'!I458)</f>
        <v/>
      </c>
      <c r="F458" s="95" t="str">
        <f>IF('VSTUP SCAUx'!F458="","",'VSTUP SCAUx'!F458)</f>
        <v/>
      </c>
      <c r="G458" s="95" t="str">
        <f>IF('VSTUP SCAUx'!G458="","",'VSTUP SCAUx'!G458)</f>
        <v/>
      </c>
      <c r="H458" s="101" t="str">
        <f>IF('VSTUP SCAUx'!AC458="","","ANO")</f>
        <v/>
      </c>
      <c r="I458" s="106" t="str">
        <f>IF('VSTUP SCAUx'!BD458="","",'VSTUP SCAUx'!BD458)</f>
        <v/>
      </c>
      <c r="J458" s="101" t="str">
        <f>IF('VSTUP SCAUx'!N458="","",'VSTUP SCAUx'!N458)</f>
        <v/>
      </c>
      <c r="K458" s="95" t="s">
        <v>28</v>
      </c>
      <c r="L458" s="95" t="s">
        <v>28</v>
      </c>
      <c r="M458" s="95" t="s">
        <v>28</v>
      </c>
      <c r="N458" s="95"/>
      <c r="O458" s="95" t="s">
        <v>28</v>
      </c>
      <c r="P458" s="96" t="e">
        <f>ROUND(IF(F458="vyplnit","-",VLOOKUP(CONCATENATE(Y458,G458," ",Z458),ZU!$A$6:$H$100,5,FALSE)*F458),2)</f>
        <v>#N/A</v>
      </c>
      <c r="Q458" s="96" t="e">
        <f t="shared" si="42"/>
        <v>#N/A</v>
      </c>
      <c r="R458" s="97" t="s">
        <v>28</v>
      </c>
      <c r="S458" s="97" t="s">
        <v>28</v>
      </c>
      <c r="T458" s="97" t="s">
        <v>28</v>
      </c>
      <c r="U458" s="96"/>
      <c r="V458" s="101" t="str">
        <f>IF('VSTUP SCAUx'!BH458="","",'VSTUP SCAUx'!BH458)</f>
        <v/>
      </c>
      <c r="W458" s="101" t="str">
        <f>IF('VSTUP SCAUx'!BI458="","",'VSTUP SCAUx'!BI458)</f>
        <v/>
      </c>
      <c r="X458" s="98" t="e">
        <f t="shared" si="43"/>
        <v>#VALUE!</v>
      </c>
      <c r="Y458" s="99">
        <f>IF(A458="vyplnit"," ",VLOOKUP(A458,ZU!$B$6:$H$101,2,FALSE))</f>
        <v>0</v>
      </c>
      <c r="Z458" s="95" t="s">
        <v>28</v>
      </c>
      <c r="AA458" s="95"/>
      <c r="AB458" s="95" t="s">
        <v>28</v>
      </c>
      <c r="AC458" s="95" t="s">
        <v>28</v>
      </c>
      <c r="AD458" s="95" t="s">
        <v>28</v>
      </c>
      <c r="AE458" s="95">
        <f t="shared" si="44"/>
        <v>0</v>
      </c>
      <c r="AF458" s="100">
        <f t="shared" si="45"/>
        <v>1</v>
      </c>
      <c r="AG458" s="95" t="e">
        <f t="shared" si="46"/>
        <v>#N/A</v>
      </c>
      <c r="AH458" s="95"/>
      <c r="AI458" s="101" t="s">
        <v>28</v>
      </c>
      <c r="AJ458" s="101" t="s">
        <v>28</v>
      </c>
      <c r="AK458" s="101" t="s">
        <v>28</v>
      </c>
      <c r="AL458" s="102" t="str">
        <f t="shared" si="47"/>
        <v>nezměněna</v>
      </c>
      <c r="AM458" s="103"/>
    </row>
    <row r="459" spans="1:39" ht="15">
      <c r="A459" s="105" t="str">
        <f>IF('VSTUP SCAUx'!AY459="","",'VSTUP SCAUx'!AY459)</f>
        <v/>
      </c>
      <c r="B459" s="105" t="str">
        <f>IF('VSTUP SCAUx'!A459="","",'VSTUP SCAUx'!A459)</f>
        <v/>
      </c>
      <c r="C459" s="105" t="str">
        <f>IF('VSTUP SCAUx'!B459="","",'VSTUP SCAUx'!B459)</f>
        <v/>
      </c>
      <c r="D459" s="105" t="str">
        <f>IF('VSTUP SCAUx'!C459="","",'VSTUP SCAUx'!C459)</f>
        <v/>
      </c>
      <c r="E459" s="105" t="str">
        <f>IF('VSTUP SCAUx'!I459="","",'VSTUP SCAUx'!I459)</f>
        <v/>
      </c>
      <c r="F459" s="95" t="str">
        <f>IF('VSTUP SCAUx'!F459="","",'VSTUP SCAUx'!F459)</f>
        <v/>
      </c>
      <c r="G459" s="95" t="str">
        <f>IF('VSTUP SCAUx'!G459="","",'VSTUP SCAUx'!G459)</f>
        <v/>
      </c>
      <c r="H459" s="101" t="str">
        <f>IF('VSTUP SCAUx'!AC459="","","ANO")</f>
        <v/>
      </c>
      <c r="I459" s="106" t="str">
        <f>IF('VSTUP SCAUx'!BD459="","",'VSTUP SCAUx'!BD459)</f>
        <v/>
      </c>
      <c r="J459" s="101" t="str">
        <f>IF('VSTUP SCAUx'!N459="","",'VSTUP SCAUx'!N459)</f>
        <v/>
      </c>
      <c r="K459" s="95" t="s">
        <v>28</v>
      </c>
      <c r="L459" s="95" t="s">
        <v>28</v>
      </c>
      <c r="M459" s="95" t="s">
        <v>28</v>
      </c>
      <c r="N459" s="95"/>
      <c r="O459" s="95" t="s">
        <v>28</v>
      </c>
      <c r="P459" s="96" t="e">
        <f>ROUND(IF(F459="vyplnit","-",VLOOKUP(CONCATENATE(Y459,G459," ",Z459),ZU!$A$6:$H$100,5,FALSE)*F459),2)</f>
        <v>#N/A</v>
      </c>
      <c r="Q459" s="96" t="e">
        <f t="shared" si="42"/>
        <v>#N/A</v>
      </c>
      <c r="R459" s="97" t="s">
        <v>28</v>
      </c>
      <c r="S459" s="97" t="s">
        <v>28</v>
      </c>
      <c r="T459" s="97" t="s">
        <v>28</v>
      </c>
      <c r="U459" s="96"/>
      <c r="V459" s="101" t="str">
        <f>IF('VSTUP SCAUx'!BH459="","",'VSTUP SCAUx'!BH459)</f>
        <v/>
      </c>
      <c r="W459" s="101" t="str">
        <f>IF('VSTUP SCAUx'!BI459="","",'VSTUP SCAUx'!BI459)</f>
        <v/>
      </c>
      <c r="X459" s="98" t="e">
        <f t="shared" si="43"/>
        <v>#VALUE!</v>
      </c>
      <c r="Y459" s="99">
        <f>IF(A459="vyplnit"," ",VLOOKUP(A459,ZU!$B$6:$H$101,2,FALSE))</f>
        <v>0</v>
      </c>
      <c r="Z459" s="95" t="s">
        <v>28</v>
      </c>
      <c r="AA459" s="95"/>
      <c r="AB459" s="95" t="s">
        <v>28</v>
      </c>
      <c r="AC459" s="95" t="s">
        <v>28</v>
      </c>
      <c r="AD459" s="95" t="s">
        <v>28</v>
      </c>
      <c r="AE459" s="95">
        <f t="shared" si="44"/>
        <v>0</v>
      </c>
      <c r="AF459" s="100">
        <f t="shared" si="45"/>
        <v>1</v>
      </c>
      <c r="AG459" s="95" t="e">
        <f t="shared" si="46"/>
        <v>#N/A</v>
      </c>
      <c r="AH459" s="95"/>
      <c r="AI459" s="101" t="s">
        <v>28</v>
      </c>
      <c r="AJ459" s="101" t="s">
        <v>28</v>
      </c>
      <c r="AK459" s="101" t="s">
        <v>28</v>
      </c>
      <c r="AL459" s="102" t="str">
        <f t="shared" si="47"/>
        <v>nezměněna</v>
      </c>
      <c r="AM459" s="103"/>
    </row>
    <row r="460" spans="1:39" ht="15">
      <c r="A460" s="105" t="str">
        <f>IF('VSTUP SCAUx'!AY460="","",'VSTUP SCAUx'!AY460)</f>
        <v/>
      </c>
      <c r="B460" s="105" t="str">
        <f>IF('VSTUP SCAUx'!A460="","",'VSTUP SCAUx'!A460)</f>
        <v/>
      </c>
      <c r="C460" s="105" t="str">
        <f>IF('VSTUP SCAUx'!B460="","",'VSTUP SCAUx'!B460)</f>
        <v/>
      </c>
      <c r="D460" s="105" t="str">
        <f>IF('VSTUP SCAUx'!C460="","",'VSTUP SCAUx'!C460)</f>
        <v/>
      </c>
      <c r="E460" s="105" t="str">
        <f>IF('VSTUP SCAUx'!I460="","",'VSTUP SCAUx'!I460)</f>
        <v/>
      </c>
      <c r="F460" s="95" t="str">
        <f>IF('VSTUP SCAUx'!F460="","",'VSTUP SCAUx'!F460)</f>
        <v/>
      </c>
      <c r="G460" s="95" t="str">
        <f>IF('VSTUP SCAUx'!G460="","",'VSTUP SCAUx'!G460)</f>
        <v/>
      </c>
      <c r="H460" s="101" t="str">
        <f>IF('VSTUP SCAUx'!AC460="","","ANO")</f>
        <v/>
      </c>
      <c r="I460" s="106" t="str">
        <f>IF('VSTUP SCAUx'!BD460="","",'VSTUP SCAUx'!BD460)</f>
        <v/>
      </c>
      <c r="J460" s="101" t="str">
        <f>IF('VSTUP SCAUx'!N460="","",'VSTUP SCAUx'!N460)</f>
        <v/>
      </c>
      <c r="K460" s="95" t="s">
        <v>28</v>
      </c>
      <c r="L460" s="95" t="s">
        <v>28</v>
      </c>
      <c r="M460" s="95" t="s">
        <v>28</v>
      </c>
      <c r="N460" s="95"/>
      <c r="O460" s="95" t="s">
        <v>28</v>
      </c>
      <c r="P460" s="96" t="e">
        <f>ROUND(IF(F460="vyplnit","-",VLOOKUP(CONCATENATE(Y460,G460," ",Z460),ZU!$A$6:$H$100,5,FALSE)*F460),2)</f>
        <v>#N/A</v>
      </c>
      <c r="Q460" s="96" t="e">
        <f t="shared" si="42"/>
        <v>#N/A</v>
      </c>
      <c r="R460" s="97" t="s">
        <v>28</v>
      </c>
      <c r="S460" s="97" t="s">
        <v>28</v>
      </c>
      <c r="T460" s="97" t="s">
        <v>28</v>
      </c>
      <c r="U460" s="96"/>
      <c r="V460" s="101" t="str">
        <f>IF('VSTUP SCAUx'!BH460="","",'VSTUP SCAUx'!BH460)</f>
        <v/>
      </c>
      <c r="W460" s="101" t="str">
        <f>IF('VSTUP SCAUx'!BI460="","",'VSTUP SCAUx'!BI460)</f>
        <v/>
      </c>
      <c r="X460" s="98" t="e">
        <f t="shared" si="43"/>
        <v>#VALUE!</v>
      </c>
      <c r="Y460" s="99">
        <f>IF(A460="vyplnit"," ",VLOOKUP(A460,ZU!$B$6:$H$101,2,FALSE))</f>
        <v>0</v>
      </c>
      <c r="Z460" s="95" t="s">
        <v>28</v>
      </c>
      <c r="AA460" s="95"/>
      <c r="AB460" s="95" t="s">
        <v>28</v>
      </c>
      <c r="AC460" s="95" t="s">
        <v>28</v>
      </c>
      <c r="AD460" s="95" t="s">
        <v>28</v>
      </c>
      <c r="AE460" s="95">
        <f t="shared" si="44"/>
        <v>0</v>
      </c>
      <c r="AF460" s="100">
        <f t="shared" si="45"/>
        <v>1</v>
      </c>
      <c r="AG460" s="95" t="e">
        <f t="shared" si="46"/>
        <v>#N/A</v>
      </c>
      <c r="AH460" s="95"/>
      <c r="AI460" s="101" t="s">
        <v>28</v>
      </c>
      <c r="AJ460" s="101" t="s">
        <v>28</v>
      </c>
      <c r="AK460" s="101" t="s">
        <v>28</v>
      </c>
      <c r="AL460" s="102" t="str">
        <f t="shared" si="47"/>
        <v>nezměněna</v>
      </c>
      <c r="AM460" s="103"/>
    </row>
    <row r="461" spans="1:39" ht="15">
      <c r="A461" s="105" t="str">
        <f>IF('VSTUP SCAUx'!AY461="","",'VSTUP SCAUx'!AY461)</f>
        <v/>
      </c>
      <c r="B461" s="105" t="str">
        <f>IF('VSTUP SCAUx'!A461="","",'VSTUP SCAUx'!A461)</f>
        <v/>
      </c>
      <c r="C461" s="105" t="str">
        <f>IF('VSTUP SCAUx'!B461="","",'VSTUP SCAUx'!B461)</f>
        <v/>
      </c>
      <c r="D461" s="105" t="str">
        <f>IF('VSTUP SCAUx'!C461="","",'VSTUP SCAUx'!C461)</f>
        <v/>
      </c>
      <c r="E461" s="105" t="str">
        <f>IF('VSTUP SCAUx'!I461="","",'VSTUP SCAUx'!I461)</f>
        <v/>
      </c>
      <c r="F461" s="95" t="str">
        <f>IF('VSTUP SCAUx'!F461="","",'VSTUP SCAUx'!F461)</f>
        <v/>
      </c>
      <c r="G461" s="95" t="str">
        <f>IF('VSTUP SCAUx'!G461="","",'VSTUP SCAUx'!G461)</f>
        <v/>
      </c>
      <c r="H461" s="101" t="str">
        <f>IF('VSTUP SCAUx'!AC461="","","ANO")</f>
        <v/>
      </c>
      <c r="I461" s="106" t="str">
        <f>IF('VSTUP SCAUx'!BD461="","",'VSTUP SCAUx'!BD461)</f>
        <v/>
      </c>
      <c r="J461" s="101" t="str">
        <f>IF('VSTUP SCAUx'!N461="","",'VSTUP SCAUx'!N461)</f>
        <v/>
      </c>
      <c r="K461" s="95" t="s">
        <v>28</v>
      </c>
      <c r="L461" s="95" t="s">
        <v>28</v>
      </c>
      <c r="M461" s="95" t="s">
        <v>28</v>
      </c>
      <c r="N461" s="95"/>
      <c r="O461" s="95" t="s">
        <v>28</v>
      </c>
      <c r="P461" s="96" t="e">
        <f>ROUND(IF(F461="vyplnit","-",VLOOKUP(CONCATENATE(Y461,G461," ",Z461),ZU!$A$6:$H$100,5,FALSE)*F461),2)</f>
        <v>#N/A</v>
      </c>
      <c r="Q461" s="96" t="e">
        <f t="shared" si="42"/>
        <v>#N/A</v>
      </c>
      <c r="R461" s="97" t="s">
        <v>28</v>
      </c>
      <c r="S461" s="97" t="s">
        <v>28</v>
      </c>
      <c r="T461" s="97" t="s">
        <v>28</v>
      </c>
      <c r="U461" s="96"/>
      <c r="V461" s="101" t="str">
        <f>IF('VSTUP SCAUx'!BH461="","",'VSTUP SCAUx'!BH461)</f>
        <v/>
      </c>
      <c r="W461" s="101" t="str">
        <f>IF('VSTUP SCAUx'!BI461="","",'VSTUP SCAUx'!BI461)</f>
        <v/>
      </c>
      <c r="X461" s="98" t="e">
        <f t="shared" si="43"/>
        <v>#VALUE!</v>
      </c>
      <c r="Y461" s="99">
        <f>IF(A461="vyplnit"," ",VLOOKUP(A461,ZU!$B$6:$H$101,2,FALSE))</f>
        <v>0</v>
      </c>
      <c r="Z461" s="95" t="s">
        <v>28</v>
      </c>
      <c r="AA461" s="95"/>
      <c r="AB461" s="95" t="s">
        <v>28</v>
      </c>
      <c r="AC461" s="95" t="s">
        <v>28</v>
      </c>
      <c r="AD461" s="95" t="s">
        <v>28</v>
      </c>
      <c r="AE461" s="95">
        <f t="shared" si="44"/>
        <v>0</v>
      </c>
      <c r="AF461" s="100">
        <f t="shared" si="45"/>
        <v>1</v>
      </c>
      <c r="AG461" s="95" t="e">
        <f t="shared" si="46"/>
        <v>#N/A</v>
      </c>
      <c r="AH461" s="95"/>
      <c r="AI461" s="101" t="s">
        <v>28</v>
      </c>
      <c r="AJ461" s="101" t="s">
        <v>28</v>
      </c>
      <c r="AK461" s="101" t="s">
        <v>28</v>
      </c>
      <c r="AL461" s="102" t="str">
        <f t="shared" si="47"/>
        <v>nezměněna</v>
      </c>
      <c r="AM461" s="103"/>
    </row>
    <row r="462" spans="1:39" ht="15">
      <c r="A462" s="105" t="str">
        <f>IF('VSTUP SCAUx'!AY462="","",'VSTUP SCAUx'!AY462)</f>
        <v/>
      </c>
      <c r="B462" s="105" t="str">
        <f>IF('VSTUP SCAUx'!A462="","",'VSTUP SCAUx'!A462)</f>
        <v/>
      </c>
      <c r="C462" s="105" t="str">
        <f>IF('VSTUP SCAUx'!B462="","",'VSTUP SCAUx'!B462)</f>
        <v/>
      </c>
      <c r="D462" s="105" t="str">
        <f>IF('VSTUP SCAUx'!C462="","",'VSTUP SCAUx'!C462)</f>
        <v/>
      </c>
      <c r="E462" s="105" t="str">
        <f>IF('VSTUP SCAUx'!I462="","",'VSTUP SCAUx'!I462)</f>
        <v/>
      </c>
      <c r="F462" s="95" t="str">
        <f>IF('VSTUP SCAUx'!F462="","",'VSTUP SCAUx'!F462)</f>
        <v/>
      </c>
      <c r="G462" s="95" t="str">
        <f>IF('VSTUP SCAUx'!G462="","",'VSTUP SCAUx'!G462)</f>
        <v/>
      </c>
      <c r="H462" s="101" t="str">
        <f>IF('VSTUP SCAUx'!AC462="","","ANO")</f>
        <v/>
      </c>
      <c r="I462" s="106" t="str">
        <f>IF('VSTUP SCAUx'!BD462="","",'VSTUP SCAUx'!BD462)</f>
        <v/>
      </c>
      <c r="J462" s="101" t="str">
        <f>IF('VSTUP SCAUx'!N462="","",'VSTUP SCAUx'!N462)</f>
        <v/>
      </c>
      <c r="K462" s="95" t="s">
        <v>28</v>
      </c>
      <c r="L462" s="95" t="s">
        <v>28</v>
      </c>
      <c r="M462" s="95" t="s">
        <v>28</v>
      </c>
      <c r="N462" s="95"/>
      <c r="O462" s="95" t="s">
        <v>28</v>
      </c>
      <c r="P462" s="96" t="e">
        <f>ROUND(IF(F462="vyplnit","-",VLOOKUP(CONCATENATE(Y462,G462," ",Z462),ZU!$A$6:$H$100,5,FALSE)*F462),2)</f>
        <v>#N/A</v>
      </c>
      <c r="Q462" s="96" t="e">
        <f t="shared" si="42"/>
        <v>#N/A</v>
      </c>
      <c r="R462" s="97" t="s">
        <v>28</v>
      </c>
      <c r="S462" s="97" t="s">
        <v>28</v>
      </c>
      <c r="T462" s="97" t="s">
        <v>28</v>
      </c>
      <c r="U462" s="96"/>
      <c r="V462" s="101" t="str">
        <f>IF('VSTUP SCAUx'!BH462="","",'VSTUP SCAUx'!BH462)</f>
        <v/>
      </c>
      <c r="W462" s="101" t="str">
        <f>IF('VSTUP SCAUx'!BI462="","",'VSTUP SCAUx'!BI462)</f>
        <v/>
      </c>
      <c r="X462" s="98" t="e">
        <f t="shared" si="43"/>
        <v>#VALUE!</v>
      </c>
      <c r="Y462" s="99">
        <f>IF(A462="vyplnit"," ",VLOOKUP(A462,ZU!$B$6:$H$101,2,FALSE))</f>
        <v>0</v>
      </c>
      <c r="Z462" s="95" t="s">
        <v>28</v>
      </c>
      <c r="AA462" s="95"/>
      <c r="AB462" s="95" t="s">
        <v>28</v>
      </c>
      <c r="AC462" s="95" t="s">
        <v>28</v>
      </c>
      <c r="AD462" s="95" t="s">
        <v>28</v>
      </c>
      <c r="AE462" s="95">
        <f t="shared" si="44"/>
        <v>0</v>
      </c>
      <c r="AF462" s="100">
        <f t="shared" si="45"/>
        <v>1</v>
      </c>
      <c r="AG462" s="95" t="e">
        <f t="shared" si="46"/>
        <v>#N/A</v>
      </c>
      <c r="AH462" s="95"/>
      <c r="AI462" s="101" t="s">
        <v>28</v>
      </c>
      <c r="AJ462" s="101" t="s">
        <v>28</v>
      </c>
      <c r="AK462" s="101" t="s">
        <v>28</v>
      </c>
      <c r="AL462" s="102" t="str">
        <f t="shared" si="47"/>
        <v>nezměněna</v>
      </c>
      <c r="AM462" s="103"/>
    </row>
    <row r="463" spans="1:39" ht="15">
      <c r="A463" s="105" t="str">
        <f>IF('VSTUP SCAUx'!AY463="","",'VSTUP SCAUx'!AY463)</f>
        <v/>
      </c>
      <c r="B463" s="105" t="str">
        <f>IF('VSTUP SCAUx'!A463="","",'VSTUP SCAUx'!A463)</f>
        <v/>
      </c>
      <c r="C463" s="105" t="str">
        <f>IF('VSTUP SCAUx'!B463="","",'VSTUP SCAUx'!B463)</f>
        <v/>
      </c>
      <c r="D463" s="105" t="str">
        <f>IF('VSTUP SCAUx'!C463="","",'VSTUP SCAUx'!C463)</f>
        <v/>
      </c>
      <c r="E463" s="105" t="str">
        <f>IF('VSTUP SCAUx'!I463="","",'VSTUP SCAUx'!I463)</f>
        <v/>
      </c>
      <c r="F463" s="95" t="str">
        <f>IF('VSTUP SCAUx'!F463="","",'VSTUP SCAUx'!F463)</f>
        <v/>
      </c>
      <c r="G463" s="95" t="str">
        <f>IF('VSTUP SCAUx'!G463="","",'VSTUP SCAUx'!G463)</f>
        <v/>
      </c>
      <c r="H463" s="101" t="str">
        <f>IF('VSTUP SCAUx'!AC463="","","ANO")</f>
        <v/>
      </c>
      <c r="I463" s="106" t="str">
        <f>IF('VSTUP SCAUx'!BD463="","",'VSTUP SCAUx'!BD463)</f>
        <v/>
      </c>
      <c r="J463" s="101" t="str">
        <f>IF('VSTUP SCAUx'!N463="","",'VSTUP SCAUx'!N463)</f>
        <v/>
      </c>
      <c r="K463" s="95" t="s">
        <v>28</v>
      </c>
      <c r="L463" s="95" t="s">
        <v>28</v>
      </c>
      <c r="M463" s="95" t="s">
        <v>28</v>
      </c>
      <c r="N463" s="95"/>
      <c r="O463" s="95" t="s">
        <v>28</v>
      </c>
      <c r="P463" s="96" t="e">
        <f>ROUND(IF(F463="vyplnit","-",VLOOKUP(CONCATENATE(Y463,G463," ",Z463),ZU!$A$6:$H$100,5,FALSE)*F463),2)</f>
        <v>#N/A</v>
      </c>
      <c r="Q463" s="96" t="e">
        <f t="shared" si="42"/>
        <v>#N/A</v>
      </c>
      <c r="R463" s="97" t="s">
        <v>28</v>
      </c>
      <c r="S463" s="97" t="s">
        <v>28</v>
      </c>
      <c r="T463" s="97" t="s">
        <v>28</v>
      </c>
      <c r="U463" s="96"/>
      <c r="V463" s="101" t="str">
        <f>IF('VSTUP SCAUx'!BH463="","",'VSTUP SCAUx'!BH463)</f>
        <v/>
      </c>
      <c r="W463" s="101" t="str">
        <f>IF('VSTUP SCAUx'!BI463="","",'VSTUP SCAUx'!BI463)</f>
        <v/>
      </c>
      <c r="X463" s="98" t="e">
        <f t="shared" si="43"/>
        <v>#VALUE!</v>
      </c>
      <c r="Y463" s="99">
        <f>IF(A463="vyplnit"," ",VLOOKUP(A463,ZU!$B$6:$H$101,2,FALSE))</f>
        <v>0</v>
      </c>
      <c r="Z463" s="95" t="s">
        <v>28</v>
      </c>
      <c r="AA463" s="95"/>
      <c r="AB463" s="95" t="s">
        <v>28</v>
      </c>
      <c r="AC463" s="95" t="s">
        <v>28</v>
      </c>
      <c r="AD463" s="95" t="s">
        <v>28</v>
      </c>
      <c r="AE463" s="95">
        <f t="shared" si="44"/>
        <v>0</v>
      </c>
      <c r="AF463" s="100">
        <f t="shared" si="45"/>
        <v>1</v>
      </c>
      <c r="AG463" s="95" t="e">
        <f t="shared" si="46"/>
        <v>#N/A</v>
      </c>
      <c r="AH463" s="95"/>
      <c r="AI463" s="101" t="s">
        <v>28</v>
      </c>
      <c r="AJ463" s="101" t="s">
        <v>28</v>
      </c>
      <c r="AK463" s="101" t="s">
        <v>28</v>
      </c>
      <c r="AL463" s="102" t="str">
        <f t="shared" si="47"/>
        <v>nezměněna</v>
      </c>
      <c r="AM463" s="103"/>
    </row>
    <row r="464" spans="1:39" ht="15">
      <c r="A464" s="105" t="str">
        <f>IF('VSTUP SCAUx'!AY464="","",'VSTUP SCAUx'!AY464)</f>
        <v/>
      </c>
      <c r="B464" s="105" t="str">
        <f>IF('VSTUP SCAUx'!A464="","",'VSTUP SCAUx'!A464)</f>
        <v/>
      </c>
      <c r="C464" s="105" t="str">
        <f>IF('VSTUP SCAUx'!B464="","",'VSTUP SCAUx'!B464)</f>
        <v/>
      </c>
      <c r="D464" s="105" t="str">
        <f>IF('VSTUP SCAUx'!C464="","",'VSTUP SCAUx'!C464)</f>
        <v/>
      </c>
      <c r="E464" s="105" t="str">
        <f>IF('VSTUP SCAUx'!I464="","",'VSTUP SCAUx'!I464)</f>
        <v/>
      </c>
      <c r="F464" s="95" t="str">
        <f>IF('VSTUP SCAUx'!F464="","",'VSTUP SCAUx'!F464)</f>
        <v/>
      </c>
      <c r="G464" s="95" t="str">
        <f>IF('VSTUP SCAUx'!G464="","",'VSTUP SCAUx'!G464)</f>
        <v/>
      </c>
      <c r="H464" s="101" t="str">
        <f>IF('VSTUP SCAUx'!AC464="","","ANO")</f>
        <v/>
      </c>
      <c r="I464" s="106" t="str">
        <f>IF('VSTUP SCAUx'!BD464="","",'VSTUP SCAUx'!BD464)</f>
        <v/>
      </c>
      <c r="J464" s="101" t="str">
        <f>IF('VSTUP SCAUx'!N464="","",'VSTUP SCAUx'!N464)</f>
        <v/>
      </c>
      <c r="K464" s="95" t="s">
        <v>28</v>
      </c>
      <c r="L464" s="95" t="s">
        <v>28</v>
      </c>
      <c r="M464" s="95" t="s">
        <v>28</v>
      </c>
      <c r="N464" s="95"/>
      <c r="O464" s="95" t="s">
        <v>28</v>
      </c>
      <c r="P464" s="96" t="e">
        <f>ROUND(IF(F464="vyplnit","-",VLOOKUP(CONCATENATE(Y464,G464," ",Z464),ZU!$A$6:$H$100,5,FALSE)*F464),2)</f>
        <v>#N/A</v>
      </c>
      <c r="Q464" s="96" t="e">
        <f t="shared" si="42"/>
        <v>#N/A</v>
      </c>
      <c r="R464" s="97" t="s">
        <v>28</v>
      </c>
      <c r="S464" s="97" t="s">
        <v>28</v>
      </c>
      <c r="T464" s="97" t="s">
        <v>28</v>
      </c>
      <c r="U464" s="96"/>
      <c r="V464" s="101" t="str">
        <f>IF('VSTUP SCAUx'!BH464="","",'VSTUP SCAUx'!BH464)</f>
        <v/>
      </c>
      <c r="W464" s="101" t="str">
        <f>IF('VSTUP SCAUx'!BI464="","",'VSTUP SCAUx'!BI464)</f>
        <v/>
      </c>
      <c r="X464" s="98" t="e">
        <f t="shared" si="43"/>
        <v>#VALUE!</v>
      </c>
      <c r="Y464" s="99">
        <f>IF(A464="vyplnit"," ",VLOOKUP(A464,ZU!$B$6:$H$101,2,FALSE))</f>
        <v>0</v>
      </c>
      <c r="Z464" s="95" t="s">
        <v>28</v>
      </c>
      <c r="AA464" s="95"/>
      <c r="AB464" s="95" t="s">
        <v>28</v>
      </c>
      <c r="AC464" s="95" t="s">
        <v>28</v>
      </c>
      <c r="AD464" s="95" t="s">
        <v>28</v>
      </c>
      <c r="AE464" s="95">
        <f t="shared" si="44"/>
        <v>0</v>
      </c>
      <c r="AF464" s="100">
        <f t="shared" si="45"/>
        <v>1</v>
      </c>
      <c r="AG464" s="95" t="e">
        <f t="shared" si="46"/>
        <v>#N/A</v>
      </c>
      <c r="AH464" s="95"/>
      <c r="AI464" s="101" t="s">
        <v>28</v>
      </c>
      <c r="AJ464" s="101" t="s">
        <v>28</v>
      </c>
      <c r="AK464" s="101" t="s">
        <v>28</v>
      </c>
      <c r="AL464" s="102" t="str">
        <f t="shared" si="47"/>
        <v>nezměněna</v>
      </c>
      <c r="AM464" s="103"/>
    </row>
    <row r="465" spans="1:39" ht="15">
      <c r="A465" s="105" t="str">
        <f>IF('VSTUP SCAUx'!AY465="","",'VSTUP SCAUx'!AY465)</f>
        <v/>
      </c>
      <c r="B465" s="105" t="str">
        <f>IF('VSTUP SCAUx'!A465="","",'VSTUP SCAUx'!A465)</f>
        <v/>
      </c>
      <c r="C465" s="105" t="str">
        <f>IF('VSTUP SCAUx'!B465="","",'VSTUP SCAUx'!B465)</f>
        <v/>
      </c>
      <c r="D465" s="105" t="str">
        <f>IF('VSTUP SCAUx'!C465="","",'VSTUP SCAUx'!C465)</f>
        <v/>
      </c>
      <c r="E465" s="105" t="str">
        <f>IF('VSTUP SCAUx'!I465="","",'VSTUP SCAUx'!I465)</f>
        <v/>
      </c>
      <c r="F465" s="95" t="str">
        <f>IF('VSTUP SCAUx'!F465="","",'VSTUP SCAUx'!F465)</f>
        <v/>
      </c>
      <c r="G465" s="95" t="str">
        <f>IF('VSTUP SCAUx'!G465="","",'VSTUP SCAUx'!G465)</f>
        <v/>
      </c>
      <c r="H465" s="101" t="str">
        <f>IF('VSTUP SCAUx'!AC465="","","ANO")</f>
        <v/>
      </c>
      <c r="I465" s="106" t="str">
        <f>IF('VSTUP SCAUx'!BD465="","",'VSTUP SCAUx'!BD465)</f>
        <v/>
      </c>
      <c r="J465" s="101" t="str">
        <f>IF('VSTUP SCAUx'!N465="","",'VSTUP SCAUx'!N465)</f>
        <v/>
      </c>
      <c r="K465" s="95" t="s">
        <v>28</v>
      </c>
      <c r="L465" s="95" t="s">
        <v>28</v>
      </c>
      <c r="M465" s="95" t="s">
        <v>28</v>
      </c>
      <c r="N465" s="95"/>
      <c r="O465" s="95" t="s">
        <v>28</v>
      </c>
      <c r="P465" s="96" t="e">
        <f>ROUND(IF(F465="vyplnit","-",VLOOKUP(CONCATENATE(Y465,G465," ",Z465),ZU!$A$6:$H$100,5,FALSE)*F465),2)</f>
        <v>#N/A</v>
      </c>
      <c r="Q465" s="96" t="e">
        <f t="shared" si="42"/>
        <v>#N/A</v>
      </c>
      <c r="R465" s="97" t="s">
        <v>28</v>
      </c>
      <c r="S465" s="97" t="s">
        <v>28</v>
      </c>
      <c r="T465" s="97" t="s">
        <v>28</v>
      </c>
      <c r="U465" s="96"/>
      <c r="V465" s="101" t="str">
        <f>IF('VSTUP SCAUx'!BH465="","",'VSTUP SCAUx'!BH465)</f>
        <v/>
      </c>
      <c r="W465" s="101" t="str">
        <f>IF('VSTUP SCAUx'!BI465="","",'VSTUP SCAUx'!BI465)</f>
        <v/>
      </c>
      <c r="X465" s="98" t="e">
        <f t="shared" si="43"/>
        <v>#VALUE!</v>
      </c>
      <c r="Y465" s="99">
        <f>IF(A465="vyplnit"," ",VLOOKUP(A465,ZU!$B$6:$H$101,2,FALSE))</f>
        <v>0</v>
      </c>
      <c r="Z465" s="95" t="s">
        <v>28</v>
      </c>
      <c r="AA465" s="95"/>
      <c r="AB465" s="95" t="s">
        <v>28</v>
      </c>
      <c r="AC465" s="95" t="s">
        <v>28</v>
      </c>
      <c r="AD465" s="95" t="s">
        <v>28</v>
      </c>
      <c r="AE465" s="95">
        <f t="shared" si="44"/>
        <v>0</v>
      </c>
      <c r="AF465" s="100">
        <f t="shared" si="45"/>
        <v>1</v>
      </c>
      <c r="AG465" s="95" t="e">
        <f t="shared" si="46"/>
        <v>#N/A</v>
      </c>
      <c r="AH465" s="95"/>
      <c r="AI465" s="101" t="s">
        <v>28</v>
      </c>
      <c r="AJ465" s="101" t="s">
        <v>28</v>
      </c>
      <c r="AK465" s="101" t="s">
        <v>28</v>
      </c>
      <c r="AL465" s="102" t="str">
        <f t="shared" si="47"/>
        <v>nezměněna</v>
      </c>
      <c r="AM465" s="103"/>
    </row>
    <row r="466" spans="1:39" ht="15">
      <c r="A466" s="105" t="str">
        <f>IF('VSTUP SCAUx'!AY466="","",'VSTUP SCAUx'!AY466)</f>
        <v/>
      </c>
      <c r="B466" s="105" t="str">
        <f>IF('VSTUP SCAUx'!A466="","",'VSTUP SCAUx'!A466)</f>
        <v/>
      </c>
      <c r="C466" s="105" t="str">
        <f>IF('VSTUP SCAUx'!B466="","",'VSTUP SCAUx'!B466)</f>
        <v/>
      </c>
      <c r="D466" s="105" t="str">
        <f>IF('VSTUP SCAUx'!C466="","",'VSTUP SCAUx'!C466)</f>
        <v/>
      </c>
      <c r="E466" s="105" t="str">
        <f>IF('VSTUP SCAUx'!I466="","",'VSTUP SCAUx'!I466)</f>
        <v/>
      </c>
      <c r="F466" s="95" t="str">
        <f>IF('VSTUP SCAUx'!F466="","",'VSTUP SCAUx'!F466)</f>
        <v/>
      </c>
      <c r="G466" s="95" t="str">
        <f>IF('VSTUP SCAUx'!G466="","",'VSTUP SCAUx'!G466)</f>
        <v/>
      </c>
      <c r="H466" s="101" t="str">
        <f>IF('VSTUP SCAUx'!AC466="","","ANO")</f>
        <v/>
      </c>
      <c r="I466" s="106" t="str">
        <f>IF('VSTUP SCAUx'!BD466="","",'VSTUP SCAUx'!BD466)</f>
        <v/>
      </c>
      <c r="J466" s="101" t="str">
        <f>IF('VSTUP SCAUx'!N466="","",'VSTUP SCAUx'!N466)</f>
        <v/>
      </c>
      <c r="K466" s="95" t="s">
        <v>28</v>
      </c>
      <c r="L466" s="95" t="s">
        <v>28</v>
      </c>
      <c r="M466" s="95" t="s">
        <v>28</v>
      </c>
      <c r="N466" s="95"/>
      <c r="O466" s="95" t="s">
        <v>28</v>
      </c>
      <c r="P466" s="96" t="e">
        <f>ROUND(IF(F466="vyplnit","-",VLOOKUP(CONCATENATE(Y466,G466," ",Z466),ZU!$A$6:$H$100,5,FALSE)*F466),2)</f>
        <v>#N/A</v>
      </c>
      <c r="Q466" s="96" t="e">
        <f t="shared" si="42"/>
        <v>#N/A</v>
      </c>
      <c r="R466" s="97" t="s">
        <v>28</v>
      </c>
      <c r="S466" s="97" t="s">
        <v>28</v>
      </c>
      <c r="T466" s="97" t="s">
        <v>28</v>
      </c>
      <c r="U466" s="96"/>
      <c r="V466" s="101" t="str">
        <f>IF('VSTUP SCAUx'!BH466="","",'VSTUP SCAUx'!BH466)</f>
        <v/>
      </c>
      <c r="W466" s="101" t="str">
        <f>IF('VSTUP SCAUx'!BI466="","",'VSTUP SCAUx'!BI466)</f>
        <v/>
      </c>
      <c r="X466" s="98" t="e">
        <f t="shared" si="43"/>
        <v>#VALUE!</v>
      </c>
      <c r="Y466" s="99">
        <f>IF(A466="vyplnit"," ",VLOOKUP(A466,ZU!$B$6:$H$101,2,FALSE))</f>
        <v>0</v>
      </c>
      <c r="Z466" s="95" t="s">
        <v>28</v>
      </c>
      <c r="AA466" s="95"/>
      <c r="AB466" s="95" t="s">
        <v>28</v>
      </c>
      <c r="AC466" s="95" t="s">
        <v>28</v>
      </c>
      <c r="AD466" s="95" t="s">
        <v>28</v>
      </c>
      <c r="AE466" s="95">
        <f t="shared" si="44"/>
        <v>0</v>
      </c>
      <c r="AF466" s="100">
        <f t="shared" si="45"/>
        <v>1</v>
      </c>
      <c r="AG466" s="95" t="e">
        <f t="shared" si="46"/>
        <v>#N/A</v>
      </c>
      <c r="AH466" s="95"/>
      <c r="AI466" s="101" t="s">
        <v>28</v>
      </c>
      <c r="AJ466" s="101" t="s">
        <v>28</v>
      </c>
      <c r="AK466" s="101" t="s">
        <v>28</v>
      </c>
      <c r="AL466" s="102" t="str">
        <f t="shared" si="47"/>
        <v>nezměněna</v>
      </c>
      <c r="AM466" s="103"/>
    </row>
    <row r="467" spans="1:39" ht="15">
      <c r="A467" s="105" t="str">
        <f>IF('VSTUP SCAUx'!AY467="","",'VSTUP SCAUx'!AY467)</f>
        <v/>
      </c>
      <c r="B467" s="105" t="str">
        <f>IF('VSTUP SCAUx'!A467="","",'VSTUP SCAUx'!A467)</f>
        <v/>
      </c>
      <c r="C467" s="105" t="str">
        <f>IF('VSTUP SCAUx'!B467="","",'VSTUP SCAUx'!B467)</f>
        <v/>
      </c>
      <c r="D467" s="105" t="str">
        <f>IF('VSTUP SCAUx'!C467="","",'VSTUP SCAUx'!C467)</f>
        <v/>
      </c>
      <c r="E467" s="105" t="str">
        <f>IF('VSTUP SCAUx'!I467="","",'VSTUP SCAUx'!I467)</f>
        <v/>
      </c>
      <c r="F467" s="95" t="str">
        <f>IF('VSTUP SCAUx'!F467="","",'VSTUP SCAUx'!F467)</f>
        <v/>
      </c>
      <c r="G467" s="95" t="str">
        <f>IF('VSTUP SCAUx'!G467="","",'VSTUP SCAUx'!G467)</f>
        <v/>
      </c>
      <c r="H467" s="101" t="str">
        <f>IF('VSTUP SCAUx'!AC467="","","ANO")</f>
        <v/>
      </c>
      <c r="I467" s="106" t="str">
        <f>IF('VSTUP SCAUx'!BD467="","",'VSTUP SCAUx'!BD467)</f>
        <v/>
      </c>
      <c r="J467" s="101" t="str">
        <f>IF('VSTUP SCAUx'!N467="","",'VSTUP SCAUx'!N467)</f>
        <v/>
      </c>
      <c r="K467" s="95" t="s">
        <v>28</v>
      </c>
      <c r="L467" s="95" t="s">
        <v>28</v>
      </c>
      <c r="M467" s="95" t="s">
        <v>28</v>
      </c>
      <c r="N467" s="95"/>
      <c r="O467" s="95" t="s">
        <v>28</v>
      </c>
      <c r="P467" s="96" t="e">
        <f>ROUND(IF(F467="vyplnit","-",VLOOKUP(CONCATENATE(Y467,G467," ",Z467),ZU!$A$6:$H$100,5,FALSE)*F467),2)</f>
        <v>#N/A</v>
      </c>
      <c r="Q467" s="96" t="e">
        <f t="shared" si="42"/>
        <v>#N/A</v>
      </c>
      <c r="R467" s="97" t="s">
        <v>28</v>
      </c>
      <c r="S467" s="97" t="s">
        <v>28</v>
      </c>
      <c r="T467" s="97" t="s">
        <v>28</v>
      </c>
      <c r="U467" s="96"/>
      <c r="V467" s="101" t="str">
        <f>IF('VSTUP SCAUx'!BH467="","",'VSTUP SCAUx'!BH467)</f>
        <v/>
      </c>
      <c r="W467" s="101" t="str">
        <f>IF('VSTUP SCAUx'!BI467="","",'VSTUP SCAUx'!BI467)</f>
        <v/>
      </c>
      <c r="X467" s="98" t="e">
        <f t="shared" si="43"/>
        <v>#VALUE!</v>
      </c>
      <c r="Y467" s="99">
        <f>IF(A467="vyplnit"," ",VLOOKUP(A467,ZU!$B$6:$H$101,2,FALSE))</f>
        <v>0</v>
      </c>
      <c r="Z467" s="95" t="s">
        <v>28</v>
      </c>
      <c r="AA467" s="95"/>
      <c r="AB467" s="95" t="s">
        <v>28</v>
      </c>
      <c r="AC467" s="95" t="s">
        <v>28</v>
      </c>
      <c r="AD467" s="95" t="s">
        <v>28</v>
      </c>
      <c r="AE467" s="95">
        <f t="shared" si="44"/>
        <v>0</v>
      </c>
      <c r="AF467" s="100">
        <f t="shared" si="45"/>
        <v>1</v>
      </c>
      <c r="AG467" s="95" t="e">
        <f t="shared" si="46"/>
        <v>#N/A</v>
      </c>
      <c r="AH467" s="95"/>
      <c r="AI467" s="101" t="s">
        <v>28</v>
      </c>
      <c r="AJ467" s="101" t="s">
        <v>28</v>
      </c>
      <c r="AK467" s="101" t="s">
        <v>28</v>
      </c>
      <c r="AL467" s="102" t="str">
        <f t="shared" si="47"/>
        <v>nezměněna</v>
      </c>
      <c r="AM467" s="103"/>
    </row>
    <row r="468" spans="1:39" ht="15">
      <c r="A468" s="105" t="str">
        <f>IF('VSTUP SCAUx'!AY468="","",'VSTUP SCAUx'!AY468)</f>
        <v/>
      </c>
      <c r="B468" s="105" t="str">
        <f>IF('VSTUP SCAUx'!A468="","",'VSTUP SCAUx'!A468)</f>
        <v/>
      </c>
      <c r="C468" s="105" t="str">
        <f>IF('VSTUP SCAUx'!B468="","",'VSTUP SCAUx'!B468)</f>
        <v/>
      </c>
      <c r="D468" s="105" t="str">
        <f>IF('VSTUP SCAUx'!C468="","",'VSTUP SCAUx'!C468)</f>
        <v/>
      </c>
      <c r="E468" s="105" t="str">
        <f>IF('VSTUP SCAUx'!I468="","",'VSTUP SCAUx'!I468)</f>
        <v/>
      </c>
      <c r="F468" s="95" t="str">
        <f>IF('VSTUP SCAUx'!F468="","",'VSTUP SCAUx'!F468)</f>
        <v/>
      </c>
      <c r="G468" s="95" t="str">
        <f>IF('VSTUP SCAUx'!G468="","",'VSTUP SCAUx'!G468)</f>
        <v/>
      </c>
      <c r="H468" s="101" t="str">
        <f>IF('VSTUP SCAUx'!AC468="","","ANO")</f>
        <v/>
      </c>
      <c r="I468" s="106" t="str">
        <f>IF('VSTUP SCAUx'!BD468="","",'VSTUP SCAUx'!BD468)</f>
        <v/>
      </c>
      <c r="J468" s="101" t="str">
        <f>IF('VSTUP SCAUx'!N468="","",'VSTUP SCAUx'!N468)</f>
        <v/>
      </c>
      <c r="K468" s="95" t="s">
        <v>28</v>
      </c>
      <c r="L468" s="95" t="s">
        <v>28</v>
      </c>
      <c r="M468" s="95" t="s">
        <v>28</v>
      </c>
      <c r="N468" s="95"/>
      <c r="O468" s="95" t="s">
        <v>28</v>
      </c>
      <c r="P468" s="96" t="e">
        <f>ROUND(IF(F468="vyplnit","-",VLOOKUP(CONCATENATE(Y468,G468," ",Z468),ZU!$A$6:$H$100,5,FALSE)*F468),2)</f>
        <v>#N/A</v>
      </c>
      <c r="Q468" s="96" t="e">
        <f t="shared" si="42"/>
        <v>#N/A</v>
      </c>
      <c r="R468" s="97" t="s">
        <v>28</v>
      </c>
      <c r="S468" s="97" t="s">
        <v>28</v>
      </c>
      <c r="T468" s="97" t="s">
        <v>28</v>
      </c>
      <c r="U468" s="96"/>
      <c r="V468" s="101" t="str">
        <f>IF('VSTUP SCAUx'!BH468="","",'VSTUP SCAUx'!BH468)</f>
        <v/>
      </c>
      <c r="W468" s="101" t="str">
        <f>IF('VSTUP SCAUx'!BI468="","",'VSTUP SCAUx'!BI468)</f>
        <v/>
      </c>
      <c r="X468" s="98" t="e">
        <f t="shared" si="43"/>
        <v>#VALUE!</v>
      </c>
      <c r="Y468" s="99">
        <f>IF(A468="vyplnit"," ",VLOOKUP(A468,ZU!$B$6:$H$101,2,FALSE))</f>
        <v>0</v>
      </c>
      <c r="Z468" s="95" t="s">
        <v>28</v>
      </c>
      <c r="AA468" s="95"/>
      <c r="AB468" s="95" t="s">
        <v>28</v>
      </c>
      <c r="AC468" s="95" t="s">
        <v>28</v>
      </c>
      <c r="AD468" s="95" t="s">
        <v>28</v>
      </c>
      <c r="AE468" s="95">
        <f t="shared" si="44"/>
        <v>0</v>
      </c>
      <c r="AF468" s="100">
        <f t="shared" si="45"/>
        <v>1</v>
      </c>
      <c r="AG468" s="95" t="e">
        <f t="shared" si="46"/>
        <v>#N/A</v>
      </c>
      <c r="AH468" s="95"/>
      <c r="AI468" s="101" t="s">
        <v>28</v>
      </c>
      <c r="AJ468" s="101" t="s">
        <v>28</v>
      </c>
      <c r="AK468" s="101" t="s">
        <v>28</v>
      </c>
      <c r="AL468" s="102" t="str">
        <f t="shared" si="47"/>
        <v>nezměněna</v>
      </c>
      <c r="AM468" s="103"/>
    </row>
    <row r="469" spans="1:39" ht="15">
      <c r="A469" s="105" t="str">
        <f>IF('VSTUP SCAUx'!AY469="","",'VSTUP SCAUx'!AY469)</f>
        <v/>
      </c>
      <c r="B469" s="105" t="str">
        <f>IF('VSTUP SCAUx'!A469="","",'VSTUP SCAUx'!A469)</f>
        <v/>
      </c>
      <c r="C469" s="105" t="str">
        <f>IF('VSTUP SCAUx'!B469="","",'VSTUP SCAUx'!B469)</f>
        <v/>
      </c>
      <c r="D469" s="105" t="str">
        <f>IF('VSTUP SCAUx'!C469="","",'VSTUP SCAUx'!C469)</f>
        <v/>
      </c>
      <c r="E469" s="105" t="str">
        <f>IF('VSTUP SCAUx'!I469="","",'VSTUP SCAUx'!I469)</f>
        <v/>
      </c>
      <c r="F469" s="95" t="str">
        <f>IF('VSTUP SCAUx'!F469="","",'VSTUP SCAUx'!F469)</f>
        <v/>
      </c>
      <c r="G469" s="95" t="str">
        <f>IF('VSTUP SCAUx'!G469="","",'VSTUP SCAUx'!G469)</f>
        <v/>
      </c>
      <c r="H469" s="101" t="str">
        <f>IF('VSTUP SCAUx'!AC469="","","ANO")</f>
        <v/>
      </c>
      <c r="I469" s="106" t="str">
        <f>IF('VSTUP SCAUx'!BD469="","",'VSTUP SCAUx'!BD469)</f>
        <v/>
      </c>
      <c r="J469" s="101" t="str">
        <f>IF('VSTUP SCAUx'!N469="","",'VSTUP SCAUx'!N469)</f>
        <v/>
      </c>
      <c r="K469" s="95" t="s">
        <v>28</v>
      </c>
      <c r="L469" s="95" t="s">
        <v>28</v>
      </c>
      <c r="M469" s="95" t="s">
        <v>28</v>
      </c>
      <c r="N469" s="95"/>
      <c r="O469" s="95" t="s">
        <v>28</v>
      </c>
      <c r="P469" s="96" t="e">
        <f>ROUND(IF(F469="vyplnit","-",VLOOKUP(CONCATENATE(Y469,G469," ",Z469),ZU!$A$6:$H$100,5,FALSE)*F469),2)</f>
        <v>#N/A</v>
      </c>
      <c r="Q469" s="96" t="e">
        <f t="shared" si="42"/>
        <v>#N/A</v>
      </c>
      <c r="R469" s="97" t="s">
        <v>28</v>
      </c>
      <c r="S469" s="97" t="s">
        <v>28</v>
      </c>
      <c r="T469" s="97" t="s">
        <v>28</v>
      </c>
      <c r="U469" s="96"/>
      <c r="V469" s="101" t="str">
        <f>IF('VSTUP SCAUx'!BH469="","",'VSTUP SCAUx'!BH469)</f>
        <v/>
      </c>
      <c r="W469" s="101" t="str">
        <f>IF('VSTUP SCAUx'!BI469="","",'VSTUP SCAUx'!BI469)</f>
        <v/>
      </c>
      <c r="X469" s="98" t="e">
        <f t="shared" si="43"/>
        <v>#VALUE!</v>
      </c>
      <c r="Y469" s="99">
        <f>IF(A469="vyplnit"," ",VLOOKUP(A469,ZU!$B$6:$H$101,2,FALSE))</f>
        <v>0</v>
      </c>
      <c r="Z469" s="95" t="s">
        <v>28</v>
      </c>
      <c r="AA469" s="95"/>
      <c r="AB469" s="95" t="s">
        <v>28</v>
      </c>
      <c r="AC469" s="95" t="s">
        <v>28</v>
      </c>
      <c r="AD469" s="95" t="s">
        <v>28</v>
      </c>
      <c r="AE469" s="95">
        <f t="shared" si="44"/>
        <v>0</v>
      </c>
      <c r="AF469" s="100">
        <f t="shared" si="45"/>
        <v>1</v>
      </c>
      <c r="AG469" s="95" t="e">
        <f t="shared" si="46"/>
        <v>#N/A</v>
      </c>
      <c r="AH469" s="95"/>
      <c r="AI469" s="101" t="s">
        <v>28</v>
      </c>
      <c r="AJ469" s="101" t="s">
        <v>28</v>
      </c>
      <c r="AK469" s="101" t="s">
        <v>28</v>
      </c>
      <c r="AL469" s="102" t="str">
        <f t="shared" si="47"/>
        <v>nezměněna</v>
      </c>
      <c r="AM469" s="103"/>
    </row>
    <row r="470" spans="1:39" ht="15">
      <c r="A470" s="105" t="str">
        <f>IF('VSTUP SCAUx'!AY470="","",'VSTUP SCAUx'!AY470)</f>
        <v/>
      </c>
      <c r="B470" s="105" t="str">
        <f>IF('VSTUP SCAUx'!A470="","",'VSTUP SCAUx'!A470)</f>
        <v/>
      </c>
      <c r="C470" s="105" t="str">
        <f>IF('VSTUP SCAUx'!B470="","",'VSTUP SCAUx'!B470)</f>
        <v/>
      </c>
      <c r="D470" s="105" t="str">
        <f>IF('VSTUP SCAUx'!C470="","",'VSTUP SCAUx'!C470)</f>
        <v/>
      </c>
      <c r="E470" s="105" t="str">
        <f>IF('VSTUP SCAUx'!I470="","",'VSTUP SCAUx'!I470)</f>
        <v/>
      </c>
      <c r="F470" s="95" t="str">
        <f>IF('VSTUP SCAUx'!F470="","",'VSTUP SCAUx'!F470)</f>
        <v/>
      </c>
      <c r="G470" s="95" t="str">
        <f>IF('VSTUP SCAUx'!G470="","",'VSTUP SCAUx'!G470)</f>
        <v/>
      </c>
      <c r="H470" s="101" t="str">
        <f>IF('VSTUP SCAUx'!AC470="","","ANO")</f>
        <v/>
      </c>
      <c r="I470" s="106" t="str">
        <f>IF('VSTUP SCAUx'!BD470="","",'VSTUP SCAUx'!BD470)</f>
        <v/>
      </c>
      <c r="J470" s="101" t="str">
        <f>IF('VSTUP SCAUx'!N470="","",'VSTUP SCAUx'!N470)</f>
        <v/>
      </c>
      <c r="K470" s="95" t="s">
        <v>28</v>
      </c>
      <c r="L470" s="95" t="s">
        <v>28</v>
      </c>
      <c r="M470" s="95" t="s">
        <v>28</v>
      </c>
      <c r="N470" s="95"/>
      <c r="O470" s="95" t="s">
        <v>28</v>
      </c>
      <c r="P470" s="96" t="e">
        <f>ROUND(IF(F470="vyplnit","-",VLOOKUP(CONCATENATE(Y470,G470," ",Z470),ZU!$A$6:$H$100,5,FALSE)*F470),2)</f>
        <v>#N/A</v>
      </c>
      <c r="Q470" s="96" t="e">
        <f t="shared" si="42"/>
        <v>#N/A</v>
      </c>
      <c r="R470" s="97" t="s">
        <v>28</v>
      </c>
      <c r="S470" s="97" t="s">
        <v>28</v>
      </c>
      <c r="T470" s="97" t="s">
        <v>28</v>
      </c>
      <c r="U470" s="96"/>
      <c r="V470" s="101" t="str">
        <f>IF('VSTUP SCAUx'!BH470="","",'VSTUP SCAUx'!BH470)</f>
        <v/>
      </c>
      <c r="W470" s="101" t="str">
        <f>IF('VSTUP SCAUx'!BI470="","",'VSTUP SCAUx'!BI470)</f>
        <v/>
      </c>
      <c r="X470" s="98" t="e">
        <f t="shared" si="43"/>
        <v>#VALUE!</v>
      </c>
      <c r="Y470" s="99">
        <f>IF(A470="vyplnit"," ",VLOOKUP(A470,ZU!$B$6:$H$101,2,FALSE))</f>
        <v>0</v>
      </c>
      <c r="Z470" s="95" t="s">
        <v>28</v>
      </c>
      <c r="AA470" s="95"/>
      <c r="AB470" s="95" t="s">
        <v>28</v>
      </c>
      <c r="AC470" s="95" t="s">
        <v>28</v>
      </c>
      <c r="AD470" s="95" t="s">
        <v>28</v>
      </c>
      <c r="AE470" s="95">
        <f t="shared" si="44"/>
        <v>0</v>
      </c>
      <c r="AF470" s="100">
        <f t="shared" si="45"/>
        <v>1</v>
      </c>
      <c r="AG470" s="95" t="e">
        <f t="shared" si="46"/>
        <v>#N/A</v>
      </c>
      <c r="AH470" s="95"/>
      <c r="AI470" s="101" t="s">
        <v>28</v>
      </c>
      <c r="AJ470" s="101" t="s">
        <v>28</v>
      </c>
      <c r="AK470" s="101" t="s">
        <v>28</v>
      </c>
      <c r="AL470" s="102" t="str">
        <f t="shared" si="47"/>
        <v>nezměněna</v>
      </c>
      <c r="AM470" s="103"/>
    </row>
    <row r="471" spans="1:39" ht="15">
      <c r="A471" s="105" t="str">
        <f>IF('VSTUP SCAUx'!AY471="","",'VSTUP SCAUx'!AY471)</f>
        <v/>
      </c>
      <c r="B471" s="105" t="str">
        <f>IF('VSTUP SCAUx'!A471="","",'VSTUP SCAUx'!A471)</f>
        <v/>
      </c>
      <c r="C471" s="105" t="str">
        <f>IF('VSTUP SCAUx'!B471="","",'VSTUP SCAUx'!B471)</f>
        <v/>
      </c>
      <c r="D471" s="105" t="str">
        <f>IF('VSTUP SCAUx'!C471="","",'VSTUP SCAUx'!C471)</f>
        <v/>
      </c>
      <c r="E471" s="105" t="str">
        <f>IF('VSTUP SCAUx'!I471="","",'VSTUP SCAUx'!I471)</f>
        <v/>
      </c>
      <c r="F471" s="95" t="str">
        <f>IF('VSTUP SCAUx'!F471="","",'VSTUP SCAUx'!F471)</f>
        <v/>
      </c>
      <c r="G471" s="95" t="str">
        <f>IF('VSTUP SCAUx'!G471="","",'VSTUP SCAUx'!G471)</f>
        <v/>
      </c>
      <c r="H471" s="101" t="str">
        <f>IF('VSTUP SCAUx'!AC471="","","ANO")</f>
        <v/>
      </c>
      <c r="I471" s="106" t="str">
        <f>IF('VSTUP SCAUx'!BD471="","",'VSTUP SCAUx'!BD471)</f>
        <v/>
      </c>
      <c r="J471" s="101" t="str">
        <f>IF('VSTUP SCAUx'!N471="","",'VSTUP SCAUx'!N471)</f>
        <v/>
      </c>
      <c r="K471" s="95" t="s">
        <v>28</v>
      </c>
      <c r="L471" s="95" t="s">
        <v>28</v>
      </c>
      <c r="M471" s="95" t="s">
        <v>28</v>
      </c>
      <c r="N471" s="95"/>
      <c r="O471" s="95" t="s">
        <v>28</v>
      </c>
      <c r="P471" s="96" t="e">
        <f>ROUND(IF(F471="vyplnit","-",VLOOKUP(CONCATENATE(Y471,G471," ",Z471),ZU!$A$6:$H$100,5,FALSE)*F471),2)</f>
        <v>#N/A</v>
      </c>
      <c r="Q471" s="96" t="e">
        <f t="shared" si="42"/>
        <v>#N/A</v>
      </c>
      <c r="R471" s="97" t="s">
        <v>28</v>
      </c>
      <c r="S471" s="97" t="s">
        <v>28</v>
      </c>
      <c r="T471" s="97" t="s">
        <v>28</v>
      </c>
      <c r="U471" s="96"/>
      <c r="V471" s="101" t="str">
        <f>IF('VSTUP SCAUx'!BH471="","",'VSTUP SCAUx'!BH471)</f>
        <v/>
      </c>
      <c r="W471" s="101" t="str">
        <f>IF('VSTUP SCAUx'!BI471="","",'VSTUP SCAUx'!BI471)</f>
        <v/>
      </c>
      <c r="X471" s="98" t="e">
        <f t="shared" si="43"/>
        <v>#VALUE!</v>
      </c>
      <c r="Y471" s="99">
        <f>IF(A471="vyplnit"," ",VLOOKUP(A471,ZU!$B$6:$H$101,2,FALSE))</f>
        <v>0</v>
      </c>
      <c r="Z471" s="95" t="s">
        <v>28</v>
      </c>
      <c r="AA471" s="95"/>
      <c r="AB471" s="95" t="s">
        <v>28</v>
      </c>
      <c r="AC471" s="95" t="s">
        <v>28</v>
      </c>
      <c r="AD471" s="95" t="s">
        <v>28</v>
      </c>
      <c r="AE471" s="95">
        <f t="shared" si="44"/>
        <v>0</v>
      </c>
      <c r="AF471" s="100">
        <f t="shared" si="45"/>
        <v>1</v>
      </c>
      <c r="AG471" s="95" t="e">
        <f t="shared" si="46"/>
        <v>#N/A</v>
      </c>
      <c r="AH471" s="95"/>
      <c r="AI471" s="101" t="s">
        <v>28</v>
      </c>
      <c r="AJ471" s="101" t="s">
        <v>28</v>
      </c>
      <c r="AK471" s="101" t="s">
        <v>28</v>
      </c>
      <c r="AL471" s="102" t="str">
        <f t="shared" si="47"/>
        <v>nezměněna</v>
      </c>
      <c r="AM471" s="103"/>
    </row>
    <row r="472" spans="1:39" ht="15">
      <c r="A472" s="105" t="str">
        <f>IF('VSTUP SCAUx'!AY472="","",'VSTUP SCAUx'!AY472)</f>
        <v/>
      </c>
      <c r="B472" s="105" t="str">
        <f>IF('VSTUP SCAUx'!A472="","",'VSTUP SCAUx'!A472)</f>
        <v/>
      </c>
      <c r="C472" s="105" t="str">
        <f>IF('VSTUP SCAUx'!B472="","",'VSTUP SCAUx'!B472)</f>
        <v/>
      </c>
      <c r="D472" s="105" t="str">
        <f>IF('VSTUP SCAUx'!C472="","",'VSTUP SCAUx'!C472)</f>
        <v/>
      </c>
      <c r="E472" s="105" t="str">
        <f>IF('VSTUP SCAUx'!I472="","",'VSTUP SCAUx'!I472)</f>
        <v/>
      </c>
      <c r="F472" s="95" t="str">
        <f>IF('VSTUP SCAUx'!F472="","",'VSTUP SCAUx'!F472)</f>
        <v/>
      </c>
      <c r="G472" s="95" t="str">
        <f>IF('VSTUP SCAUx'!G472="","",'VSTUP SCAUx'!G472)</f>
        <v/>
      </c>
      <c r="H472" s="101" t="str">
        <f>IF('VSTUP SCAUx'!AC472="","","ANO")</f>
        <v/>
      </c>
      <c r="I472" s="106" t="str">
        <f>IF('VSTUP SCAUx'!BD472="","",'VSTUP SCAUx'!BD472)</f>
        <v/>
      </c>
      <c r="J472" s="101" t="str">
        <f>IF('VSTUP SCAUx'!N472="","",'VSTUP SCAUx'!N472)</f>
        <v/>
      </c>
      <c r="K472" s="95" t="s">
        <v>28</v>
      </c>
      <c r="L472" s="95" t="s">
        <v>28</v>
      </c>
      <c r="M472" s="95" t="s">
        <v>28</v>
      </c>
      <c r="N472" s="95"/>
      <c r="O472" s="95" t="s">
        <v>28</v>
      </c>
      <c r="P472" s="96" t="e">
        <f>ROUND(IF(F472="vyplnit","-",VLOOKUP(CONCATENATE(Y472,G472," ",Z472),ZU!$A$6:$H$100,5,FALSE)*F472),2)</f>
        <v>#N/A</v>
      </c>
      <c r="Q472" s="96" t="e">
        <f t="shared" si="42"/>
        <v>#N/A</v>
      </c>
      <c r="R472" s="97" t="s">
        <v>28</v>
      </c>
      <c r="S472" s="97" t="s">
        <v>28</v>
      </c>
      <c r="T472" s="97" t="s">
        <v>28</v>
      </c>
      <c r="U472" s="96"/>
      <c r="V472" s="101" t="str">
        <f>IF('VSTUP SCAUx'!BH472="","",'VSTUP SCAUx'!BH472)</f>
        <v/>
      </c>
      <c r="W472" s="101" t="str">
        <f>IF('VSTUP SCAUx'!BI472="","",'VSTUP SCAUx'!BI472)</f>
        <v/>
      </c>
      <c r="X472" s="98" t="e">
        <f t="shared" si="43"/>
        <v>#VALUE!</v>
      </c>
      <c r="Y472" s="99">
        <f>IF(A472="vyplnit"," ",VLOOKUP(A472,ZU!$B$6:$H$101,2,FALSE))</f>
        <v>0</v>
      </c>
      <c r="Z472" s="95" t="s">
        <v>28</v>
      </c>
      <c r="AA472" s="95"/>
      <c r="AB472" s="95" t="s">
        <v>28</v>
      </c>
      <c r="AC472" s="95" t="s">
        <v>28</v>
      </c>
      <c r="AD472" s="95" t="s">
        <v>28</v>
      </c>
      <c r="AE472" s="95">
        <f t="shared" si="44"/>
        <v>0</v>
      </c>
      <c r="AF472" s="100">
        <f t="shared" si="45"/>
        <v>1</v>
      </c>
      <c r="AG472" s="95" t="e">
        <f t="shared" si="46"/>
        <v>#N/A</v>
      </c>
      <c r="AH472" s="95"/>
      <c r="AI472" s="101" t="s">
        <v>28</v>
      </c>
      <c r="AJ472" s="101" t="s">
        <v>28</v>
      </c>
      <c r="AK472" s="101" t="s">
        <v>28</v>
      </c>
      <c r="AL472" s="102" t="str">
        <f t="shared" si="47"/>
        <v>nezměněna</v>
      </c>
      <c r="AM472" s="103"/>
    </row>
    <row r="473" spans="1:39" ht="15">
      <c r="A473" s="105" t="str">
        <f>IF('VSTUP SCAUx'!AY473="","",'VSTUP SCAUx'!AY473)</f>
        <v/>
      </c>
      <c r="B473" s="105" t="str">
        <f>IF('VSTUP SCAUx'!A473="","",'VSTUP SCAUx'!A473)</f>
        <v/>
      </c>
      <c r="C473" s="105" t="str">
        <f>IF('VSTUP SCAUx'!B473="","",'VSTUP SCAUx'!B473)</f>
        <v/>
      </c>
      <c r="D473" s="105" t="str">
        <f>IF('VSTUP SCAUx'!C473="","",'VSTUP SCAUx'!C473)</f>
        <v/>
      </c>
      <c r="E473" s="105" t="str">
        <f>IF('VSTUP SCAUx'!I473="","",'VSTUP SCAUx'!I473)</f>
        <v/>
      </c>
      <c r="F473" s="95" t="str">
        <f>IF('VSTUP SCAUx'!F473="","",'VSTUP SCAUx'!F473)</f>
        <v/>
      </c>
      <c r="G473" s="95" t="str">
        <f>IF('VSTUP SCAUx'!G473="","",'VSTUP SCAUx'!G473)</f>
        <v/>
      </c>
      <c r="H473" s="101" t="str">
        <f>IF('VSTUP SCAUx'!AC473="","","ANO")</f>
        <v/>
      </c>
      <c r="I473" s="106" t="str">
        <f>IF('VSTUP SCAUx'!BD473="","",'VSTUP SCAUx'!BD473)</f>
        <v/>
      </c>
      <c r="J473" s="101" t="str">
        <f>IF('VSTUP SCAUx'!N473="","",'VSTUP SCAUx'!N473)</f>
        <v/>
      </c>
      <c r="K473" s="95" t="s">
        <v>28</v>
      </c>
      <c r="L473" s="95" t="s">
        <v>28</v>
      </c>
      <c r="M473" s="95" t="s">
        <v>28</v>
      </c>
      <c r="N473" s="95"/>
      <c r="O473" s="95" t="s">
        <v>28</v>
      </c>
      <c r="P473" s="96" t="e">
        <f>ROUND(IF(F473="vyplnit","-",VLOOKUP(CONCATENATE(Y473,G473," ",Z473),ZU!$A$6:$H$100,5,FALSE)*F473),2)</f>
        <v>#N/A</v>
      </c>
      <c r="Q473" s="96" t="e">
        <f t="shared" si="42"/>
        <v>#N/A</v>
      </c>
      <c r="R473" s="97" t="s">
        <v>28</v>
      </c>
      <c r="S473" s="97" t="s">
        <v>28</v>
      </c>
      <c r="T473" s="97" t="s">
        <v>28</v>
      </c>
      <c r="U473" s="96"/>
      <c r="V473" s="101" t="str">
        <f>IF('VSTUP SCAUx'!BH473="","",'VSTUP SCAUx'!BH473)</f>
        <v/>
      </c>
      <c r="W473" s="101" t="str">
        <f>IF('VSTUP SCAUx'!BI473="","",'VSTUP SCAUx'!BI473)</f>
        <v/>
      </c>
      <c r="X473" s="98" t="e">
        <f t="shared" si="43"/>
        <v>#VALUE!</v>
      </c>
      <c r="Y473" s="99">
        <f>IF(A473="vyplnit"," ",VLOOKUP(A473,ZU!$B$6:$H$101,2,FALSE))</f>
        <v>0</v>
      </c>
      <c r="Z473" s="95" t="s">
        <v>28</v>
      </c>
      <c r="AA473" s="95"/>
      <c r="AB473" s="95" t="s">
        <v>28</v>
      </c>
      <c r="AC473" s="95" t="s">
        <v>28</v>
      </c>
      <c r="AD473" s="95" t="s">
        <v>28</v>
      </c>
      <c r="AE473" s="95">
        <f t="shared" si="44"/>
        <v>0</v>
      </c>
      <c r="AF473" s="100">
        <f t="shared" si="45"/>
        <v>1</v>
      </c>
      <c r="AG473" s="95" t="e">
        <f t="shared" si="46"/>
        <v>#N/A</v>
      </c>
      <c r="AH473" s="95"/>
      <c r="AI473" s="101" t="s">
        <v>28</v>
      </c>
      <c r="AJ473" s="101" t="s">
        <v>28</v>
      </c>
      <c r="AK473" s="101" t="s">
        <v>28</v>
      </c>
      <c r="AL473" s="102" t="str">
        <f t="shared" si="47"/>
        <v>nezměněna</v>
      </c>
      <c r="AM473" s="103"/>
    </row>
    <row r="474" spans="1:39" ht="15">
      <c r="A474" s="105" t="str">
        <f>IF('VSTUP SCAUx'!AY474="","",'VSTUP SCAUx'!AY474)</f>
        <v/>
      </c>
      <c r="B474" s="105" t="str">
        <f>IF('VSTUP SCAUx'!A474="","",'VSTUP SCAUx'!A474)</f>
        <v/>
      </c>
      <c r="C474" s="105" t="str">
        <f>IF('VSTUP SCAUx'!B474="","",'VSTUP SCAUx'!B474)</f>
        <v/>
      </c>
      <c r="D474" s="105" t="str">
        <f>IF('VSTUP SCAUx'!C474="","",'VSTUP SCAUx'!C474)</f>
        <v/>
      </c>
      <c r="E474" s="105" t="str">
        <f>IF('VSTUP SCAUx'!I474="","",'VSTUP SCAUx'!I474)</f>
        <v/>
      </c>
      <c r="F474" s="95" t="str">
        <f>IF('VSTUP SCAUx'!F474="","",'VSTUP SCAUx'!F474)</f>
        <v/>
      </c>
      <c r="G474" s="95" t="str">
        <f>IF('VSTUP SCAUx'!G474="","",'VSTUP SCAUx'!G474)</f>
        <v/>
      </c>
      <c r="H474" s="101" t="str">
        <f>IF('VSTUP SCAUx'!AC474="","","ANO")</f>
        <v/>
      </c>
      <c r="I474" s="106" t="str">
        <f>IF('VSTUP SCAUx'!BD474="","",'VSTUP SCAUx'!BD474)</f>
        <v/>
      </c>
      <c r="J474" s="101" t="str">
        <f>IF('VSTUP SCAUx'!N474="","",'VSTUP SCAUx'!N474)</f>
        <v/>
      </c>
      <c r="K474" s="95" t="s">
        <v>28</v>
      </c>
      <c r="L474" s="95" t="s">
        <v>28</v>
      </c>
      <c r="M474" s="95" t="s">
        <v>28</v>
      </c>
      <c r="N474" s="95"/>
      <c r="O474" s="95" t="s">
        <v>28</v>
      </c>
      <c r="P474" s="96" t="e">
        <f>ROUND(IF(F474="vyplnit","-",VLOOKUP(CONCATENATE(Y474,G474," ",Z474),ZU!$A$6:$H$100,5,FALSE)*F474),2)</f>
        <v>#N/A</v>
      </c>
      <c r="Q474" s="96" t="e">
        <f t="shared" si="42"/>
        <v>#N/A</v>
      </c>
      <c r="R474" s="97" t="s">
        <v>28</v>
      </c>
      <c r="S474" s="97" t="s">
        <v>28</v>
      </c>
      <c r="T474" s="97" t="s">
        <v>28</v>
      </c>
      <c r="U474" s="96"/>
      <c r="V474" s="101" t="str">
        <f>IF('VSTUP SCAUx'!BH474="","",'VSTUP SCAUx'!BH474)</f>
        <v/>
      </c>
      <c r="W474" s="101" t="str">
        <f>IF('VSTUP SCAUx'!BI474="","",'VSTUP SCAUx'!BI474)</f>
        <v/>
      </c>
      <c r="X474" s="98" t="e">
        <f t="shared" si="43"/>
        <v>#VALUE!</v>
      </c>
      <c r="Y474" s="99">
        <f>IF(A474="vyplnit"," ",VLOOKUP(A474,ZU!$B$6:$H$101,2,FALSE))</f>
        <v>0</v>
      </c>
      <c r="Z474" s="95" t="s">
        <v>28</v>
      </c>
      <c r="AA474" s="95"/>
      <c r="AB474" s="95" t="s">
        <v>28</v>
      </c>
      <c r="AC474" s="95" t="s">
        <v>28</v>
      </c>
      <c r="AD474" s="95" t="s">
        <v>28</v>
      </c>
      <c r="AE474" s="95">
        <f t="shared" si="44"/>
        <v>0</v>
      </c>
      <c r="AF474" s="100">
        <f t="shared" si="45"/>
        <v>1</v>
      </c>
      <c r="AG474" s="95" t="e">
        <f t="shared" si="46"/>
        <v>#N/A</v>
      </c>
      <c r="AH474" s="95"/>
      <c r="AI474" s="101" t="s">
        <v>28</v>
      </c>
      <c r="AJ474" s="101" t="s">
        <v>28</v>
      </c>
      <c r="AK474" s="101" t="s">
        <v>28</v>
      </c>
      <c r="AL474" s="102" t="str">
        <f t="shared" si="47"/>
        <v>nezměněna</v>
      </c>
      <c r="AM474" s="103"/>
    </row>
    <row r="475" spans="1:39" ht="15">
      <c r="A475" s="105" t="str">
        <f>IF('VSTUP SCAUx'!AY475="","",'VSTUP SCAUx'!AY475)</f>
        <v/>
      </c>
      <c r="B475" s="105" t="str">
        <f>IF('VSTUP SCAUx'!A475="","",'VSTUP SCAUx'!A475)</f>
        <v/>
      </c>
      <c r="C475" s="105" t="str">
        <f>IF('VSTUP SCAUx'!B475="","",'VSTUP SCAUx'!B475)</f>
        <v/>
      </c>
      <c r="D475" s="105" t="str">
        <f>IF('VSTUP SCAUx'!C475="","",'VSTUP SCAUx'!C475)</f>
        <v/>
      </c>
      <c r="E475" s="105" t="str">
        <f>IF('VSTUP SCAUx'!I475="","",'VSTUP SCAUx'!I475)</f>
        <v/>
      </c>
      <c r="F475" s="95" t="str">
        <f>IF('VSTUP SCAUx'!F475="","",'VSTUP SCAUx'!F475)</f>
        <v/>
      </c>
      <c r="G475" s="95" t="str">
        <f>IF('VSTUP SCAUx'!G475="","",'VSTUP SCAUx'!G475)</f>
        <v/>
      </c>
      <c r="H475" s="101" t="str">
        <f>IF('VSTUP SCAUx'!AC475="","","ANO")</f>
        <v/>
      </c>
      <c r="I475" s="106" t="str">
        <f>IF('VSTUP SCAUx'!BD475="","",'VSTUP SCAUx'!BD475)</f>
        <v/>
      </c>
      <c r="J475" s="101" t="str">
        <f>IF('VSTUP SCAUx'!N475="","",'VSTUP SCAUx'!N475)</f>
        <v/>
      </c>
      <c r="K475" s="95" t="s">
        <v>28</v>
      </c>
      <c r="L475" s="95" t="s">
        <v>28</v>
      </c>
      <c r="M475" s="95" t="s">
        <v>28</v>
      </c>
      <c r="N475" s="95"/>
      <c r="O475" s="95" t="s">
        <v>28</v>
      </c>
      <c r="P475" s="96" t="e">
        <f>ROUND(IF(F475="vyplnit","-",VLOOKUP(CONCATENATE(Y475,G475," ",Z475),ZU!$A$6:$H$100,5,FALSE)*F475),2)</f>
        <v>#N/A</v>
      </c>
      <c r="Q475" s="96" t="e">
        <f t="shared" si="42"/>
        <v>#N/A</v>
      </c>
      <c r="R475" s="97" t="s">
        <v>28</v>
      </c>
      <c r="S475" s="97" t="s">
        <v>28</v>
      </c>
      <c r="T475" s="97" t="s">
        <v>28</v>
      </c>
      <c r="U475" s="96"/>
      <c r="V475" s="101" t="str">
        <f>IF('VSTUP SCAUx'!BH475="","",'VSTUP SCAUx'!BH475)</f>
        <v/>
      </c>
      <c r="W475" s="101" t="str">
        <f>IF('VSTUP SCAUx'!BI475="","",'VSTUP SCAUx'!BI475)</f>
        <v/>
      </c>
      <c r="X475" s="98" t="e">
        <f t="shared" si="43"/>
        <v>#VALUE!</v>
      </c>
      <c r="Y475" s="99">
        <f>IF(A475="vyplnit"," ",VLOOKUP(A475,ZU!$B$6:$H$101,2,FALSE))</f>
        <v>0</v>
      </c>
      <c r="Z475" s="95" t="s">
        <v>28</v>
      </c>
      <c r="AA475" s="95"/>
      <c r="AB475" s="95" t="s">
        <v>28</v>
      </c>
      <c r="AC475" s="95" t="s">
        <v>28</v>
      </c>
      <c r="AD475" s="95" t="s">
        <v>28</v>
      </c>
      <c r="AE475" s="95">
        <f t="shared" si="44"/>
        <v>0</v>
      </c>
      <c r="AF475" s="100">
        <f t="shared" si="45"/>
        <v>1</v>
      </c>
      <c r="AG475" s="95" t="e">
        <f t="shared" si="46"/>
        <v>#N/A</v>
      </c>
      <c r="AH475" s="95"/>
      <c r="AI475" s="101" t="s">
        <v>28</v>
      </c>
      <c r="AJ475" s="101" t="s">
        <v>28</v>
      </c>
      <c r="AK475" s="101" t="s">
        <v>28</v>
      </c>
      <c r="AL475" s="102" t="str">
        <f t="shared" si="47"/>
        <v>nezměněna</v>
      </c>
      <c r="AM475" s="103"/>
    </row>
    <row r="476" spans="1:39" ht="15">
      <c r="A476" s="105" t="str">
        <f>IF('VSTUP SCAUx'!AY476="","",'VSTUP SCAUx'!AY476)</f>
        <v/>
      </c>
      <c r="B476" s="105" t="str">
        <f>IF('VSTUP SCAUx'!A476="","",'VSTUP SCAUx'!A476)</f>
        <v/>
      </c>
      <c r="C476" s="105" t="str">
        <f>IF('VSTUP SCAUx'!B476="","",'VSTUP SCAUx'!B476)</f>
        <v/>
      </c>
      <c r="D476" s="105" t="str">
        <f>IF('VSTUP SCAUx'!C476="","",'VSTUP SCAUx'!C476)</f>
        <v/>
      </c>
      <c r="E476" s="105" t="str">
        <f>IF('VSTUP SCAUx'!I476="","",'VSTUP SCAUx'!I476)</f>
        <v/>
      </c>
      <c r="F476" s="95" t="str">
        <f>IF('VSTUP SCAUx'!F476="","",'VSTUP SCAUx'!F476)</f>
        <v/>
      </c>
      <c r="G476" s="95" t="str">
        <f>IF('VSTUP SCAUx'!G476="","",'VSTUP SCAUx'!G476)</f>
        <v/>
      </c>
      <c r="H476" s="101" t="str">
        <f>IF('VSTUP SCAUx'!AC476="","","ANO")</f>
        <v/>
      </c>
      <c r="I476" s="106" t="str">
        <f>IF('VSTUP SCAUx'!BD476="","",'VSTUP SCAUx'!BD476)</f>
        <v/>
      </c>
      <c r="J476" s="101" t="str">
        <f>IF('VSTUP SCAUx'!N476="","",'VSTUP SCAUx'!N476)</f>
        <v/>
      </c>
      <c r="K476" s="95" t="s">
        <v>28</v>
      </c>
      <c r="L476" s="95" t="s">
        <v>28</v>
      </c>
      <c r="M476" s="95" t="s">
        <v>28</v>
      </c>
      <c r="N476" s="95"/>
      <c r="O476" s="95" t="s">
        <v>28</v>
      </c>
      <c r="P476" s="96" t="e">
        <f>ROUND(IF(F476="vyplnit","-",VLOOKUP(CONCATENATE(Y476,G476," ",Z476),ZU!$A$6:$H$100,5,FALSE)*F476),2)</f>
        <v>#N/A</v>
      </c>
      <c r="Q476" s="96" t="e">
        <f t="shared" si="42"/>
        <v>#N/A</v>
      </c>
      <c r="R476" s="97" t="s">
        <v>28</v>
      </c>
      <c r="S476" s="97" t="s">
        <v>28</v>
      </c>
      <c r="T476" s="97" t="s">
        <v>28</v>
      </c>
      <c r="U476" s="96"/>
      <c r="V476" s="101" t="str">
        <f>IF('VSTUP SCAUx'!BH476="","",'VSTUP SCAUx'!BH476)</f>
        <v/>
      </c>
      <c r="W476" s="101" t="str">
        <f>IF('VSTUP SCAUx'!BI476="","",'VSTUP SCAUx'!BI476)</f>
        <v/>
      </c>
      <c r="X476" s="98" t="e">
        <f t="shared" si="43"/>
        <v>#VALUE!</v>
      </c>
      <c r="Y476" s="99">
        <f>IF(A476="vyplnit"," ",VLOOKUP(A476,ZU!$B$6:$H$101,2,FALSE))</f>
        <v>0</v>
      </c>
      <c r="Z476" s="95" t="s">
        <v>28</v>
      </c>
      <c r="AA476" s="95"/>
      <c r="AB476" s="95" t="s">
        <v>28</v>
      </c>
      <c r="AC476" s="95" t="s">
        <v>28</v>
      </c>
      <c r="AD476" s="95" t="s">
        <v>28</v>
      </c>
      <c r="AE476" s="95">
        <f t="shared" si="44"/>
        <v>0</v>
      </c>
      <c r="AF476" s="100">
        <f t="shared" si="45"/>
        <v>1</v>
      </c>
      <c r="AG476" s="95" t="e">
        <f t="shared" si="46"/>
        <v>#N/A</v>
      </c>
      <c r="AH476" s="95"/>
      <c r="AI476" s="101" t="s">
        <v>28</v>
      </c>
      <c r="AJ476" s="101" t="s">
        <v>28</v>
      </c>
      <c r="AK476" s="101" t="s">
        <v>28</v>
      </c>
      <c r="AL476" s="102" t="str">
        <f t="shared" si="47"/>
        <v>nezměněna</v>
      </c>
      <c r="AM476" s="103"/>
    </row>
    <row r="477" spans="1:39" ht="15">
      <c r="A477" s="105" t="str">
        <f>IF('VSTUP SCAUx'!AY477="","",'VSTUP SCAUx'!AY477)</f>
        <v/>
      </c>
      <c r="B477" s="105" t="str">
        <f>IF('VSTUP SCAUx'!A477="","",'VSTUP SCAUx'!A477)</f>
        <v/>
      </c>
      <c r="C477" s="105" t="str">
        <f>IF('VSTUP SCAUx'!B477="","",'VSTUP SCAUx'!B477)</f>
        <v/>
      </c>
      <c r="D477" s="105" t="str">
        <f>IF('VSTUP SCAUx'!C477="","",'VSTUP SCAUx'!C477)</f>
        <v/>
      </c>
      <c r="E477" s="105" t="str">
        <f>IF('VSTUP SCAUx'!I477="","",'VSTUP SCAUx'!I477)</f>
        <v/>
      </c>
      <c r="F477" s="95" t="str">
        <f>IF('VSTUP SCAUx'!F477="","",'VSTUP SCAUx'!F477)</f>
        <v/>
      </c>
      <c r="G477" s="95" t="str">
        <f>IF('VSTUP SCAUx'!G477="","",'VSTUP SCAUx'!G477)</f>
        <v/>
      </c>
      <c r="H477" s="101" t="str">
        <f>IF('VSTUP SCAUx'!AC477="","","ANO")</f>
        <v/>
      </c>
      <c r="I477" s="106" t="str">
        <f>IF('VSTUP SCAUx'!BD477="","",'VSTUP SCAUx'!BD477)</f>
        <v/>
      </c>
      <c r="J477" s="101" t="str">
        <f>IF('VSTUP SCAUx'!N477="","",'VSTUP SCAUx'!N477)</f>
        <v/>
      </c>
      <c r="K477" s="95" t="s">
        <v>28</v>
      </c>
      <c r="L477" s="95" t="s">
        <v>28</v>
      </c>
      <c r="M477" s="95" t="s">
        <v>28</v>
      </c>
      <c r="N477" s="95"/>
      <c r="O477" s="95" t="s">
        <v>28</v>
      </c>
      <c r="P477" s="96" t="e">
        <f>ROUND(IF(F477="vyplnit","-",VLOOKUP(CONCATENATE(Y477,G477," ",Z477),ZU!$A$6:$H$100,5,FALSE)*F477),2)</f>
        <v>#N/A</v>
      </c>
      <c r="Q477" s="96" t="e">
        <f t="shared" si="42"/>
        <v>#N/A</v>
      </c>
      <c r="R477" s="97" t="s">
        <v>28</v>
      </c>
      <c r="S477" s="97" t="s">
        <v>28</v>
      </c>
      <c r="T477" s="97" t="s">
        <v>28</v>
      </c>
      <c r="U477" s="96"/>
      <c r="V477" s="101" t="str">
        <f>IF('VSTUP SCAUx'!BH477="","",'VSTUP SCAUx'!BH477)</f>
        <v/>
      </c>
      <c r="W477" s="101" t="str">
        <f>IF('VSTUP SCAUx'!BI477="","",'VSTUP SCAUx'!BI477)</f>
        <v/>
      </c>
      <c r="X477" s="98" t="e">
        <f t="shared" si="43"/>
        <v>#VALUE!</v>
      </c>
      <c r="Y477" s="99">
        <f>IF(A477="vyplnit"," ",VLOOKUP(A477,ZU!$B$6:$H$101,2,FALSE))</f>
        <v>0</v>
      </c>
      <c r="Z477" s="95" t="s">
        <v>28</v>
      </c>
      <c r="AA477" s="95"/>
      <c r="AB477" s="95" t="s">
        <v>28</v>
      </c>
      <c r="AC477" s="95" t="s">
        <v>28</v>
      </c>
      <c r="AD477" s="95" t="s">
        <v>28</v>
      </c>
      <c r="AE477" s="95">
        <f t="shared" si="44"/>
        <v>0</v>
      </c>
      <c r="AF477" s="100">
        <f t="shared" si="45"/>
        <v>1</v>
      </c>
      <c r="AG477" s="95" t="e">
        <f t="shared" si="46"/>
        <v>#N/A</v>
      </c>
      <c r="AH477" s="95"/>
      <c r="AI477" s="101" t="s">
        <v>28</v>
      </c>
      <c r="AJ477" s="101" t="s">
        <v>28</v>
      </c>
      <c r="AK477" s="101" t="s">
        <v>28</v>
      </c>
      <c r="AL477" s="102" t="str">
        <f t="shared" si="47"/>
        <v>nezměněna</v>
      </c>
      <c r="AM477" s="103"/>
    </row>
    <row r="478" spans="1:39" ht="15">
      <c r="A478" s="105" t="str">
        <f>IF('VSTUP SCAUx'!AY478="","",'VSTUP SCAUx'!AY478)</f>
        <v/>
      </c>
      <c r="B478" s="105" t="str">
        <f>IF('VSTUP SCAUx'!A478="","",'VSTUP SCAUx'!A478)</f>
        <v/>
      </c>
      <c r="C478" s="105" t="str">
        <f>IF('VSTUP SCAUx'!B478="","",'VSTUP SCAUx'!B478)</f>
        <v/>
      </c>
      <c r="D478" s="105" t="str">
        <f>IF('VSTUP SCAUx'!C478="","",'VSTUP SCAUx'!C478)</f>
        <v/>
      </c>
      <c r="E478" s="105" t="str">
        <f>IF('VSTUP SCAUx'!I478="","",'VSTUP SCAUx'!I478)</f>
        <v/>
      </c>
      <c r="F478" s="95" t="str">
        <f>IF('VSTUP SCAUx'!F478="","",'VSTUP SCAUx'!F478)</f>
        <v/>
      </c>
      <c r="G478" s="95" t="str">
        <f>IF('VSTUP SCAUx'!G478="","",'VSTUP SCAUx'!G478)</f>
        <v/>
      </c>
      <c r="H478" s="101" t="str">
        <f>IF('VSTUP SCAUx'!AC478="","","ANO")</f>
        <v/>
      </c>
      <c r="I478" s="106" t="str">
        <f>IF('VSTUP SCAUx'!BD478="","",'VSTUP SCAUx'!BD478)</f>
        <v/>
      </c>
      <c r="J478" s="101" t="str">
        <f>IF('VSTUP SCAUx'!N478="","",'VSTUP SCAUx'!N478)</f>
        <v/>
      </c>
      <c r="K478" s="95" t="s">
        <v>28</v>
      </c>
      <c r="L478" s="95" t="s">
        <v>28</v>
      </c>
      <c r="M478" s="95" t="s">
        <v>28</v>
      </c>
      <c r="N478" s="95"/>
      <c r="O478" s="95" t="s">
        <v>28</v>
      </c>
      <c r="P478" s="96" t="e">
        <f>ROUND(IF(F478="vyplnit","-",VLOOKUP(CONCATENATE(Y478,G478," ",Z478),ZU!$A$6:$H$100,5,FALSE)*F478),2)</f>
        <v>#N/A</v>
      </c>
      <c r="Q478" s="96" t="e">
        <f t="shared" si="42"/>
        <v>#N/A</v>
      </c>
      <c r="R478" s="97" t="s">
        <v>28</v>
      </c>
      <c r="S478" s="97" t="s">
        <v>28</v>
      </c>
      <c r="T478" s="97" t="s">
        <v>28</v>
      </c>
      <c r="U478" s="96"/>
      <c r="V478" s="101" t="str">
        <f>IF('VSTUP SCAUx'!BH478="","",'VSTUP SCAUx'!BH478)</f>
        <v/>
      </c>
      <c r="W478" s="101" t="str">
        <f>IF('VSTUP SCAUx'!BI478="","",'VSTUP SCAUx'!BI478)</f>
        <v/>
      </c>
      <c r="X478" s="98" t="e">
        <f t="shared" si="43"/>
        <v>#VALUE!</v>
      </c>
      <c r="Y478" s="99">
        <f>IF(A478="vyplnit"," ",VLOOKUP(A478,ZU!$B$6:$H$101,2,FALSE))</f>
        <v>0</v>
      </c>
      <c r="Z478" s="95" t="s">
        <v>28</v>
      </c>
      <c r="AA478" s="95"/>
      <c r="AB478" s="95" t="s">
        <v>28</v>
      </c>
      <c r="AC478" s="95" t="s">
        <v>28</v>
      </c>
      <c r="AD478" s="95" t="s">
        <v>28</v>
      </c>
      <c r="AE478" s="95">
        <f t="shared" si="44"/>
        <v>0</v>
      </c>
      <c r="AF478" s="100">
        <f t="shared" si="45"/>
        <v>1</v>
      </c>
      <c r="AG478" s="95" t="e">
        <f t="shared" si="46"/>
        <v>#N/A</v>
      </c>
      <c r="AH478" s="95"/>
      <c r="AI478" s="101" t="s">
        <v>28</v>
      </c>
      <c r="AJ478" s="101" t="s">
        <v>28</v>
      </c>
      <c r="AK478" s="101" t="s">
        <v>28</v>
      </c>
      <c r="AL478" s="102" t="str">
        <f t="shared" si="47"/>
        <v>nezměněna</v>
      </c>
      <c r="AM478" s="103"/>
    </row>
    <row r="479" spans="1:39" ht="15">
      <c r="A479" s="105" t="str">
        <f>IF('VSTUP SCAUx'!AY479="","",'VSTUP SCAUx'!AY479)</f>
        <v/>
      </c>
      <c r="B479" s="105" t="str">
        <f>IF('VSTUP SCAUx'!A479="","",'VSTUP SCAUx'!A479)</f>
        <v/>
      </c>
      <c r="C479" s="105" t="str">
        <f>IF('VSTUP SCAUx'!B479="","",'VSTUP SCAUx'!B479)</f>
        <v/>
      </c>
      <c r="D479" s="105" t="str">
        <f>IF('VSTUP SCAUx'!C479="","",'VSTUP SCAUx'!C479)</f>
        <v/>
      </c>
      <c r="E479" s="105" t="str">
        <f>IF('VSTUP SCAUx'!I479="","",'VSTUP SCAUx'!I479)</f>
        <v/>
      </c>
      <c r="F479" s="95" t="str">
        <f>IF('VSTUP SCAUx'!F479="","",'VSTUP SCAUx'!F479)</f>
        <v/>
      </c>
      <c r="G479" s="95" t="str">
        <f>IF('VSTUP SCAUx'!G479="","",'VSTUP SCAUx'!G479)</f>
        <v/>
      </c>
      <c r="H479" s="101" t="str">
        <f>IF('VSTUP SCAUx'!AC479="","","ANO")</f>
        <v/>
      </c>
      <c r="I479" s="106" t="str">
        <f>IF('VSTUP SCAUx'!BD479="","",'VSTUP SCAUx'!BD479)</f>
        <v/>
      </c>
      <c r="J479" s="101" t="str">
        <f>IF('VSTUP SCAUx'!N479="","",'VSTUP SCAUx'!N479)</f>
        <v/>
      </c>
      <c r="K479" s="95" t="s">
        <v>28</v>
      </c>
      <c r="L479" s="95" t="s">
        <v>28</v>
      </c>
      <c r="M479" s="95" t="s">
        <v>28</v>
      </c>
      <c r="N479" s="95"/>
      <c r="O479" s="95" t="s">
        <v>28</v>
      </c>
      <c r="P479" s="96" t="e">
        <f>ROUND(IF(F479="vyplnit","-",VLOOKUP(CONCATENATE(Y479,G479," ",Z479),ZU!$A$6:$H$100,5,FALSE)*F479),2)</f>
        <v>#N/A</v>
      </c>
      <c r="Q479" s="96" t="e">
        <f t="shared" si="42"/>
        <v>#N/A</v>
      </c>
      <c r="R479" s="97" t="s">
        <v>28</v>
      </c>
      <c r="S479" s="97" t="s">
        <v>28</v>
      </c>
      <c r="T479" s="97" t="s">
        <v>28</v>
      </c>
      <c r="U479" s="96"/>
      <c r="V479" s="101" t="str">
        <f>IF('VSTUP SCAUx'!BH479="","",'VSTUP SCAUx'!BH479)</f>
        <v/>
      </c>
      <c r="W479" s="101" t="str">
        <f>IF('VSTUP SCAUx'!BI479="","",'VSTUP SCAUx'!BI479)</f>
        <v/>
      </c>
      <c r="X479" s="98" t="e">
        <f t="shared" si="43"/>
        <v>#VALUE!</v>
      </c>
      <c r="Y479" s="99">
        <f>IF(A479="vyplnit"," ",VLOOKUP(A479,ZU!$B$6:$H$101,2,FALSE))</f>
        <v>0</v>
      </c>
      <c r="Z479" s="95" t="s">
        <v>28</v>
      </c>
      <c r="AA479" s="95"/>
      <c r="AB479" s="95" t="s">
        <v>28</v>
      </c>
      <c r="AC479" s="95" t="s">
        <v>28</v>
      </c>
      <c r="AD479" s="95" t="s">
        <v>28</v>
      </c>
      <c r="AE479" s="95">
        <f t="shared" si="44"/>
        <v>0</v>
      </c>
      <c r="AF479" s="100">
        <f t="shared" si="45"/>
        <v>1</v>
      </c>
      <c r="AG479" s="95" t="e">
        <f t="shared" si="46"/>
        <v>#N/A</v>
      </c>
      <c r="AH479" s="95"/>
      <c r="AI479" s="101" t="s">
        <v>28</v>
      </c>
      <c r="AJ479" s="101" t="s">
        <v>28</v>
      </c>
      <c r="AK479" s="101" t="s">
        <v>28</v>
      </c>
      <c r="AL479" s="102" t="str">
        <f t="shared" si="47"/>
        <v>nezměněna</v>
      </c>
      <c r="AM479" s="103"/>
    </row>
    <row r="480" spans="1:39" ht="15">
      <c r="A480" s="105" t="str">
        <f>IF('VSTUP SCAUx'!AY480="","",'VSTUP SCAUx'!AY480)</f>
        <v/>
      </c>
      <c r="B480" s="105" t="str">
        <f>IF('VSTUP SCAUx'!A480="","",'VSTUP SCAUx'!A480)</f>
        <v/>
      </c>
      <c r="C480" s="105" t="str">
        <f>IF('VSTUP SCAUx'!B480="","",'VSTUP SCAUx'!B480)</f>
        <v/>
      </c>
      <c r="D480" s="105" t="str">
        <f>IF('VSTUP SCAUx'!C480="","",'VSTUP SCAUx'!C480)</f>
        <v/>
      </c>
      <c r="E480" s="105" t="str">
        <f>IF('VSTUP SCAUx'!I480="","",'VSTUP SCAUx'!I480)</f>
        <v/>
      </c>
      <c r="F480" s="95" t="str">
        <f>IF('VSTUP SCAUx'!F480="","",'VSTUP SCAUx'!F480)</f>
        <v/>
      </c>
      <c r="G480" s="95" t="str">
        <f>IF('VSTUP SCAUx'!G480="","",'VSTUP SCAUx'!G480)</f>
        <v/>
      </c>
      <c r="H480" s="101" t="str">
        <f>IF('VSTUP SCAUx'!AC480="","","ANO")</f>
        <v/>
      </c>
      <c r="I480" s="106" t="str">
        <f>IF('VSTUP SCAUx'!BD480="","",'VSTUP SCAUx'!BD480)</f>
        <v/>
      </c>
      <c r="J480" s="101" t="str">
        <f>IF('VSTUP SCAUx'!N480="","",'VSTUP SCAUx'!N480)</f>
        <v/>
      </c>
      <c r="K480" s="95" t="s">
        <v>28</v>
      </c>
      <c r="L480" s="95" t="s">
        <v>28</v>
      </c>
      <c r="M480" s="95" t="s">
        <v>28</v>
      </c>
      <c r="N480" s="95"/>
      <c r="O480" s="95" t="s">
        <v>28</v>
      </c>
      <c r="P480" s="96" t="e">
        <f>ROUND(IF(F480="vyplnit","-",VLOOKUP(CONCATENATE(Y480,G480," ",Z480),ZU!$A$6:$H$100,5,FALSE)*F480),2)</f>
        <v>#N/A</v>
      </c>
      <c r="Q480" s="96" t="e">
        <f t="shared" si="42"/>
        <v>#N/A</v>
      </c>
      <c r="R480" s="97" t="s">
        <v>28</v>
      </c>
      <c r="S480" s="97" t="s">
        <v>28</v>
      </c>
      <c r="T480" s="97" t="s">
        <v>28</v>
      </c>
      <c r="U480" s="96"/>
      <c r="V480" s="101" t="str">
        <f>IF('VSTUP SCAUx'!BH480="","",'VSTUP SCAUx'!BH480)</f>
        <v/>
      </c>
      <c r="W480" s="101" t="str">
        <f>IF('VSTUP SCAUx'!BI480="","",'VSTUP SCAUx'!BI480)</f>
        <v/>
      </c>
      <c r="X480" s="98" t="e">
        <f t="shared" si="43"/>
        <v>#VALUE!</v>
      </c>
      <c r="Y480" s="99">
        <f>IF(A480="vyplnit"," ",VLOOKUP(A480,ZU!$B$6:$H$101,2,FALSE))</f>
        <v>0</v>
      </c>
      <c r="Z480" s="95" t="s">
        <v>28</v>
      </c>
      <c r="AA480" s="95"/>
      <c r="AB480" s="95" t="s">
        <v>28</v>
      </c>
      <c r="AC480" s="95" t="s">
        <v>28</v>
      </c>
      <c r="AD480" s="95" t="s">
        <v>28</v>
      </c>
      <c r="AE480" s="95">
        <f t="shared" si="44"/>
        <v>0</v>
      </c>
      <c r="AF480" s="100">
        <f t="shared" si="45"/>
        <v>1</v>
      </c>
      <c r="AG480" s="95" t="e">
        <f t="shared" si="46"/>
        <v>#N/A</v>
      </c>
      <c r="AH480" s="95"/>
      <c r="AI480" s="101" t="s">
        <v>28</v>
      </c>
      <c r="AJ480" s="101" t="s">
        <v>28</v>
      </c>
      <c r="AK480" s="101" t="s">
        <v>28</v>
      </c>
      <c r="AL480" s="102" t="str">
        <f t="shared" si="47"/>
        <v>nezměněna</v>
      </c>
      <c r="AM480" s="103"/>
    </row>
    <row r="481" spans="1:39" ht="15">
      <c r="A481" s="105" t="str">
        <f>IF('VSTUP SCAUx'!AY481="","",'VSTUP SCAUx'!AY481)</f>
        <v/>
      </c>
      <c r="B481" s="105" t="str">
        <f>IF('VSTUP SCAUx'!A481="","",'VSTUP SCAUx'!A481)</f>
        <v/>
      </c>
      <c r="C481" s="105" t="str">
        <f>IF('VSTUP SCAUx'!B481="","",'VSTUP SCAUx'!B481)</f>
        <v/>
      </c>
      <c r="D481" s="105" t="str">
        <f>IF('VSTUP SCAUx'!C481="","",'VSTUP SCAUx'!C481)</f>
        <v/>
      </c>
      <c r="E481" s="105" t="str">
        <f>IF('VSTUP SCAUx'!I481="","",'VSTUP SCAUx'!I481)</f>
        <v/>
      </c>
      <c r="F481" s="95" t="str">
        <f>IF('VSTUP SCAUx'!F481="","",'VSTUP SCAUx'!F481)</f>
        <v/>
      </c>
      <c r="G481" s="95" t="str">
        <f>IF('VSTUP SCAUx'!G481="","",'VSTUP SCAUx'!G481)</f>
        <v/>
      </c>
      <c r="H481" s="101" t="str">
        <f>IF('VSTUP SCAUx'!AC481="","","ANO")</f>
        <v/>
      </c>
      <c r="I481" s="106" t="str">
        <f>IF('VSTUP SCAUx'!BD481="","",'VSTUP SCAUx'!BD481)</f>
        <v/>
      </c>
      <c r="J481" s="101" t="str">
        <f>IF('VSTUP SCAUx'!N481="","",'VSTUP SCAUx'!N481)</f>
        <v/>
      </c>
      <c r="K481" s="95" t="s">
        <v>28</v>
      </c>
      <c r="L481" s="95" t="s">
        <v>28</v>
      </c>
      <c r="M481" s="95" t="s">
        <v>28</v>
      </c>
      <c r="N481" s="95"/>
      <c r="O481" s="95" t="s">
        <v>28</v>
      </c>
      <c r="P481" s="96" t="e">
        <f>ROUND(IF(F481="vyplnit","-",VLOOKUP(CONCATENATE(Y481,G481," ",Z481),ZU!$A$6:$H$100,5,FALSE)*F481),2)</f>
        <v>#N/A</v>
      </c>
      <c r="Q481" s="96" t="e">
        <f t="shared" si="42"/>
        <v>#N/A</v>
      </c>
      <c r="R481" s="97" t="s">
        <v>28</v>
      </c>
      <c r="S481" s="97" t="s">
        <v>28</v>
      </c>
      <c r="T481" s="97" t="s">
        <v>28</v>
      </c>
      <c r="U481" s="96"/>
      <c r="V481" s="101" t="str">
        <f>IF('VSTUP SCAUx'!BH481="","",'VSTUP SCAUx'!BH481)</f>
        <v/>
      </c>
      <c r="W481" s="101" t="str">
        <f>IF('VSTUP SCAUx'!BI481="","",'VSTUP SCAUx'!BI481)</f>
        <v/>
      </c>
      <c r="X481" s="98" t="e">
        <f t="shared" si="43"/>
        <v>#VALUE!</v>
      </c>
      <c r="Y481" s="99">
        <f>IF(A481="vyplnit"," ",VLOOKUP(A481,ZU!$B$6:$H$101,2,FALSE))</f>
        <v>0</v>
      </c>
      <c r="Z481" s="95" t="s">
        <v>28</v>
      </c>
      <c r="AA481" s="95"/>
      <c r="AB481" s="95" t="s">
        <v>28</v>
      </c>
      <c r="AC481" s="95" t="s">
        <v>28</v>
      </c>
      <c r="AD481" s="95" t="s">
        <v>28</v>
      </c>
      <c r="AE481" s="95">
        <f t="shared" si="44"/>
        <v>0</v>
      </c>
      <c r="AF481" s="100">
        <f t="shared" si="45"/>
        <v>1</v>
      </c>
      <c r="AG481" s="95" t="e">
        <f t="shared" si="46"/>
        <v>#N/A</v>
      </c>
      <c r="AH481" s="95"/>
      <c r="AI481" s="101" t="s">
        <v>28</v>
      </c>
      <c r="AJ481" s="101" t="s">
        <v>28</v>
      </c>
      <c r="AK481" s="101" t="s">
        <v>28</v>
      </c>
      <c r="AL481" s="102" t="str">
        <f t="shared" si="47"/>
        <v>nezměněna</v>
      </c>
      <c r="AM481" s="103"/>
    </row>
    <row r="482" spans="1:39" ht="15">
      <c r="A482" s="105" t="str">
        <f>IF('VSTUP SCAUx'!AY482="","",'VSTUP SCAUx'!AY482)</f>
        <v/>
      </c>
      <c r="B482" s="105" t="str">
        <f>IF('VSTUP SCAUx'!A482="","",'VSTUP SCAUx'!A482)</f>
        <v/>
      </c>
      <c r="C482" s="105" t="str">
        <f>IF('VSTUP SCAUx'!B482="","",'VSTUP SCAUx'!B482)</f>
        <v/>
      </c>
      <c r="D482" s="105" t="str">
        <f>IF('VSTUP SCAUx'!C482="","",'VSTUP SCAUx'!C482)</f>
        <v/>
      </c>
      <c r="E482" s="105" t="str">
        <f>IF('VSTUP SCAUx'!I482="","",'VSTUP SCAUx'!I482)</f>
        <v/>
      </c>
      <c r="F482" s="95" t="str">
        <f>IF('VSTUP SCAUx'!F482="","",'VSTUP SCAUx'!F482)</f>
        <v/>
      </c>
      <c r="G482" s="95" t="str">
        <f>IF('VSTUP SCAUx'!G482="","",'VSTUP SCAUx'!G482)</f>
        <v/>
      </c>
      <c r="H482" s="101" t="str">
        <f>IF('VSTUP SCAUx'!AC482="","","ANO")</f>
        <v/>
      </c>
      <c r="I482" s="106" t="str">
        <f>IF('VSTUP SCAUx'!BD482="","",'VSTUP SCAUx'!BD482)</f>
        <v/>
      </c>
      <c r="J482" s="101" t="str">
        <f>IF('VSTUP SCAUx'!N482="","",'VSTUP SCAUx'!N482)</f>
        <v/>
      </c>
      <c r="K482" s="95" t="s">
        <v>28</v>
      </c>
      <c r="L482" s="95" t="s">
        <v>28</v>
      </c>
      <c r="M482" s="95" t="s">
        <v>28</v>
      </c>
      <c r="N482" s="95"/>
      <c r="O482" s="95" t="s">
        <v>28</v>
      </c>
      <c r="P482" s="96" t="e">
        <f>ROUND(IF(F482="vyplnit","-",VLOOKUP(CONCATENATE(Y482,G482," ",Z482),ZU!$A$6:$H$100,5,FALSE)*F482),2)</f>
        <v>#N/A</v>
      </c>
      <c r="Q482" s="96" t="e">
        <f t="shared" si="42"/>
        <v>#N/A</v>
      </c>
      <c r="R482" s="97" t="s">
        <v>28</v>
      </c>
      <c r="S482" s="97" t="s">
        <v>28</v>
      </c>
      <c r="T482" s="97" t="s">
        <v>28</v>
      </c>
      <c r="U482" s="96"/>
      <c r="V482" s="101" t="str">
        <f>IF('VSTUP SCAUx'!BH482="","",'VSTUP SCAUx'!BH482)</f>
        <v/>
      </c>
      <c r="W482" s="101" t="str">
        <f>IF('VSTUP SCAUx'!BI482="","",'VSTUP SCAUx'!BI482)</f>
        <v/>
      </c>
      <c r="X482" s="98" t="e">
        <f t="shared" si="43"/>
        <v>#VALUE!</v>
      </c>
      <c r="Y482" s="99">
        <f>IF(A482="vyplnit"," ",VLOOKUP(A482,ZU!$B$6:$H$101,2,FALSE))</f>
        <v>0</v>
      </c>
      <c r="Z482" s="95" t="s">
        <v>28</v>
      </c>
      <c r="AA482" s="95"/>
      <c r="AB482" s="95" t="s">
        <v>28</v>
      </c>
      <c r="AC482" s="95" t="s">
        <v>28</v>
      </c>
      <c r="AD482" s="95" t="s">
        <v>28</v>
      </c>
      <c r="AE482" s="95">
        <f t="shared" si="44"/>
        <v>0</v>
      </c>
      <c r="AF482" s="100">
        <f t="shared" si="45"/>
        <v>1</v>
      </c>
      <c r="AG482" s="95" t="e">
        <f t="shared" si="46"/>
        <v>#N/A</v>
      </c>
      <c r="AH482" s="95"/>
      <c r="AI482" s="101" t="s">
        <v>28</v>
      </c>
      <c r="AJ482" s="101" t="s">
        <v>28</v>
      </c>
      <c r="AK482" s="101" t="s">
        <v>28</v>
      </c>
      <c r="AL482" s="102" t="str">
        <f t="shared" si="47"/>
        <v>nezměněna</v>
      </c>
      <c r="AM482" s="103"/>
    </row>
    <row r="483" spans="1:39" ht="15">
      <c r="A483" s="105" t="str">
        <f>IF('VSTUP SCAUx'!AY483="","",'VSTUP SCAUx'!AY483)</f>
        <v/>
      </c>
      <c r="B483" s="105" t="str">
        <f>IF('VSTUP SCAUx'!A483="","",'VSTUP SCAUx'!A483)</f>
        <v/>
      </c>
      <c r="C483" s="105" t="str">
        <f>IF('VSTUP SCAUx'!B483="","",'VSTUP SCAUx'!B483)</f>
        <v/>
      </c>
      <c r="D483" s="105" t="str">
        <f>IF('VSTUP SCAUx'!C483="","",'VSTUP SCAUx'!C483)</f>
        <v/>
      </c>
      <c r="E483" s="105" t="str">
        <f>IF('VSTUP SCAUx'!I483="","",'VSTUP SCAUx'!I483)</f>
        <v/>
      </c>
      <c r="F483" s="95" t="str">
        <f>IF('VSTUP SCAUx'!F483="","",'VSTUP SCAUx'!F483)</f>
        <v/>
      </c>
      <c r="G483" s="95" t="str">
        <f>IF('VSTUP SCAUx'!G483="","",'VSTUP SCAUx'!G483)</f>
        <v/>
      </c>
      <c r="H483" s="101" t="str">
        <f>IF('VSTUP SCAUx'!AC483="","","ANO")</f>
        <v/>
      </c>
      <c r="I483" s="106" t="str">
        <f>IF('VSTUP SCAUx'!BD483="","",'VSTUP SCAUx'!BD483)</f>
        <v/>
      </c>
      <c r="J483" s="101" t="str">
        <f>IF('VSTUP SCAUx'!N483="","",'VSTUP SCAUx'!N483)</f>
        <v/>
      </c>
      <c r="K483" s="95" t="s">
        <v>28</v>
      </c>
      <c r="L483" s="95" t="s">
        <v>28</v>
      </c>
      <c r="M483" s="95" t="s">
        <v>28</v>
      </c>
      <c r="N483" s="95"/>
      <c r="O483" s="95" t="s">
        <v>28</v>
      </c>
      <c r="P483" s="96" t="e">
        <f>ROUND(IF(F483="vyplnit","-",VLOOKUP(CONCATENATE(Y483,G483," ",Z483),ZU!$A$6:$H$100,5,FALSE)*F483),2)</f>
        <v>#N/A</v>
      </c>
      <c r="Q483" s="96" t="e">
        <f t="shared" si="42"/>
        <v>#N/A</v>
      </c>
      <c r="R483" s="97" t="s">
        <v>28</v>
      </c>
      <c r="S483" s="97" t="s">
        <v>28</v>
      </c>
      <c r="T483" s="97" t="s">
        <v>28</v>
      </c>
      <c r="U483" s="96"/>
      <c r="V483" s="101" t="str">
        <f>IF('VSTUP SCAUx'!BH483="","",'VSTUP SCAUx'!BH483)</f>
        <v/>
      </c>
      <c r="W483" s="101" t="str">
        <f>IF('VSTUP SCAUx'!BI483="","",'VSTUP SCAUx'!BI483)</f>
        <v/>
      </c>
      <c r="X483" s="98" t="e">
        <f t="shared" si="43"/>
        <v>#VALUE!</v>
      </c>
      <c r="Y483" s="99">
        <f>IF(A483="vyplnit"," ",VLOOKUP(A483,ZU!$B$6:$H$101,2,FALSE))</f>
        <v>0</v>
      </c>
      <c r="Z483" s="95" t="s">
        <v>28</v>
      </c>
      <c r="AA483" s="95"/>
      <c r="AB483" s="95" t="s">
        <v>28</v>
      </c>
      <c r="AC483" s="95" t="s">
        <v>28</v>
      </c>
      <c r="AD483" s="95" t="s">
        <v>28</v>
      </c>
      <c r="AE483" s="95">
        <f t="shared" si="44"/>
        <v>0</v>
      </c>
      <c r="AF483" s="100">
        <f t="shared" si="45"/>
        <v>1</v>
      </c>
      <c r="AG483" s="95" t="e">
        <f t="shared" si="46"/>
        <v>#N/A</v>
      </c>
      <c r="AH483" s="95"/>
      <c r="AI483" s="101" t="s">
        <v>28</v>
      </c>
      <c r="AJ483" s="101" t="s">
        <v>28</v>
      </c>
      <c r="AK483" s="101" t="s">
        <v>28</v>
      </c>
      <c r="AL483" s="102" t="str">
        <f t="shared" si="47"/>
        <v>nezměněna</v>
      </c>
      <c r="AM483" s="103"/>
    </row>
    <row r="484" spans="1:39" ht="15">
      <c r="A484" s="105" t="str">
        <f>IF('VSTUP SCAUx'!AY484="","",'VSTUP SCAUx'!AY484)</f>
        <v/>
      </c>
      <c r="B484" s="105" t="str">
        <f>IF('VSTUP SCAUx'!A484="","",'VSTUP SCAUx'!A484)</f>
        <v/>
      </c>
      <c r="C484" s="105" t="str">
        <f>IF('VSTUP SCAUx'!B484="","",'VSTUP SCAUx'!B484)</f>
        <v/>
      </c>
      <c r="D484" s="105" t="str">
        <f>IF('VSTUP SCAUx'!C484="","",'VSTUP SCAUx'!C484)</f>
        <v/>
      </c>
      <c r="E484" s="105" t="str">
        <f>IF('VSTUP SCAUx'!I484="","",'VSTUP SCAUx'!I484)</f>
        <v/>
      </c>
      <c r="F484" s="95" t="str">
        <f>IF('VSTUP SCAUx'!F484="","",'VSTUP SCAUx'!F484)</f>
        <v/>
      </c>
      <c r="G484" s="95" t="str">
        <f>IF('VSTUP SCAUx'!G484="","",'VSTUP SCAUx'!G484)</f>
        <v/>
      </c>
      <c r="H484" s="101" t="str">
        <f>IF('VSTUP SCAUx'!AC484="","","ANO")</f>
        <v/>
      </c>
      <c r="I484" s="106" t="str">
        <f>IF('VSTUP SCAUx'!BD484="","",'VSTUP SCAUx'!BD484)</f>
        <v/>
      </c>
      <c r="J484" s="101" t="str">
        <f>IF('VSTUP SCAUx'!N484="","",'VSTUP SCAUx'!N484)</f>
        <v/>
      </c>
      <c r="K484" s="95" t="s">
        <v>28</v>
      </c>
      <c r="L484" s="95" t="s">
        <v>28</v>
      </c>
      <c r="M484" s="95" t="s">
        <v>28</v>
      </c>
      <c r="N484" s="95"/>
      <c r="O484" s="95" t="s">
        <v>28</v>
      </c>
      <c r="P484" s="96" t="e">
        <f>ROUND(IF(F484="vyplnit","-",VLOOKUP(CONCATENATE(Y484,G484," ",Z484),ZU!$A$6:$H$100,5,FALSE)*F484),2)</f>
        <v>#N/A</v>
      </c>
      <c r="Q484" s="96" t="e">
        <f t="shared" si="42"/>
        <v>#N/A</v>
      </c>
      <c r="R484" s="97" t="s">
        <v>28</v>
      </c>
      <c r="S484" s="97" t="s">
        <v>28</v>
      </c>
      <c r="T484" s="97" t="s">
        <v>28</v>
      </c>
      <c r="U484" s="96"/>
      <c r="V484" s="101" t="str">
        <f>IF('VSTUP SCAUx'!BH484="","",'VSTUP SCAUx'!BH484)</f>
        <v/>
      </c>
      <c r="W484" s="101" t="str">
        <f>IF('VSTUP SCAUx'!BI484="","",'VSTUP SCAUx'!BI484)</f>
        <v/>
      </c>
      <c r="X484" s="98" t="e">
        <f t="shared" si="43"/>
        <v>#VALUE!</v>
      </c>
      <c r="Y484" s="99">
        <f>IF(A484="vyplnit"," ",VLOOKUP(A484,ZU!$B$6:$H$101,2,FALSE))</f>
        <v>0</v>
      </c>
      <c r="Z484" s="95" t="s">
        <v>28</v>
      </c>
      <c r="AA484" s="95"/>
      <c r="AB484" s="95" t="s">
        <v>28</v>
      </c>
      <c r="AC484" s="95" t="s">
        <v>28</v>
      </c>
      <c r="AD484" s="95" t="s">
        <v>28</v>
      </c>
      <c r="AE484" s="95">
        <f t="shared" si="44"/>
        <v>0</v>
      </c>
      <c r="AF484" s="100">
        <f t="shared" si="45"/>
        <v>1</v>
      </c>
      <c r="AG484" s="95" t="e">
        <f t="shared" si="46"/>
        <v>#N/A</v>
      </c>
      <c r="AH484" s="95"/>
      <c r="AI484" s="101" t="s">
        <v>28</v>
      </c>
      <c r="AJ484" s="101" t="s">
        <v>28</v>
      </c>
      <c r="AK484" s="101" t="s">
        <v>28</v>
      </c>
      <c r="AL484" s="102" t="str">
        <f t="shared" si="47"/>
        <v>nezměněna</v>
      </c>
      <c r="AM484" s="103"/>
    </row>
    <row r="485" spans="1:39" ht="15">
      <c r="A485" s="105" t="str">
        <f>IF('VSTUP SCAUx'!AY485="","",'VSTUP SCAUx'!AY485)</f>
        <v/>
      </c>
      <c r="B485" s="105" t="str">
        <f>IF('VSTUP SCAUx'!A485="","",'VSTUP SCAUx'!A485)</f>
        <v/>
      </c>
      <c r="C485" s="105" t="str">
        <f>IF('VSTUP SCAUx'!B485="","",'VSTUP SCAUx'!B485)</f>
        <v/>
      </c>
      <c r="D485" s="105" t="str">
        <f>IF('VSTUP SCAUx'!C485="","",'VSTUP SCAUx'!C485)</f>
        <v/>
      </c>
      <c r="E485" s="105" t="str">
        <f>IF('VSTUP SCAUx'!I485="","",'VSTUP SCAUx'!I485)</f>
        <v/>
      </c>
      <c r="F485" s="95" t="str">
        <f>IF('VSTUP SCAUx'!F485="","",'VSTUP SCAUx'!F485)</f>
        <v/>
      </c>
      <c r="G485" s="95" t="str">
        <f>IF('VSTUP SCAUx'!G485="","",'VSTUP SCAUx'!G485)</f>
        <v/>
      </c>
      <c r="H485" s="101" t="str">
        <f>IF('VSTUP SCAUx'!AC485="","","ANO")</f>
        <v/>
      </c>
      <c r="I485" s="106" t="str">
        <f>IF('VSTUP SCAUx'!BD485="","",'VSTUP SCAUx'!BD485)</f>
        <v/>
      </c>
      <c r="J485" s="101" t="str">
        <f>IF('VSTUP SCAUx'!N485="","",'VSTUP SCAUx'!N485)</f>
        <v/>
      </c>
      <c r="K485" s="95" t="s">
        <v>28</v>
      </c>
      <c r="L485" s="95" t="s">
        <v>28</v>
      </c>
      <c r="M485" s="95" t="s">
        <v>28</v>
      </c>
      <c r="N485" s="95"/>
      <c r="O485" s="95" t="s">
        <v>28</v>
      </c>
      <c r="P485" s="96" t="e">
        <f>ROUND(IF(F485="vyplnit","-",VLOOKUP(CONCATENATE(Y485,G485," ",Z485),ZU!$A$6:$H$100,5,FALSE)*F485),2)</f>
        <v>#N/A</v>
      </c>
      <c r="Q485" s="96" t="e">
        <f t="shared" si="42"/>
        <v>#N/A</v>
      </c>
      <c r="R485" s="97" t="s">
        <v>28</v>
      </c>
      <c r="S485" s="97" t="s">
        <v>28</v>
      </c>
      <c r="T485" s="97" t="s">
        <v>28</v>
      </c>
      <c r="U485" s="96"/>
      <c r="V485" s="101" t="str">
        <f>IF('VSTUP SCAUx'!BH485="","",'VSTUP SCAUx'!BH485)</f>
        <v/>
      </c>
      <c r="W485" s="101" t="str">
        <f>IF('VSTUP SCAUx'!BI485="","",'VSTUP SCAUx'!BI485)</f>
        <v/>
      </c>
      <c r="X485" s="98" t="e">
        <f t="shared" si="43"/>
        <v>#VALUE!</v>
      </c>
      <c r="Y485" s="99">
        <f>IF(A485="vyplnit"," ",VLOOKUP(A485,ZU!$B$6:$H$101,2,FALSE))</f>
        <v>0</v>
      </c>
      <c r="Z485" s="95" t="s">
        <v>28</v>
      </c>
      <c r="AA485" s="95"/>
      <c r="AB485" s="95" t="s">
        <v>28</v>
      </c>
      <c r="AC485" s="95" t="s">
        <v>28</v>
      </c>
      <c r="AD485" s="95" t="s">
        <v>28</v>
      </c>
      <c r="AE485" s="95">
        <f t="shared" si="44"/>
        <v>0</v>
      </c>
      <c r="AF485" s="100">
        <f t="shared" si="45"/>
        <v>1</v>
      </c>
      <c r="AG485" s="95" t="e">
        <f t="shared" si="46"/>
        <v>#N/A</v>
      </c>
      <c r="AH485" s="95"/>
      <c r="AI485" s="101" t="s">
        <v>28</v>
      </c>
      <c r="AJ485" s="101" t="s">
        <v>28</v>
      </c>
      <c r="AK485" s="101" t="s">
        <v>28</v>
      </c>
      <c r="AL485" s="102" t="str">
        <f t="shared" si="47"/>
        <v>nezměněna</v>
      </c>
      <c r="AM485" s="103"/>
    </row>
    <row r="486" spans="1:39" ht="15">
      <c r="A486" s="105" t="str">
        <f>IF('VSTUP SCAUx'!AY486="","",'VSTUP SCAUx'!AY486)</f>
        <v/>
      </c>
      <c r="B486" s="105" t="str">
        <f>IF('VSTUP SCAUx'!A486="","",'VSTUP SCAUx'!A486)</f>
        <v/>
      </c>
      <c r="C486" s="105" t="str">
        <f>IF('VSTUP SCAUx'!B486="","",'VSTUP SCAUx'!B486)</f>
        <v/>
      </c>
      <c r="D486" s="105" t="str">
        <f>IF('VSTUP SCAUx'!C486="","",'VSTUP SCAUx'!C486)</f>
        <v/>
      </c>
      <c r="E486" s="105" t="str">
        <f>IF('VSTUP SCAUx'!I486="","",'VSTUP SCAUx'!I486)</f>
        <v/>
      </c>
      <c r="F486" s="95" t="str">
        <f>IF('VSTUP SCAUx'!F486="","",'VSTUP SCAUx'!F486)</f>
        <v/>
      </c>
      <c r="G486" s="95" t="str">
        <f>IF('VSTUP SCAUx'!G486="","",'VSTUP SCAUx'!G486)</f>
        <v/>
      </c>
      <c r="H486" s="101" t="str">
        <f>IF('VSTUP SCAUx'!AC486="","","ANO")</f>
        <v/>
      </c>
      <c r="I486" s="106" t="str">
        <f>IF('VSTUP SCAUx'!BD486="","",'VSTUP SCAUx'!BD486)</f>
        <v/>
      </c>
      <c r="J486" s="101" t="str">
        <f>IF('VSTUP SCAUx'!N486="","",'VSTUP SCAUx'!N486)</f>
        <v/>
      </c>
      <c r="K486" s="95" t="s">
        <v>28</v>
      </c>
      <c r="L486" s="95" t="s">
        <v>28</v>
      </c>
      <c r="M486" s="95" t="s">
        <v>28</v>
      </c>
      <c r="N486" s="95"/>
      <c r="O486" s="95" t="s">
        <v>28</v>
      </c>
      <c r="P486" s="96" t="e">
        <f>ROUND(IF(F486="vyplnit","-",VLOOKUP(CONCATENATE(Y486,G486," ",Z486),ZU!$A$6:$H$100,5,FALSE)*F486),2)</f>
        <v>#N/A</v>
      </c>
      <c r="Q486" s="96" t="e">
        <f t="shared" si="42"/>
        <v>#N/A</v>
      </c>
      <c r="R486" s="97" t="s">
        <v>28</v>
      </c>
      <c r="S486" s="97" t="s">
        <v>28</v>
      </c>
      <c r="T486" s="97" t="s">
        <v>28</v>
      </c>
      <c r="U486" s="96"/>
      <c r="V486" s="101" t="str">
        <f>IF('VSTUP SCAUx'!BH486="","",'VSTUP SCAUx'!BH486)</f>
        <v/>
      </c>
      <c r="W486" s="101" t="str">
        <f>IF('VSTUP SCAUx'!BI486="","",'VSTUP SCAUx'!BI486)</f>
        <v/>
      </c>
      <c r="X486" s="98" t="e">
        <f t="shared" si="43"/>
        <v>#VALUE!</v>
      </c>
      <c r="Y486" s="99">
        <f>IF(A486="vyplnit"," ",VLOOKUP(A486,ZU!$B$6:$H$101,2,FALSE))</f>
        <v>0</v>
      </c>
      <c r="Z486" s="95" t="s">
        <v>28</v>
      </c>
      <c r="AA486" s="95"/>
      <c r="AB486" s="95" t="s">
        <v>28</v>
      </c>
      <c r="AC486" s="95" t="s">
        <v>28</v>
      </c>
      <c r="AD486" s="95" t="s">
        <v>28</v>
      </c>
      <c r="AE486" s="95">
        <f t="shared" si="44"/>
        <v>0</v>
      </c>
      <c r="AF486" s="100">
        <f t="shared" si="45"/>
        <v>1</v>
      </c>
      <c r="AG486" s="95" t="e">
        <f t="shared" si="46"/>
        <v>#N/A</v>
      </c>
      <c r="AH486" s="95"/>
      <c r="AI486" s="101" t="s">
        <v>28</v>
      </c>
      <c r="AJ486" s="101" t="s">
        <v>28</v>
      </c>
      <c r="AK486" s="101" t="s">
        <v>28</v>
      </c>
      <c r="AL486" s="102" t="str">
        <f t="shared" si="47"/>
        <v>nezměněna</v>
      </c>
      <c r="AM486" s="103"/>
    </row>
    <row r="487" spans="1:39" ht="15">
      <c r="A487" s="105" t="str">
        <f>IF('VSTUP SCAUx'!AY487="","",'VSTUP SCAUx'!AY487)</f>
        <v/>
      </c>
      <c r="B487" s="105" t="str">
        <f>IF('VSTUP SCAUx'!A487="","",'VSTUP SCAUx'!A487)</f>
        <v/>
      </c>
      <c r="C487" s="105" t="str">
        <f>IF('VSTUP SCAUx'!B487="","",'VSTUP SCAUx'!B487)</f>
        <v/>
      </c>
      <c r="D487" s="105" t="str">
        <f>IF('VSTUP SCAUx'!C487="","",'VSTUP SCAUx'!C487)</f>
        <v/>
      </c>
      <c r="E487" s="105" t="str">
        <f>IF('VSTUP SCAUx'!I487="","",'VSTUP SCAUx'!I487)</f>
        <v/>
      </c>
      <c r="F487" s="95" t="str">
        <f>IF('VSTUP SCAUx'!F487="","",'VSTUP SCAUx'!F487)</f>
        <v/>
      </c>
      <c r="G487" s="95" t="str">
        <f>IF('VSTUP SCAUx'!G487="","",'VSTUP SCAUx'!G487)</f>
        <v/>
      </c>
      <c r="H487" s="101" t="str">
        <f>IF('VSTUP SCAUx'!AC487="","","ANO")</f>
        <v/>
      </c>
      <c r="I487" s="106" t="str">
        <f>IF('VSTUP SCAUx'!BD487="","",'VSTUP SCAUx'!BD487)</f>
        <v/>
      </c>
      <c r="J487" s="101" t="str">
        <f>IF('VSTUP SCAUx'!N487="","",'VSTUP SCAUx'!N487)</f>
        <v/>
      </c>
      <c r="K487" s="95" t="s">
        <v>28</v>
      </c>
      <c r="L487" s="95" t="s">
        <v>28</v>
      </c>
      <c r="M487" s="95" t="s">
        <v>28</v>
      </c>
      <c r="N487" s="95"/>
      <c r="O487" s="95" t="s">
        <v>28</v>
      </c>
      <c r="P487" s="96" t="e">
        <f>ROUND(IF(F487="vyplnit","-",VLOOKUP(CONCATENATE(Y487,G487," ",Z487),ZU!$A$6:$H$100,5,FALSE)*F487),2)</f>
        <v>#N/A</v>
      </c>
      <c r="Q487" s="96" t="e">
        <f t="shared" si="42"/>
        <v>#N/A</v>
      </c>
      <c r="R487" s="97" t="s">
        <v>28</v>
      </c>
      <c r="S487" s="97" t="s">
        <v>28</v>
      </c>
      <c r="T487" s="97" t="s">
        <v>28</v>
      </c>
      <c r="U487" s="96"/>
      <c r="V487" s="101" t="str">
        <f>IF('VSTUP SCAUx'!BH487="","",'VSTUP SCAUx'!BH487)</f>
        <v/>
      </c>
      <c r="W487" s="101" t="str">
        <f>IF('VSTUP SCAUx'!BI487="","",'VSTUP SCAUx'!BI487)</f>
        <v/>
      </c>
      <c r="X487" s="98" t="e">
        <f t="shared" si="43"/>
        <v>#VALUE!</v>
      </c>
      <c r="Y487" s="99">
        <f>IF(A487="vyplnit"," ",VLOOKUP(A487,ZU!$B$6:$H$101,2,FALSE))</f>
        <v>0</v>
      </c>
      <c r="Z487" s="95" t="s">
        <v>28</v>
      </c>
      <c r="AA487" s="95"/>
      <c r="AB487" s="95" t="s">
        <v>28</v>
      </c>
      <c r="AC487" s="95" t="s">
        <v>28</v>
      </c>
      <c r="AD487" s="95" t="s">
        <v>28</v>
      </c>
      <c r="AE487" s="95">
        <f t="shared" si="44"/>
        <v>0</v>
      </c>
      <c r="AF487" s="100">
        <f t="shared" si="45"/>
        <v>1</v>
      </c>
      <c r="AG487" s="95" t="e">
        <f t="shared" si="46"/>
        <v>#N/A</v>
      </c>
      <c r="AH487" s="95"/>
      <c r="AI487" s="101" t="s">
        <v>28</v>
      </c>
      <c r="AJ487" s="101" t="s">
        <v>28</v>
      </c>
      <c r="AK487" s="101" t="s">
        <v>28</v>
      </c>
      <c r="AL487" s="102" t="str">
        <f t="shared" si="47"/>
        <v>nezměněna</v>
      </c>
      <c r="AM487" s="103"/>
    </row>
    <row r="488" spans="1:39" ht="15">
      <c r="A488" s="105" t="str">
        <f>IF('VSTUP SCAUx'!AY488="","",'VSTUP SCAUx'!AY488)</f>
        <v/>
      </c>
      <c r="B488" s="105" t="str">
        <f>IF('VSTUP SCAUx'!A488="","",'VSTUP SCAUx'!A488)</f>
        <v/>
      </c>
      <c r="C488" s="105" t="str">
        <f>IF('VSTUP SCAUx'!B488="","",'VSTUP SCAUx'!B488)</f>
        <v/>
      </c>
      <c r="D488" s="105" t="str">
        <f>IF('VSTUP SCAUx'!C488="","",'VSTUP SCAUx'!C488)</f>
        <v/>
      </c>
      <c r="E488" s="105" t="str">
        <f>IF('VSTUP SCAUx'!I488="","",'VSTUP SCAUx'!I488)</f>
        <v/>
      </c>
      <c r="F488" s="95" t="str">
        <f>IF('VSTUP SCAUx'!F488="","",'VSTUP SCAUx'!F488)</f>
        <v/>
      </c>
      <c r="G488" s="95" t="str">
        <f>IF('VSTUP SCAUx'!G488="","",'VSTUP SCAUx'!G488)</f>
        <v/>
      </c>
      <c r="H488" s="101" t="str">
        <f>IF('VSTUP SCAUx'!AC488="","","ANO")</f>
        <v/>
      </c>
      <c r="I488" s="106" t="str">
        <f>IF('VSTUP SCAUx'!BD488="","",'VSTUP SCAUx'!BD488)</f>
        <v/>
      </c>
      <c r="J488" s="101" t="str">
        <f>IF('VSTUP SCAUx'!N488="","",'VSTUP SCAUx'!N488)</f>
        <v/>
      </c>
      <c r="K488" s="95" t="s">
        <v>28</v>
      </c>
      <c r="L488" s="95" t="s">
        <v>28</v>
      </c>
      <c r="M488" s="95" t="s">
        <v>28</v>
      </c>
      <c r="N488" s="95"/>
      <c r="O488" s="95" t="s">
        <v>28</v>
      </c>
      <c r="P488" s="96" t="e">
        <f>ROUND(IF(F488="vyplnit","-",VLOOKUP(CONCATENATE(Y488,G488," ",Z488),ZU!$A$6:$H$100,5,FALSE)*F488),2)</f>
        <v>#N/A</v>
      </c>
      <c r="Q488" s="96" t="e">
        <f t="shared" si="42"/>
        <v>#N/A</v>
      </c>
      <c r="R488" s="97" t="s">
        <v>28</v>
      </c>
      <c r="S488" s="97" t="s">
        <v>28</v>
      </c>
      <c r="T488" s="97" t="s">
        <v>28</v>
      </c>
      <c r="U488" s="96"/>
      <c r="V488" s="101" t="str">
        <f>IF('VSTUP SCAUx'!BH488="","",'VSTUP SCAUx'!BH488)</f>
        <v/>
      </c>
      <c r="W488" s="101" t="str">
        <f>IF('VSTUP SCAUx'!BI488="","",'VSTUP SCAUx'!BI488)</f>
        <v/>
      </c>
      <c r="X488" s="98" t="e">
        <f t="shared" si="43"/>
        <v>#VALUE!</v>
      </c>
      <c r="Y488" s="99">
        <f>IF(A488="vyplnit"," ",VLOOKUP(A488,ZU!$B$6:$H$101,2,FALSE))</f>
        <v>0</v>
      </c>
      <c r="Z488" s="95" t="s">
        <v>28</v>
      </c>
      <c r="AA488" s="95"/>
      <c r="AB488" s="95" t="s">
        <v>28</v>
      </c>
      <c r="AC488" s="95" t="s">
        <v>28</v>
      </c>
      <c r="AD488" s="95" t="s">
        <v>28</v>
      </c>
      <c r="AE488" s="95">
        <f t="shared" si="44"/>
        <v>0</v>
      </c>
      <c r="AF488" s="100">
        <f t="shared" si="45"/>
        <v>1</v>
      </c>
      <c r="AG488" s="95" t="e">
        <f t="shared" si="46"/>
        <v>#N/A</v>
      </c>
      <c r="AH488" s="95"/>
      <c r="AI488" s="101" t="s">
        <v>28</v>
      </c>
      <c r="AJ488" s="101" t="s">
        <v>28</v>
      </c>
      <c r="AK488" s="101" t="s">
        <v>28</v>
      </c>
      <c r="AL488" s="102" t="str">
        <f t="shared" si="47"/>
        <v>nezměněna</v>
      </c>
      <c r="AM488" s="103"/>
    </row>
    <row r="489" spans="1:39" ht="15">
      <c r="A489" s="105" t="str">
        <f>IF('VSTUP SCAUx'!AY489="","",'VSTUP SCAUx'!AY489)</f>
        <v/>
      </c>
      <c r="B489" s="105" t="str">
        <f>IF('VSTUP SCAUx'!A489="","",'VSTUP SCAUx'!A489)</f>
        <v/>
      </c>
      <c r="C489" s="105" t="str">
        <f>IF('VSTUP SCAUx'!B489="","",'VSTUP SCAUx'!B489)</f>
        <v/>
      </c>
      <c r="D489" s="105" t="str">
        <f>IF('VSTUP SCAUx'!C489="","",'VSTUP SCAUx'!C489)</f>
        <v/>
      </c>
      <c r="E489" s="105" t="str">
        <f>IF('VSTUP SCAUx'!I489="","",'VSTUP SCAUx'!I489)</f>
        <v/>
      </c>
      <c r="F489" s="95" t="str">
        <f>IF('VSTUP SCAUx'!F489="","",'VSTUP SCAUx'!F489)</f>
        <v/>
      </c>
      <c r="G489" s="95" t="str">
        <f>IF('VSTUP SCAUx'!G489="","",'VSTUP SCAUx'!G489)</f>
        <v/>
      </c>
      <c r="H489" s="101" t="str">
        <f>IF('VSTUP SCAUx'!AC489="","","ANO")</f>
        <v/>
      </c>
      <c r="I489" s="106" t="str">
        <f>IF('VSTUP SCAUx'!BD489="","",'VSTUP SCAUx'!BD489)</f>
        <v/>
      </c>
      <c r="J489" s="101" t="str">
        <f>IF('VSTUP SCAUx'!N489="","",'VSTUP SCAUx'!N489)</f>
        <v/>
      </c>
      <c r="K489" s="95" t="s">
        <v>28</v>
      </c>
      <c r="L489" s="95" t="s">
        <v>28</v>
      </c>
      <c r="M489" s="95" t="s">
        <v>28</v>
      </c>
      <c r="N489" s="95"/>
      <c r="O489" s="95" t="s">
        <v>28</v>
      </c>
      <c r="P489" s="96" t="e">
        <f>ROUND(IF(F489="vyplnit","-",VLOOKUP(CONCATENATE(Y489,G489," ",Z489),ZU!$A$6:$H$100,5,FALSE)*F489),2)</f>
        <v>#N/A</v>
      </c>
      <c r="Q489" s="96" t="e">
        <f t="shared" si="42"/>
        <v>#N/A</v>
      </c>
      <c r="R489" s="97" t="s">
        <v>28</v>
      </c>
      <c r="S489" s="97" t="s">
        <v>28</v>
      </c>
      <c r="T489" s="97" t="s">
        <v>28</v>
      </c>
      <c r="U489" s="96"/>
      <c r="V489" s="101" t="str">
        <f>IF('VSTUP SCAUx'!BH489="","",'VSTUP SCAUx'!BH489)</f>
        <v/>
      </c>
      <c r="W489" s="101" t="str">
        <f>IF('VSTUP SCAUx'!BI489="","",'VSTUP SCAUx'!BI489)</f>
        <v/>
      </c>
      <c r="X489" s="98" t="e">
        <f t="shared" si="43"/>
        <v>#VALUE!</v>
      </c>
      <c r="Y489" s="99">
        <f>IF(A489="vyplnit"," ",VLOOKUP(A489,ZU!$B$6:$H$101,2,FALSE))</f>
        <v>0</v>
      </c>
      <c r="Z489" s="95" t="s">
        <v>28</v>
      </c>
      <c r="AA489" s="95"/>
      <c r="AB489" s="95" t="s">
        <v>28</v>
      </c>
      <c r="AC489" s="95" t="s">
        <v>28</v>
      </c>
      <c r="AD489" s="95" t="s">
        <v>28</v>
      </c>
      <c r="AE489" s="95">
        <f t="shared" si="44"/>
        <v>0</v>
      </c>
      <c r="AF489" s="100">
        <f t="shared" si="45"/>
        <v>1</v>
      </c>
      <c r="AG489" s="95" t="e">
        <f t="shared" si="46"/>
        <v>#N/A</v>
      </c>
      <c r="AH489" s="95"/>
      <c r="AI489" s="101" t="s">
        <v>28</v>
      </c>
      <c r="AJ489" s="101" t="s">
        <v>28</v>
      </c>
      <c r="AK489" s="101" t="s">
        <v>28</v>
      </c>
      <c r="AL489" s="102" t="str">
        <f t="shared" si="47"/>
        <v>nezměněna</v>
      </c>
      <c r="AM489" s="103"/>
    </row>
    <row r="490" spans="1:39" ht="15">
      <c r="A490" s="105" t="str">
        <f>IF('VSTUP SCAUx'!AY490="","",'VSTUP SCAUx'!AY490)</f>
        <v/>
      </c>
      <c r="B490" s="105" t="str">
        <f>IF('VSTUP SCAUx'!A490="","",'VSTUP SCAUx'!A490)</f>
        <v/>
      </c>
      <c r="C490" s="105" t="str">
        <f>IF('VSTUP SCAUx'!B490="","",'VSTUP SCAUx'!B490)</f>
        <v/>
      </c>
      <c r="D490" s="105" t="str">
        <f>IF('VSTUP SCAUx'!C490="","",'VSTUP SCAUx'!C490)</f>
        <v/>
      </c>
      <c r="E490" s="105" t="str">
        <f>IF('VSTUP SCAUx'!I490="","",'VSTUP SCAUx'!I490)</f>
        <v/>
      </c>
      <c r="F490" s="95" t="str">
        <f>IF('VSTUP SCAUx'!F490="","",'VSTUP SCAUx'!F490)</f>
        <v/>
      </c>
      <c r="G490" s="95" t="str">
        <f>IF('VSTUP SCAUx'!G490="","",'VSTUP SCAUx'!G490)</f>
        <v/>
      </c>
      <c r="H490" s="101" t="str">
        <f>IF('VSTUP SCAUx'!AC490="","","ANO")</f>
        <v/>
      </c>
      <c r="I490" s="106" t="str">
        <f>IF('VSTUP SCAUx'!BD490="","",'VSTUP SCAUx'!BD490)</f>
        <v/>
      </c>
      <c r="J490" s="101" t="str">
        <f>IF('VSTUP SCAUx'!N490="","",'VSTUP SCAUx'!N490)</f>
        <v/>
      </c>
      <c r="K490" s="95" t="s">
        <v>28</v>
      </c>
      <c r="L490" s="95" t="s">
        <v>28</v>
      </c>
      <c r="M490" s="95" t="s">
        <v>28</v>
      </c>
      <c r="N490" s="95"/>
      <c r="O490" s="95" t="s">
        <v>28</v>
      </c>
      <c r="P490" s="96" t="e">
        <f>ROUND(IF(F490="vyplnit","-",VLOOKUP(CONCATENATE(Y490,G490," ",Z490),ZU!$A$6:$H$100,5,FALSE)*F490),2)</f>
        <v>#N/A</v>
      </c>
      <c r="Q490" s="96" t="e">
        <f t="shared" si="42"/>
        <v>#N/A</v>
      </c>
      <c r="R490" s="97" t="s">
        <v>28</v>
      </c>
      <c r="S490" s="97" t="s">
        <v>28</v>
      </c>
      <c r="T490" s="97" t="s">
        <v>28</v>
      </c>
      <c r="U490" s="96"/>
      <c r="V490" s="101" t="str">
        <f>IF('VSTUP SCAUx'!BH490="","",'VSTUP SCAUx'!BH490)</f>
        <v/>
      </c>
      <c r="W490" s="101" t="str">
        <f>IF('VSTUP SCAUx'!BI490="","",'VSTUP SCAUx'!BI490)</f>
        <v/>
      </c>
      <c r="X490" s="98" t="e">
        <f t="shared" si="43"/>
        <v>#VALUE!</v>
      </c>
      <c r="Y490" s="99">
        <f>IF(A490="vyplnit"," ",VLOOKUP(A490,ZU!$B$6:$H$101,2,FALSE))</f>
        <v>0</v>
      </c>
      <c r="Z490" s="95" t="s">
        <v>28</v>
      </c>
      <c r="AA490" s="95"/>
      <c r="AB490" s="95" t="s">
        <v>28</v>
      </c>
      <c r="AC490" s="95" t="s">
        <v>28</v>
      </c>
      <c r="AD490" s="95" t="s">
        <v>28</v>
      </c>
      <c r="AE490" s="95">
        <f t="shared" si="44"/>
        <v>0</v>
      </c>
      <c r="AF490" s="100">
        <f t="shared" si="45"/>
        <v>1</v>
      </c>
      <c r="AG490" s="95" t="e">
        <f t="shared" si="46"/>
        <v>#N/A</v>
      </c>
      <c r="AH490" s="95"/>
      <c r="AI490" s="101" t="s">
        <v>28</v>
      </c>
      <c r="AJ490" s="101" t="s">
        <v>28</v>
      </c>
      <c r="AK490" s="101" t="s">
        <v>28</v>
      </c>
      <c r="AL490" s="102" t="str">
        <f t="shared" si="47"/>
        <v>nezměněna</v>
      </c>
      <c r="AM490" s="103"/>
    </row>
    <row r="491" spans="1:39" ht="15">
      <c r="A491" s="105" t="str">
        <f>IF('VSTUP SCAUx'!AY491="","",'VSTUP SCAUx'!AY491)</f>
        <v/>
      </c>
      <c r="B491" s="105" t="str">
        <f>IF('VSTUP SCAUx'!A491="","",'VSTUP SCAUx'!A491)</f>
        <v/>
      </c>
      <c r="C491" s="105" t="str">
        <f>IF('VSTUP SCAUx'!B491="","",'VSTUP SCAUx'!B491)</f>
        <v/>
      </c>
      <c r="D491" s="105" t="str">
        <f>IF('VSTUP SCAUx'!C491="","",'VSTUP SCAUx'!C491)</f>
        <v/>
      </c>
      <c r="E491" s="105" t="str">
        <f>IF('VSTUP SCAUx'!I491="","",'VSTUP SCAUx'!I491)</f>
        <v/>
      </c>
      <c r="F491" s="95" t="str">
        <f>IF('VSTUP SCAUx'!F491="","",'VSTUP SCAUx'!F491)</f>
        <v/>
      </c>
      <c r="G491" s="95" t="str">
        <f>IF('VSTUP SCAUx'!G491="","",'VSTUP SCAUx'!G491)</f>
        <v/>
      </c>
      <c r="H491" s="101" t="str">
        <f>IF('VSTUP SCAUx'!AC491="","","ANO")</f>
        <v/>
      </c>
      <c r="I491" s="106" t="str">
        <f>IF('VSTUP SCAUx'!BD491="","",'VSTUP SCAUx'!BD491)</f>
        <v/>
      </c>
      <c r="J491" s="101" t="str">
        <f>IF('VSTUP SCAUx'!N491="","",'VSTUP SCAUx'!N491)</f>
        <v/>
      </c>
      <c r="K491" s="95" t="s">
        <v>28</v>
      </c>
      <c r="L491" s="95" t="s">
        <v>28</v>
      </c>
      <c r="M491" s="95" t="s">
        <v>28</v>
      </c>
      <c r="N491" s="95"/>
      <c r="O491" s="95" t="s">
        <v>28</v>
      </c>
      <c r="P491" s="96" t="e">
        <f>ROUND(IF(F491="vyplnit","-",VLOOKUP(CONCATENATE(Y491,G491," ",Z491),ZU!$A$6:$H$100,5,FALSE)*F491),2)</f>
        <v>#N/A</v>
      </c>
      <c r="Q491" s="96" t="e">
        <f t="shared" si="42"/>
        <v>#N/A</v>
      </c>
      <c r="R491" s="97" t="s">
        <v>28</v>
      </c>
      <c r="S491" s="97" t="s">
        <v>28</v>
      </c>
      <c r="T491" s="97" t="s">
        <v>28</v>
      </c>
      <c r="U491" s="96"/>
      <c r="V491" s="101" t="str">
        <f>IF('VSTUP SCAUx'!BH491="","",'VSTUP SCAUx'!BH491)</f>
        <v/>
      </c>
      <c r="W491" s="101" t="str">
        <f>IF('VSTUP SCAUx'!BI491="","",'VSTUP SCAUx'!BI491)</f>
        <v/>
      </c>
      <c r="X491" s="98" t="e">
        <f t="shared" si="43"/>
        <v>#VALUE!</v>
      </c>
      <c r="Y491" s="99">
        <f>IF(A491="vyplnit"," ",VLOOKUP(A491,ZU!$B$6:$H$101,2,FALSE))</f>
        <v>0</v>
      </c>
      <c r="Z491" s="95" t="s">
        <v>28</v>
      </c>
      <c r="AA491" s="95"/>
      <c r="AB491" s="95" t="s">
        <v>28</v>
      </c>
      <c r="AC491" s="95" t="s">
        <v>28</v>
      </c>
      <c r="AD491" s="95" t="s">
        <v>28</v>
      </c>
      <c r="AE491" s="95">
        <f t="shared" si="44"/>
        <v>0</v>
      </c>
      <c r="AF491" s="100">
        <f t="shared" si="45"/>
        <v>1</v>
      </c>
      <c r="AG491" s="95" t="e">
        <f t="shared" si="46"/>
        <v>#N/A</v>
      </c>
      <c r="AH491" s="95"/>
      <c r="AI491" s="101" t="s">
        <v>28</v>
      </c>
      <c r="AJ491" s="101" t="s">
        <v>28</v>
      </c>
      <c r="AK491" s="101" t="s">
        <v>28</v>
      </c>
      <c r="AL491" s="102" t="str">
        <f t="shared" si="47"/>
        <v>nezměněna</v>
      </c>
      <c r="AM491" s="103"/>
    </row>
    <row r="492" spans="1:39" ht="15">
      <c r="A492" s="105" t="str">
        <f>IF('VSTUP SCAUx'!AY492="","",'VSTUP SCAUx'!AY492)</f>
        <v/>
      </c>
      <c r="B492" s="105" t="str">
        <f>IF('VSTUP SCAUx'!A492="","",'VSTUP SCAUx'!A492)</f>
        <v/>
      </c>
      <c r="C492" s="105" t="str">
        <f>IF('VSTUP SCAUx'!B492="","",'VSTUP SCAUx'!B492)</f>
        <v/>
      </c>
      <c r="D492" s="105" t="str">
        <f>IF('VSTUP SCAUx'!C492="","",'VSTUP SCAUx'!C492)</f>
        <v/>
      </c>
      <c r="E492" s="105" t="str">
        <f>IF('VSTUP SCAUx'!I492="","",'VSTUP SCAUx'!I492)</f>
        <v/>
      </c>
      <c r="F492" s="95" t="str">
        <f>IF('VSTUP SCAUx'!F492="","",'VSTUP SCAUx'!F492)</f>
        <v/>
      </c>
      <c r="G492" s="95" t="str">
        <f>IF('VSTUP SCAUx'!G492="","",'VSTUP SCAUx'!G492)</f>
        <v/>
      </c>
      <c r="H492" s="101" t="str">
        <f>IF('VSTUP SCAUx'!AC492="","","ANO")</f>
        <v/>
      </c>
      <c r="I492" s="106" t="str">
        <f>IF('VSTUP SCAUx'!BD492="","",'VSTUP SCAUx'!BD492)</f>
        <v/>
      </c>
      <c r="J492" s="101" t="str">
        <f>IF('VSTUP SCAUx'!N492="","",'VSTUP SCAUx'!N492)</f>
        <v/>
      </c>
      <c r="K492" s="95" t="s">
        <v>28</v>
      </c>
      <c r="L492" s="95" t="s">
        <v>28</v>
      </c>
      <c r="M492" s="95" t="s">
        <v>28</v>
      </c>
      <c r="N492" s="95"/>
      <c r="O492" s="95" t="s">
        <v>28</v>
      </c>
      <c r="P492" s="96" t="e">
        <f>ROUND(IF(F492="vyplnit","-",VLOOKUP(CONCATENATE(Y492,G492," ",Z492),ZU!$A$6:$H$100,5,FALSE)*F492),2)</f>
        <v>#N/A</v>
      </c>
      <c r="Q492" s="96" t="e">
        <f t="shared" si="42"/>
        <v>#N/A</v>
      </c>
      <c r="R492" s="97" t="s">
        <v>28</v>
      </c>
      <c r="S492" s="97" t="s">
        <v>28</v>
      </c>
      <c r="T492" s="97" t="s">
        <v>28</v>
      </c>
      <c r="U492" s="96"/>
      <c r="V492" s="101" t="str">
        <f>IF('VSTUP SCAUx'!BH492="","",'VSTUP SCAUx'!BH492)</f>
        <v/>
      </c>
      <c r="W492" s="101" t="str">
        <f>IF('VSTUP SCAUx'!BI492="","",'VSTUP SCAUx'!BI492)</f>
        <v/>
      </c>
      <c r="X492" s="98" t="e">
        <f t="shared" si="43"/>
        <v>#VALUE!</v>
      </c>
      <c r="Y492" s="99">
        <f>IF(A492="vyplnit"," ",VLOOKUP(A492,ZU!$B$6:$H$101,2,FALSE))</f>
        <v>0</v>
      </c>
      <c r="Z492" s="95" t="s">
        <v>28</v>
      </c>
      <c r="AA492" s="95"/>
      <c r="AB492" s="95" t="s">
        <v>28</v>
      </c>
      <c r="AC492" s="95" t="s">
        <v>28</v>
      </c>
      <c r="AD492" s="95" t="s">
        <v>28</v>
      </c>
      <c r="AE492" s="95">
        <f t="shared" si="44"/>
        <v>0</v>
      </c>
      <c r="AF492" s="100">
        <f t="shared" si="45"/>
        <v>1</v>
      </c>
      <c r="AG492" s="95" t="e">
        <f t="shared" si="46"/>
        <v>#N/A</v>
      </c>
      <c r="AH492" s="95"/>
      <c r="AI492" s="101" t="s">
        <v>28</v>
      </c>
      <c r="AJ492" s="101" t="s">
        <v>28</v>
      </c>
      <c r="AK492" s="101" t="s">
        <v>28</v>
      </c>
      <c r="AL492" s="102" t="str">
        <f t="shared" si="47"/>
        <v>nezměněna</v>
      </c>
      <c r="AM492" s="103"/>
    </row>
    <row r="493" spans="1:39" ht="15">
      <c r="A493" s="105" t="str">
        <f>IF('VSTUP SCAUx'!AY493="","",'VSTUP SCAUx'!AY493)</f>
        <v/>
      </c>
      <c r="B493" s="105" t="str">
        <f>IF('VSTUP SCAUx'!A493="","",'VSTUP SCAUx'!A493)</f>
        <v/>
      </c>
      <c r="C493" s="105" t="str">
        <f>IF('VSTUP SCAUx'!B493="","",'VSTUP SCAUx'!B493)</f>
        <v/>
      </c>
      <c r="D493" s="105" t="str">
        <f>IF('VSTUP SCAUx'!C493="","",'VSTUP SCAUx'!C493)</f>
        <v/>
      </c>
      <c r="E493" s="105" t="str">
        <f>IF('VSTUP SCAUx'!I493="","",'VSTUP SCAUx'!I493)</f>
        <v/>
      </c>
      <c r="F493" s="95" t="str">
        <f>IF('VSTUP SCAUx'!F493="","",'VSTUP SCAUx'!F493)</f>
        <v/>
      </c>
      <c r="G493" s="95" t="str">
        <f>IF('VSTUP SCAUx'!G493="","",'VSTUP SCAUx'!G493)</f>
        <v/>
      </c>
      <c r="H493" s="101" t="str">
        <f>IF('VSTUP SCAUx'!AC493="","","ANO")</f>
        <v/>
      </c>
      <c r="I493" s="106" t="str">
        <f>IF('VSTUP SCAUx'!BD493="","",'VSTUP SCAUx'!BD493)</f>
        <v/>
      </c>
      <c r="J493" s="101" t="str">
        <f>IF('VSTUP SCAUx'!N493="","",'VSTUP SCAUx'!N493)</f>
        <v/>
      </c>
      <c r="K493" s="95" t="s">
        <v>28</v>
      </c>
      <c r="L493" s="95" t="s">
        <v>28</v>
      </c>
      <c r="M493" s="95" t="s">
        <v>28</v>
      </c>
      <c r="N493" s="95"/>
      <c r="O493" s="95" t="s">
        <v>28</v>
      </c>
      <c r="P493" s="96" t="e">
        <f>ROUND(IF(F493="vyplnit","-",VLOOKUP(CONCATENATE(Y493,G493," ",Z493),ZU!$A$6:$H$100,5,FALSE)*F493),2)</f>
        <v>#N/A</v>
      </c>
      <c r="Q493" s="96" t="e">
        <f t="shared" si="42"/>
        <v>#N/A</v>
      </c>
      <c r="R493" s="97" t="s">
        <v>28</v>
      </c>
      <c r="S493" s="97" t="s">
        <v>28</v>
      </c>
      <c r="T493" s="97" t="s">
        <v>28</v>
      </c>
      <c r="U493" s="96"/>
      <c r="V493" s="101" t="str">
        <f>IF('VSTUP SCAUx'!BH493="","",'VSTUP SCAUx'!BH493)</f>
        <v/>
      </c>
      <c r="W493" s="101" t="str">
        <f>IF('VSTUP SCAUx'!BI493="","",'VSTUP SCAUx'!BI493)</f>
        <v/>
      </c>
      <c r="X493" s="98" t="e">
        <f t="shared" si="43"/>
        <v>#VALUE!</v>
      </c>
      <c r="Y493" s="99">
        <f>IF(A493="vyplnit"," ",VLOOKUP(A493,ZU!$B$6:$H$101,2,FALSE))</f>
        <v>0</v>
      </c>
      <c r="Z493" s="95" t="s">
        <v>28</v>
      </c>
      <c r="AA493" s="95"/>
      <c r="AB493" s="95" t="s">
        <v>28</v>
      </c>
      <c r="AC493" s="95" t="s">
        <v>28</v>
      </c>
      <c r="AD493" s="95" t="s">
        <v>28</v>
      </c>
      <c r="AE493" s="95">
        <f t="shared" si="44"/>
        <v>0</v>
      </c>
      <c r="AF493" s="100">
        <f t="shared" si="45"/>
        <v>1</v>
      </c>
      <c r="AG493" s="95" t="e">
        <f t="shared" si="46"/>
        <v>#N/A</v>
      </c>
      <c r="AH493" s="95"/>
      <c r="AI493" s="101" t="s">
        <v>28</v>
      </c>
      <c r="AJ493" s="101" t="s">
        <v>28</v>
      </c>
      <c r="AK493" s="101" t="s">
        <v>28</v>
      </c>
      <c r="AL493" s="102" t="str">
        <f t="shared" si="47"/>
        <v>nezměněna</v>
      </c>
      <c r="AM493" s="103"/>
    </row>
    <row r="494" spans="1:39" ht="15">
      <c r="A494" s="105" t="str">
        <f>IF('VSTUP SCAUx'!AY494="","",'VSTUP SCAUx'!AY494)</f>
        <v/>
      </c>
      <c r="B494" s="105" t="str">
        <f>IF('VSTUP SCAUx'!A494="","",'VSTUP SCAUx'!A494)</f>
        <v/>
      </c>
      <c r="C494" s="105" t="str">
        <f>IF('VSTUP SCAUx'!B494="","",'VSTUP SCAUx'!B494)</f>
        <v/>
      </c>
      <c r="D494" s="105" t="str">
        <f>IF('VSTUP SCAUx'!C494="","",'VSTUP SCAUx'!C494)</f>
        <v/>
      </c>
      <c r="E494" s="105" t="str">
        <f>IF('VSTUP SCAUx'!I494="","",'VSTUP SCAUx'!I494)</f>
        <v/>
      </c>
      <c r="F494" s="95" t="str">
        <f>IF('VSTUP SCAUx'!F494="","",'VSTUP SCAUx'!F494)</f>
        <v/>
      </c>
      <c r="G494" s="95" t="str">
        <f>IF('VSTUP SCAUx'!G494="","",'VSTUP SCAUx'!G494)</f>
        <v/>
      </c>
      <c r="H494" s="101" t="str">
        <f>IF('VSTUP SCAUx'!AC494="","","ANO")</f>
        <v/>
      </c>
      <c r="I494" s="106" t="str">
        <f>IF('VSTUP SCAUx'!BD494="","",'VSTUP SCAUx'!BD494)</f>
        <v/>
      </c>
      <c r="J494" s="101" t="str">
        <f>IF('VSTUP SCAUx'!N494="","",'VSTUP SCAUx'!N494)</f>
        <v/>
      </c>
      <c r="K494" s="95" t="s">
        <v>28</v>
      </c>
      <c r="L494" s="95" t="s">
        <v>28</v>
      </c>
      <c r="M494" s="95" t="s">
        <v>28</v>
      </c>
      <c r="N494" s="95"/>
      <c r="O494" s="95" t="s">
        <v>28</v>
      </c>
      <c r="P494" s="96" t="e">
        <f>ROUND(IF(F494="vyplnit","-",VLOOKUP(CONCATENATE(Y494,G494," ",Z494),ZU!$A$6:$H$100,5,FALSE)*F494),2)</f>
        <v>#N/A</v>
      </c>
      <c r="Q494" s="96" t="e">
        <f t="shared" si="42"/>
        <v>#N/A</v>
      </c>
      <c r="R494" s="97" t="s">
        <v>28</v>
      </c>
      <c r="S494" s="97" t="s">
        <v>28</v>
      </c>
      <c r="T494" s="97" t="s">
        <v>28</v>
      </c>
      <c r="U494" s="96"/>
      <c r="V494" s="101" t="str">
        <f>IF('VSTUP SCAUx'!BH494="","",'VSTUP SCAUx'!BH494)</f>
        <v/>
      </c>
      <c r="W494" s="101" t="str">
        <f>IF('VSTUP SCAUx'!BI494="","",'VSTUP SCAUx'!BI494)</f>
        <v/>
      </c>
      <c r="X494" s="98" t="e">
        <f t="shared" si="43"/>
        <v>#VALUE!</v>
      </c>
      <c r="Y494" s="99">
        <f>IF(A494="vyplnit"," ",VLOOKUP(A494,ZU!$B$6:$H$101,2,FALSE))</f>
        <v>0</v>
      </c>
      <c r="Z494" s="95" t="s">
        <v>28</v>
      </c>
      <c r="AA494" s="95"/>
      <c r="AB494" s="95" t="s">
        <v>28</v>
      </c>
      <c r="AC494" s="95" t="s">
        <v>28</v>
      </c>
      <c r="AD494" s="95" t="s">
        <v>28</v>
      </c>
      <c r="AE494" s="95">
        <f t="shared" si="44"/>
        <v>0</v>
      </c>
      <c r="AF494" s="100">
        <f t="shared" si="45"/>
        <v>1</v>
      </c>
      <c r="AG494" s="95" t="e">
        <f t="shared" si="46"/>
        <v>#N/A</v>
      </c>
      <c r="AH494" s="95"/>
      <c r="AI494" s="101" t="s">
        <v>28</v>
      </c>
      <c r="AJ494" s="101" t="s">
        <v>28</v>
      </c>
      <c r="AK494" s="101" t="s">
        <v>28</v>
      </c>
      <c r="AL494" s="102" t="str">
        <f t="shared" si="47"/>
        <v>nezměněna</v>
      </c>
      <c r="AM494" s="103"/>
    </row>
    <row r="495" spans="1:39" ht="15">
      <c r="A495" s="105" t="str">
        <f>IF('VSTUP SCAUx'!AY495="","",'VSTUP SCAUx'!AY495)</f>
        <v/>
      </c>
      <c r="B495" s="105" t="str">
        <f>IF('VSTUP SCAUx'!A495="","",'VSTUP SCAUx'!A495)</f>
        <v/>
      </c>
      <c r="C495" s="105" t="str">
        <f>IF('VSTUP SCAUx'!B495="","",'VSTUP SCAUx'!B495)</f>
        <v/>
      </c>
      <c r="D495" s="105" t="str">
        <f>IF('VSTUP SCAUx'!C495="","",'VSTUP SCAUx'!C495)</f>
        <v/>
      </c>
      <c r="E495" s="105" t="str">
        <f>IF('VSTUP SCAUx'!I495="","",'VSTUP SCAUx'!I495)</f>
        <v/>
      </c>
      <c r="F495" s="95" t="str">
        <f>IF('VSTUP SCAUx'!F495="","",'VSTUP SCAUx'!F495)</f>
        <v/>
      </c>
      <c r="G495" s="95" t="str">
        <f>IF('VSTUP SCAUx'!G495="","",'VSTUP SCAUx'!G495)</f>
        <v/>
      </c>
      <c r="H495" s="101" t="str">
        <f>IF('VSTUP SCAUx'!AC495="","","ANO")</f>
        <v/>
      </c>
      <c r="I495" s="106" t="str">
        <f>IF('VSTUP SCAUx'!BD495="","",'VSTUP SCAUx'!BD495)</f>
        <v/>
      </c>
      <c r="J495" s="101" t="str">
        <f>IF('VSTUP SCAUx'!N495="","",'VSTUP SCAUx'!N495)</f>
        <v/>
      </c>
      <c r="K495" s="95" t="s">
        <v>28</v>
      </c>
      <c r="L495" s="95" t="s">
        <v>28</v>
      </c>
      <c r="M495" s="95" t="s">
        <v>28</v>
      </c>
      <c r="N495" s="95"/>
      <c r="O495" s="95" t="s">
        <v>28</v>
      </c>
      <c r="P495" s="96" t="e">
        <f>ROUND(IF(F495="vyplnit","-",VLOOKUP(CONCATENATE(Y495,G495," ",Z495),ZU!$A$6:$H$100,5,FALSE)*F495),2)</f>
        <v>#N/A</v>
      </c>
      <c r="Q495" s="96" t="e">
        <f t="shared" si="42"/>
        <v>#N/A</v>
      </c>
      <c r="R495" s="97" t="s">
        <v>28</v>
      </c>
      <c r="S495" s="97" t="s">
        <v>28</v>
      </c>
      <c r="T495" s="97" t="s">
        <v>28</v>
      </c>
      <c r="U495" s="96"/>
      <c r="V495" s="101" t="str">
        <f>IF('VSTUP SCAUx'!BH495="","",'VSTUP SCAUx'!BH495)</f>
        <v/>
      </c>
      <c r="W495" s="101" t="str">
        <f>IF('VSTUP SCAUx'!BI495="","",'VSTUP SCAUx'!BI495)</f>
        <v/>
      </c>
      <c r="X495" s="98" t="e">
        <f t="shared" si="43"/>
        <v>#VALUE!</v>
      </c>
      <c r="Y495" s="99">
        <f>IF(A495="vyplnit"," ",VLOOKUP(A495,ZU!$B$6:$H$101,2,FALSE))</f>
        <v>0</v>
      </c>
      <c r="Z495" s="95" t="s">
        <v>28</v>
      </c>
      <c r="AA495" s="95"/>
      <c r="AB495" s="95" t="s">
        <v>28</v>
      </c>
      <c r="AC495" s="95" t="s">
        <v>28</v>
      </c>
      <c r="AD495" s="95" t="s">
        <v>28</v>
      </c>
      <c r="AE495" s="95">
        <f t="shared" si="44"/>
        <v>0</v>
      </c>
      <c r="AF495" s="100">
        <f t="shared" si="45"/>
        <v>1</v>
      </c>
      <c r="AG495" s="95" t="e">
        <f t="shared" si="46"/>
        <v>#N/A</v>
      </c>
      <c r="AH495" s="95"/>
      <c r="AI495" s="101" t="s">
        <v>28</v>
      </c>
      <c r="AJ495" s="101" t="s">
        <v>28</v>
      </c>
      <c r="AK495" s="101" t="s">
        <v>28</v>
      </c>
      <c r="AL495" s="102" t="str">
        <f t="shared" si="47"/>
        <v>nezměněna</v>
      </c>
      <c r="AM495" s="103"/>
    </row>
    <row r="496" spans="1:39" ht="15">
      <c r="A496" s="105" t="str">
        <f>IF('VSTUP SCAUx'!AY496="","",'VSTUP SCAUx'!AY496)</f>
        <v/>
      </c>
      <c r="B496" s="105" t="str">
        <f>IF('VSTUP SCAUx'!A496="","",'VSTUP SCAUx'!A496)</f>
        <v/>
      </c>
      <c r="C496" s="105" t="str">
        <f>IF('VSTUP SCAUx'!B496="","",'VSTUP SCAUx'!B496)</f>
        <v/>
      </c>
      <c r="D496" s="105" t="str">
        <f>IF('VSTUP SCAUx'!C496="","",'VSTUP SCAUx'!C496)</f>
        <v/>
      </c>
      <c r="E496" s="105" t="str">
        <f>IF('VSTUP SCAUx'!I496="","",'VSTUP SCAUx'!I496)</f>
        <v/>
      </c>
      <c r="F496" s="95" t="str">
        <f>IF('VSTUP SCAUx'!F496="","",'VSTUP SCAUx'!F496)</f>
        <v/>
      </c>
      <c r="G496" s="95" t="str">
        <f>IF('VSTUP SCAUx'!G496="","",'VSTUP SCAUx'!G496)</f>
        <v/>
      </c>
      <c r="H496" s="101" t="str">
        <f>IF('VSTUP SCAUx'!AC496="","","ANO")</f>
        <v/>
      </c>
      <c r="I496" s="106" t="str">
        <f>IF('VSTUP SCAUx'!BD496="","",'VSTUP SCAUx'!BD496)</f>
        <v/>
      </c>
      <c r="J496" s="101" t="str">
        <f>IF('VSTUP SCAUx'!N496="","",'VSTUP SCAUx'!N496)</f>
        <v/>
      </c>
      <c r="K496" s="95" t="s">
        <v>28</v>
      </c>
      <c r="L496" s="95" t="s">
        <v>28</v>
      </c>
      <c r="M496" s="95" t="s">
        <v>28</v>
      </c>
      <c r="N496" s="95"/>
      <c r="O496" s="95" t="s">
        <v>28</v>
      </c>
      <c r="P496" s="96" t="e">
        <f>ROUND(IF(F496="vyplnit","-",VLOOKUP(CONCATENATE(Y496,G496," ",Z496),ZU!$A$6:$H$100,5,FALSE)*F496),2)</f>
        <v>#N/A</v>
      </c>
      <c r="Q496" s="96" t="e">
        <f t="shared" si="42"/>
        <v>#N/A</v>
      </c>
      <c r="R496" s="97" t="s">
        <v>28</v>
      </c>
      <c r="S496" s="97" t="s">
        <v>28</v>
      </c>
      <c r="T496" s="97" t="s">
        <v>28</v>
      </c>
      <c r="U496" s="96"/>
      <c r="V496" s="101" t="str">
        <f>IF('VSTUP SCAUx'!BH496="","",'VSTUP SCAUx'!BH496)</f>
        <v/>
      </c>
      <c r="W496" s="101" t="str">
        <f>IF('VSTUP SCAUx'!BI496="","",'VSTUP SCAUx'!BI496)</f>
        <v/>
      </c>
      <c r="X496" s="98" t="e">
        <f t="shared" si="43"/>
        <v>#VALUE!</v>
      </c>
      <c r="Y496" s="99">
        <f>IF(A496="vyplnit"," ",VLOOKUP(A496,ZU!$B$6:$H$101,2,FALSE))</f>
        <v>0</v>
      </c>
      <c r="Z496" s="95" t="s">
        <v>28</v>
      </c>
      <c r="AA496" s="95"/>
      <c r="AB496" s="95" t="s">
        <v>28</v>
      </c>
      <c r="AC496" s="95" t="s">
        <v>28</v>
      </c>
      <c r="AD496" s="95" t="s">
        <v>28</v>
      </c>
      <c r="AE496" s="95">
        <f t="shared" si="44"/>
        <v>0</v>
      </c>
      <c r="AF496" s="100">
        <f t="shared" si="45"/>
        <v>1</v>
      </c>
      <c r="AG496" s="95" t="e">
        <f t="shared" si="46"/>
        <v>#N/A</v>
      </c>
      <c r="AH496" s="95"/>
      <c r="AI496" s="101" t="s">
        <v>28</v>
      </c>
      <c r="AJ496" s="101" t="s">
        <v>28</v>
      </c>
      <c r="AK496" s="101" t="s">
        <v>28</v>
      </c>
      <c r="AL496" s="102" t="str">
        <f t="shared" si="47"/>
        <v>nezměněna</v>
      </c>
      <c r="AM496" s="103"/>
    </row>
    <row r="497" spans="1:39" ht="15">
      <c r="A497" s="105" t="str">
        <f>IF('VSTUP SCAUx'!AY497="","",'VSTUP SCAUx'!AY497)</f>
        <v/>
      </c>
      <c r="B497" s="105" t="str">
        <f>IF('VSTUP SCAUx'!A497="","",'VSTUP SCAUx'!A497)</f>
        <v/>
      </c>
      <c r="C497" s="105" t="str">
        <f>IF('VSTUP SCAUx'!B497="","",'VSTUP SCAUx'!B497)</f>
        <v/>
      </c>
      <c r="D497" s="105" t="str">
        <f>IF('VSTUP SCAUx'!C497="","",'VSTUP SCAUx'!C497)</f>
        <v/>
      </c>
      <c r="E497" s="105" t="str">
        <f>IF('VSTUP SCAUx'!I497="","",'VSTUP SCAUx'!I497)</f>
        <v/>
      </c>
      <c r="F497" s="95" t="str">
        <f>IF('VSTUP SCAUx'!F497="","",'VSTUP SCAUx'!F497)</f>
        <v/>
      </c>
      <c r="G497" s="95" t="str">
        <f>IF('VSTUP SCAUx'!G497="","",'VSTUP SCAUx'!G497)</f>
        <v/>
      </c>
      <c r="H497" s="101" t="str">
        <f>IF('VSTUP SCAUx'!AC497="","","ANO")</f>
        <v/>
      </c>
      <c r="I497" s="106" t="str">
        <f>IF('VSTUP SCAUx'!BD497="","",'VSTUP SCAUx'!BD497)</f>
        <v/>
      </c>
      <c r="J497" s="101" t="str">
        <f>IF('VSTUP SCAUx'!N497="","",'VSTUP SCAUx'!N497)</f>
        <v/>
      </c>
      <c r="K497" s="95" t="s">
        <v>28</v>
      </c>
      <c r="L497" s="95" t="s">
        <v>28</v>
      </c>
      <c r="M497" s="95" t="s">
        <v>28</v>
      </c>
      <c r="N497" s="95"/>
      <c r="O497" s="95" t="s">
        <v>28</v>
      </c>
      <c r="P497" s="96" t="e">
        <f>ROUND(IF(F497="vyplnit","-",VLOOKUP(CONCATENATE(Y497,G497," ",Z497),ZU!$A$6:$H$100,5,FALSE)*F497),2)</f>
        <v>#N/A</v>
      </c>
      <c r="Q497" s="96" t="e">
        <f t="shared" si="42"/>
        <v>#N/A</v>
      </c>
      <c r="R497" s="97" t="s">
        <v>28</v>
      </c>
      <c r="S497" s="97" t="s">
        <v>28</v>
      </c>
      <c r="T497" s="97" t="s">
        <v>28</v>
      </c>
      <c r="U497" s="96"/>
      <c r="V497" s="101" t="str">
        <f>IF('VSTUP SCAUx'!BH497="","",'VSTUP SCAUx'!BH497)</f>
        <v/>
      </c>
      <c r="W497" s="101" t="str">
        <f>IF('VSTUP SCAUx'!BI497="","",'VSTUP SCAUx'!BI497)</f>
        <v/>
      </c>
      <c r="X497" s="98" t="e">
        <f t="shared" si="43"/>
        <v>#VALUE!</v>
      </c>
      <c r="Y497" s="99">
        <f>IF(A497="vyplnit"," ",VLOOKUP(A497,ZU!$B$6:$H$101,2,FALSE))</f>
        <v>0</v>
      </c>
      <c r="Z497" s="95" t="s">
        <v>28</v>
      </c>
      <c r="AA497" s="95"/>
      <c r="AB497" s="95" t="s">
        <v>28</v>
      </c>
      <c r="AC497" s="95" t="s">
        <v>28</v>
      </c>
      <c r="AD497" s="95" t="s">
        <v>28</v>
      </c>
      <c r="AE497" s="95">
        <f t="shared" si="44"/>
        <v>0</v>
      </c>
      <c r="AF497" s="100">
        <f t="shared" si="45"/>
        <v>1</v>
      </c>
      <c r="AG497" s="95" t="e">
        <f t="shared" si="46"/>
        <v>#N/A</v>
      </c>
      <c r="AH497" s="95"/>
      <c r="AI497" s="101" t="s">
        <v>28</v>
      </c>
      <c r="AJ497" s="101" t="s">
        <v>28</v>
      </c>
      <c r="AK497" s="101" t="s">
        <v>28</v>
      </c>
      <c r="AL497" s="102" t="str">
        <f t="shared" si="47"/>
        <v>nezměněna</v>
      </c>
      <c r="AM497" s="103"/>
    </row>
    <row r="498" spans="1:39" ht="15">
      <c r="A498" s="105" t="str">
        <f>IF('VSTUP SCAUx'!AY498="","",'VSTUP SCAUx'!AY498)</f>
        <v/>
      </c>
      <c r="B498" s="105" t="str">
        <f>IF('VSTUP SCAUx'!A498="","",'VSTUP SCAUx'!A498)</f>
        <v/>
      </c>
      <c r="C498" s="105" t="str">
        <f>IF('VSTUP SCAUx'!B498="","",'VSTUP SCAUx'!B498)</f>
        <v/>
      </c>
      <c r="D498" s="105" t="str">
        <f>IF('VSTUP SCAUx'!C498="","",'VSTUP SCAUx'!C498)</f>
        <v/>
      </c>
      <c r="E498" s="105" t="str">
        <f>IF('VSTUP SCAUx'!I498="","",'VSTUP SCAUx'!I498)</f>
        <v/>
      </c>
      <c r="F498" s="95" t="str">
        <f>IF('VSTUP SCAUx'!F498="","",'VSTUP SCAUx'!F498)</f>
        <v/>
      </c>
      <c r="G498" s="95" t="str">
        <f>IF('VSTUP SCAUx'!G498="","",'VSTUP SCAUx'!G498)</f>
        <v/>
      </c>
      <c r="H498" s="101" t="str">
        <f>IF('VSTUP SCAUx'!AC498="","","ANO")</f>
        <v/>
      </c>
      <c r="I498" s="106" t="str">
        <f>IF('VSTUP SCAUx'!BD498="","",'VSTUP SCAUx'!BD498)</f>
        <v/>
      </c>
      <c r="J498" s="101" t="str">
        <f>IF('VSTUP SCAUx'!N498="","",'VSTUP SCAUx'!N498)</f>
        <v/>
      </c>
      <c r="K498" s="95" t="s">
        <v>28</v>
      </c>
      <c r="L498" s="95" t="s">
        <v>28</v>
      </c>
      <c r="M498" s="95" t="s">
        <v>28</v>
      </c>
      <c r="N498" s="95"/>
      <c r="O498" s="95" t="s">
        <v>28</v>
      </c>
      <c r="P498" s="96" t="e">
        <f>ROUND(IF(F498="vyplnit","-",VLOOKUP(CONCATENATE(Y498,G498," ",Z498),ZU!$A$6:$H$100,5,FALSE)*F498),2)</f>
        <v>#N/A</v>
      </c>
      <c r="Q498" s="96" t="e">
        <f t="shared" si="42"/>
        <v>#N/A</v>
      </c>
      <c r="R498" s="97" t="s">
        <v>28</v>
      </c>
      <c r="S498" s="97" t="s">
        <v>28</v>
      </c>
      <c r="T498" s="97" t="s">
        <v>28</v>
      </c>
      <c r="U498" s="96"/>
      <c r="V498" s="101" t="str">
        <f>IF('VSTUP SCAUx'!BH498="","",'VSTUP SCAUx'!BH498)</f>
        <v/>
      </c>
      <c r="W498" s="101" t="str">
        <f>IF('VSTUP SCAUx'!BI498="","",'VSTUP SCAUx'!BI498)</f>
        <v/>
      </c>
      <c r="X498" s="98" t="e">
        <f t="shared" si="43"/>
        <v>#VALUE!</v>
      </c>
      <c r="Y498" s="99">
        <f>IF(A498="vyplnit"," ",VLOOKUP(A498,ZU!$B$6:$H$101,2,FALSE))</f>
        <v>0</v>
      </c>
      <c r="Z498" s="95" t="s">
        <v>28</v>
      </c>
      <c r="AA498" s="95"/>
      <c r="AB498" s="95" t="s">
        <v>28</v>
      </c>
      <c r="AC498" s="95" t="s">
        <v>28</v>
      </c>
      <c r="AD498" s="95" t="s">
        <v>28</v>
      </c>
      <c r="AE498" s="95">
        <f t="shared" si="44"/>
        <v>0</v>
      </c>
      <c r="AF498" s="100">
        <f t="shared" si="45"/>
        <v>1</v>
      </c>
      <c r="AG498" s="95" t="e">
        <f t="shared" si="46"/>
        <v>#N/A</v>
      </c>
      <c r="AH498" s="95"/>
      <c r="AI498" s="101" t="s">
        <v>28</v>
      </c>
      <c r="AJ498" s="101" t="s">
        <v>28</v>
      </c>
      <c r="AK498" s="101" t="s">
        <v>28</v>
      </c>
      <c r="AL498" s="102" t="str">
        <f t="shared" si="47"/>
        <v>nezměněna</v>
      </c>
      <c r="AM498" s="103"/>
    </row>
    <row r="499" spans="1:39" ht="15">
      <c r="A499" s="105" t="str">
        <f>IF('VSTUP SCAUx'!AY499="","",'VSTUP SCAUx'!AY499)</f>
        <v/>
      </c>
      <c r="B499" s="105" t="str">
        <f>IF('VSTUP SCAUx'!A499="","",'VSTUP SCAUx'!A499)</f>
        <v/>
      </c>
      <c r="C499" s="105" t="str">
        <f>IF('VSTUP SCAUx'!B499="","",'VSTUP SCAUx'!B499)</f>
        <v/>
      </c>
      <c r="D499" s="105" t="str">
        <f>IF('VSTUP SCAUx'!C499="","",'VSTUP SCAUx'!C499)</f>
        <v/>
      </c>
      <c r="E499" s="105" t="str">
        <f>IF('VSTUP SCAUx'!I499="","",'VSTUP SCAUx'!I499)</f>
        <v/>
      </c>
      <c r="F499" s="95" t="str">
        <f>IF('VSTUP SCAUx'!F499="","",'VSTUP SCAUx'!F499)</f>
        <v/>
      </c>
      <c r="G499" s="95" t="str">
        <f>IF('VSTUP SCAUx'!G499="","",'VSTUP SCAUx'!G499)</f>
        <v/>
      </c>
      <c r="H499" s="101" t="str">
        <f>IF('VSTUP SCAUx'!AC499="","","ANO")</f>
        <v/>
      </c>
      <c r="I499" s="106" t="str">
        <f>IF('VSTUP SCAUx'!BD499="","",'VSTUP SCAUx'!BD499)</f>
        <v/>
      </c>
      <c r="J499" s="101" t="str">
        <f>IF('VSTUP SCAUx'!N499="","",'VSTUP SCAUx'!N499)</f>
        <v/>
      </c>
      <c r="K499" s="95" t="s">
        <v>28</v>
      </c>
      <c r="L499" s="95" t="s">
        <v>28</v>
      </c>
      <c r="M499" s="95" t="s">
        <v>28</v>
      </c>
      <c r="N499" s="95"/>
      <c r="O499" s="95" t="s">
        <v>28</v>
      </c>
      <c r="P499" s="96" t="e">
        <f>ROUND(IF(F499="vyplnit","-",VLOOKUP(CONCATENATE(Y499,G499," ",Z499),ZU!$A$6:$H$100,5,FALSE)*F499),2)</f>
        <v>#N/A</v>
      </c>
      <c r="Q499" s="96" t="e">
        <f t="shared" si="42"/>
        <v>#N/A</v>
      </c>
      <c r="R499" s="97" t="s">
        <v>28</v>
      </c>
      <c r="S499" s="97" t="s">
        <v>28</v>
      </c>
      <c r="T499" s="97" t="s">
        <v>28</v>
      </c>
      <c r="U499" s="96"/>
      <c r="V499" s="101" t="str">
        <f>IF('VSTUP SCAUx'!BH499="","",'VSTUP SCAUx'!BH499)</f>
        <v/>
      </c>
      <c r="W499" s="101" t="str">
        <f>IF('VSTUP SCAUx'!BI499="","",'VSTUP SCAUx'!BI499)</f>
        <v/>
      </c>
      <c r="X499" s="98" t="e">
        <f t="shared" si="43"/>
        <v>#VALUE!</v>
      </c>
      <c r="Y499" s="99">
        <f>IF(A499="vyplnit"," ",VLOOKUP(A499,ZU!$B$6:$H$101,2,FALSE))</f>
        <v>0</v>
      </c>
      <c r="Z499" s="95" t="s">
        <v>28</v>
      </c>
      <c r="AA499" s="95"/>
      <c r="AB499" s="95" t="s">
        <v>28</v>
      </c>
      <c r="AC499" s="95" t="s">
        <v>28</v>
      </c>
      <c r="AD499" s="95" t="s">
        <v>28</v>
      </c>
      <c r="AE499" s="95">
        <f t="shared" si="44"/>
        <v>0</v>
      </c>
      <c r="AF499" s="100">
        <f t="shared" si="45"/>
        <v>1</v>
      </c>
      <c r="AG499" s="95" t="e">
        <f t="shared" si="46"/>
        <v>#N/A</v>
      </c>
      <c r="AH499" s="95"/>
      <c r="AI499" s="101" t="s">
        <v>28</v>
      </c>
      <c r="AJ499" s="101" t="s">
        <v>28</v>
      </c>
      <c r="AK499" s="101" t="s">
        <v>28</v>
      </c>
      <c r="AL499" s="102" t="str">
        <f t="shared" si="47"/>
        <v>nezměněna</v>
      </c>
      <c r="AM499" s="103"/>
    </row>
    <row r="500" spans="1:39" ht="15">
      <c r="A500" s="105" t="str">
        <f>IF('VSTUP SCAUx'!AY500="","",'VSTUP SCAUx'!AY500)</f>
        <v/>
      </c>
      <c r="B500" s="105" t="str">
        <f>IF('VSTUP SCAUx'!A500="","",'VSTUP SCAUx'!A500)</f>
        <v/>
      </c>
      <c r="C500" s="105" t="str">
        <f>IF('VSTUP SCAUx'!B500="","",'VSTUP SCAUx'!B500)</f>
        <v/>
      </c>
      <c r="D500" s="105" t="str">
        <f>IF('VSTUP SCAUx'!C500="","",'VSTUP SCAUx'!C500)</f>
        <v/>
      </c>
      <c r="E500" s="105" t="str">
        <f>IF('VSTUP SCAUx'!I500="","",'VSTUP SCAUx'!I500)</f>
        <v/>
      </c>
      <c r="F500" s="95" t="str">
        <f>IF('VSTUP SCAUx'!F500="","",'VSTUP SCAUx'!F500)</f>
        <v/>
      </c>
      <c r="G500" s="95" t="str">
        <f>IF('VSTUP SCAUx'!G500="","",'VSTUP SCAUx'!G500)</f>
        <v/>
      </c>
      <c r="H500" s="101" t="str">
        <f>IF('VSTUP SCAUx'!AC500="","","ANO")</f>
        <v/>
      </c>
      <c r="I500" s="106" t="str">
        <f>IF('VSTUP SCAUx'!BD500="","",'VSTUP SCAUx'!BD500)</f>
        <v/>
      </c>
      <c r="J500" s="101" t="str">
        <f>IF('VSTUP SCAUx'!N500="","",'VSTUP SCAUx'!N500)</f>
        <v/>
      </c>
      <c r="K500" s="95" t="s">
        <v>28</v>
      </c>
      <c r="L500" s="95" t="s">
        <v>28</v>
      </c>
      <c r="M500" s="95" t="s">
        <v>28</v>
      </c>
      <c r="N500" s="95"/>
      <c r="O500" s="95" t="s">
        <v>28</v>
      </c>
      <c r="P500" s="96" t="e">
        <f>ROUND(IF(F500="vyplnit","-",VLOOKUP(CONCATENATE(Y500,G500," ",Z500),ZU!$A$6:$H$100,5,FALSE)*F500),2)</f>
        <v>#N/A</v>
      </c>
      <c r="Q500" s="96" t="e">
        <f t="shared" si="42"/>
        <v>#N/A</v>
      </c>
      <c r="R500" s="97" t="s">
        <v>28</v>
      </c>
      <c r="S500" s="97" t="s">
        <v>28</v>
      </c>
      <c r="T500" s="97" t="s">
        <v>28</v>
      </c>
      <c r="U500" s="96"/>
      <c r="V500" s="101" t="str">
        <f>IF('VSTUP SCAUx'!BH500="","",'VSTUP SCAUx'!BH500)</f>
        <v/>
      </c>
      <c r="W500" s="101" t="str">
        <f>IF('VSTUP SCAUx'!BI500="","",'VSTUP SCAUx'!BI500)</f>
        <v/>
      </c>
      <c r="X500" s="98" t="e">
        <f t="shared" si="43"/>
        <v>#VALUE!</v>
      </c>
      <c r="Y500" s="99">
        <f>IF(A500="vyplnit"," ",VLOOKUP(A500,ZU!$B$6:$H$101,2,FALSE))</f>
        <v>0</v>
      </c>
      <c r="Z500" s="95" t="s">
        <v>28</v>
      </c>
      <c r="AA500" s="95"/>
      <c r="AB500" s="95" t="s">
        <v>28</v>
      </c>
      <c r="AC500" s="95" t="s">
        <v>28</v>
      </c>
      <c r="AD500" s="95" t="s">
        <v>28</v>
      </c>
      <c r="AE500" s="95">
        <f t="shared" si="44"/>
        <v>0</v>
      </c>
      <c r="AF500" s="100">
        <f t="shared" si="45"/>
        <v>1</v>
      </c>
      <c r="AG500" s="95" t="e">
        <f t="shared" si="46"/>
        <v>#N/A</v>
      </c>
      <c r="AH500" s="95"/>
      <c r="AI500" s="101" t="s">
        <v>28</v>
      </c>
      <c r="AJ500" s="101" t="s">
        <v>28</v>
      </c>
      <c r="AK500" s="101" t="s">
        <v>28</v>
      </c>
      <c r="AL500" s="102" t="str">
        <f t="shared" si="47"/>
        <v>nezměněna</v>
      </c>
      <c r="AM500" s="103"/>
    </row>
    <row r="501" spans="1:39" ht="15">
      <c r="A501" s="105" t="str">
        <f>IF('VSTUP SCAUx'!AY501="","",'VSTUP SCAUx'!AY501)</f>
        <v/>
      </c>
      <c r="B501" s="105" t="str">
        <f>IF('VSTUP SCAUx'!A501="","",'VSTUP SCAUx'!A501)</f>
        <v/>
      </c>
      <c r="C501" s="105" t="str">
        <f>IF('VSTUP SCAUx'!B501="","",'VSTUP SCAUx'!B501)</f>
        <v/>
      </c>
      <c r="D501" s="105" t="str">
        <f>IF('VSTUP SCAUx'!C501="","",'VSTUP SCAUx'!C501)</f>
        <v/>
      </c>
      <c r="E501" s="105" t="str">
        <f>IF('VSTUP SCAUx'!I501="","",'VSTUP SCAUx'!I501)</f>
        <v/>
      </c>
      <c r="F501" s="95" t="str">
        <f>IF('VSTUP SCAUx'!F501="","",'VSTUP SCAUx'!F501)</f>
        <v/>
      </c>
      <c r="G501" s="95" t="str">
        <f>IF('VSTUP SCAUx'!G501="","",'VSTUP SCAUx'!G501)</f>
        <v/>
      </c>
      <c r="H501" s="101" t="str">
        <f>IF('VSTUP SCAUx'!AC501="","","ANO")</f>
        <v/>
      </c>
      <c r="I501" s="106" t="str">
        <f>IF('VSTUP SCAUx'!BD501="","",'VSTUP SCAUx'!BD501)</f>
        <v/>
      </c>
      <c r="J501" s="101" t="str">
        <f>IF('VSTUP SCAUx'!N501="","",'VSTUP SCAUx'!N501)</f>
        <v/>
      </c>
      <c r="K501" s="95" t="s">
        <v>28</v>
      </c>
      <c r="L501" s="95" t="s">
        <v>28</v>
      </c>
      <c r="M501" s="95" t="s">
        <v>28</v>
      </c>
      <c r="N501" s="95"/>
      <c r="O501" s="95" t="s">
        <v>28</v>
      </c>
      <c r="P501" s="96" t="e">
        <f>ROUND(IF(F501="vyplnit","-",VLOOKUP(CONCATENATE(Y501,G501," ",Z501),ZU!$A$6:$H$100,5,FALSE)*F501),2)</f>
        <v>#N/A</v>
      </c>
      <c r="Q501" s="96" t="e">
        <f t="shared" si="42"/>
        <v>#N/A</v>
      </c>
      <c r="R501" s="97" t="s">
        <v>28</v>
      </c>
      <c r="S501" s="97" t="s">
        <v>28</v>
      </c>
      <c r="T501" s="97" t="s">
        <v>28</v>
      </c>
      <c r="U501" s="96"/>
      <c r="V501" s="101" t="str">
        <f>IF('VSTUP SCAUx'!BH501="","",'VSTUP SCAUx'!BH501)</f>
        <v/>
      </c>
      <c r="W501" s="101" t="str">
        <f>IF('VSTUP SCAUx'!BI501="","",'VSTUP SCAUx'!BI501)</f>
        <v/>
      </c>
      <c r="X501" s="98" t="e">
        <f t="shared" si="43"/>
        <v>#VALUE!</v>
      </c>
      <c r="Y501" s="99">
        <f>IF(A501="vyplnit"," ",VLOOKUP(A501,ZU!$B$6:$H$101,2,FALSE))</f>
        <v>0</v>
      </c>
      <c r="Z501" s="95" t="s">
        <v>28</v>
      </c>
      <c r="AA501" s="95"/>
      <c r="AB501" s="95" t="s">
        <v>28</v>
      </c>
      <c r="AC501" s="95" t="s">
        <v>28</v>
      </c>
      <c r="AD501" s="95" t="s">
        <v>28</v>
      </c>
      <c r="AE501" s="95">
        <f t="shared" si="44"/>
        <v>0</v>
      </c>
      <c r="AF501" s="100">
        <f t="shared" si="45"/>
        <v>1</v>
      </c>
      <c r="AG501" s="95" t="e">
        <f t="shared" si="46"/>
        <v>#N/A</v>
      </c>
      <c r="AH501" s="95"/>
      <c r="AI501" s="101" t="s">
        <v>28</v>
      </c>
      <c r="AJ501" s="101" t="s">
        <v>28</v>
      </c>
      <c r="AK501" s="101" t="s">
        <v>28</v>
      </c>
      <c r="AL501" s="102" t="str">
        <f t="shared" si="47"/>
        <v>nezměněna</v>
      </c>
      <c r="AM501" s="103"/>
    </row>
    <row r="502" spans="1:39" ht="15">
      <c r="A502" s="105" t="str">
        <f>IF('VSTUP SCAUx'!AY502="","",'VSTUP SCAUx'!AY502)</f>
        <v/>
      </c>
      <c r="B502" s="105" t="str">
        <f>IF('VSTUP SCAUx'!A502="","",'VSTUP SCAUx'!A502)</f>
        <v/>
      </c>
      <c r="C502" s="105" t="str">
        <f>IF('VSTUP SCAUx'!B502="","",'VSTUP SCAUx'!B502)</f>
        <v/>
      </c>
      <c r="D502" s="105" t="str">
        <f>IF('VSTUP SCAUx'!C502="","",'VSTUP SCAUx'!C502)</f>
        <v/>
      </c>
      <c r="E502" s="105" t="str">
        <f>IF('VSTUP SCAUx'!I502="","",'VSTUP SCAUx'!I502)</f>
        <v/>
      </c>
      <c r="F502" s="95" t="str">
        <f>IF('VSTUP SCAUx'!F502="","",'VSTUP SCAUx'!F502)</f>
        <v/>
      </c>
      <c r="G502" s="95" t="str">
        <f>IF('VSTUP SCAUx'!G502="","",'VSTUP SCAUx'!G502)</f>
        <v/>
      </c>
      <c r="H502" s="101" t="str">
        <f>IF('VSTUP SCAUx'!AC502="","","ANO")</f>
        <v/>
      </c>
      <c r="I502" s="106" t="str">
        <f>IF('VSTUP SCAUx'!BD502="","",'VSTUP SCAUx'!BD502)</f>
        <v/>
      </c>
      <c r="J502" s="101" t="str">
        <f>IF('VSTUP SCAUx'!N502="","",'VSTUP SCAUx'!N502)</f>
        <v/>
      </c>
      <c r="K502" s="95" t="s">
        <v>28</v>
      </c>
      <c r="L502" s="95" t="s">
        <v>28</v>
      </c>
      <c r="M502" s="95" t="s">
        <v>28</v>
      </c>
      <c r="N502" s="95"/>
      <c r="O502" s="95" t="s">
        <v>28</v>
      </c>
      <c r="P502" s="96" t="e">
        <f>ROUND(IF(F502="vyplnit","-",VLOOKUP(CONCATENATE(Y502,G502," ",Z502),ZU!$A$6:$H$100,5,FALSE)*F502),2)</f>
        <v>#N/A</v>
      </c>
      <c r="Q502" s="96" t="e">
        <f t="shared" si="42"/>
        <v>#N/A</v>
      </c>
      <c r="R502" s="97" t="s">
        <v>28</v>
      </c>
      <c r="S502" s="97" t="s">
        <v>28</v>
      </c>
      <c r="T502" s="97" t="s">
        <v>28</v>
      </c>
      <c r="U502" s="96"/>
      <c r="V502" s="101" t="str">
        <f>IF('VSTUP SCAUx'!BH502="","",'VSTUP SCAUx'!BH502)</f>
        <v/>
      </c>
      <c r="W502" s="101" t="str">
        <f>IF('VSTUP SCAUx'!BI502="","",'VSTUP SCAUx'!BI502)</f>
        <v/>
      </c>
      <c r="X502" s="98" t="e">
        <f t="shared" si="43"/>
        <v>#VALUE!</v>
      </c>
      <c r="Y502" s="99">
        <f>IF(A502="vyplnit"," ",VLOOKUP(A502,ZU!$B$6:$H$101,2,FALSE))</f>
        <v>0</v>
      </c>
      <c r="Z502" s="95" t="s">
        <v>28</v>
      </c>
      <c r="AA502" s="95"/>
      <c r="AB502" s="95" t="s">
        <v>28</v>
      </c>
      <c r="AC502" s="95" t="s">
        <v>28</v>
      </c>
      <c r="AD502" s="95" t="s">
        <v>28</v>
      </c>
      <c r="AE502" s="95">
        <f t="shared" si="44"/>
        <v>0</v>
      </c>
      <c r="AF502" s="100">
        <f t="shared" si="45"/>
        <v>1</v>
      </c>
      <c r="AG502" s="95" t="e">
        <f t="shared" si="46"/>
        <v>#N/A</v>
      </c>
      <c r="AH502" s="95"/>
      <c r="AI502" s="101" t="s">
        <v>28</v>
      </c>
      <c r="AJ502" s="101" t="s">
        <v>28</v>
      </c>
      <c r="AK502" s="101" t="s">
        <v>28</v>
      </c>
      <c r="AL502" s="102" t="str">
        <f t="shared" si="47"/>
        <v>nezměněna</v>
      </c>
      <c r="AM502" s="103"/>
    </row>
    <row r="503" spans="1:39" ht="15">
      <c r="A503" s="105" t="str">
        <f>IF('VSTUP SCAUx'!AY503="","",'VSTUP SCAUx'!AY503)</f>
        <v/>
      </c>
      <c r="B503" s="105" t="str">
        <f>IF('VSTUP SCAUx'!A503="","",'VSTUP SCAUx'!A503)</f>
        <v/>
      </c>
      <c r="C503" s="105" t="str">
        <f>IF('VSTUP SCAUx'!B503="","",'VSTUP SCAUx'!B503)</f>
        <v/>
      </c>
      <c r="D503" s="105" t="str">
        <f>IF('VSTUP SCAUx'!C503="","",'VSTUP SCAUx'!C503)</f>
        <v/>
      </c>
      <c r="E503" s="105" t="str">
        <f>IF('VSTUP SCAUx'!I503="","",'VSTUP SCAUx'!I503)</f>
        <v/>
      </c>
      <c r="F503" s="95" t="str">
        <f>IF('VSTUP SCAUx'!F503="","",'VSTUP SCAUx'!F503)</f>
        <v/>
      </c>
      <c r="G503" s="95" t="str">
        <f>IF('VSTUP SCAUx'!G503="","",'VSTUP SCAUx'!G503)</f>
        <v/>
      </c>
      <c r="H503" s="101" t="str">
        <f>IF('VSTUP SCAUx'!AC503="","","ANO")</f>
        <v/>
      </c>
      <c r="I503" s="106" t="str">
        <f>IF('VSTUP SCAUx'!BD503="","",'VSTUP SCAUx'!BD503)</f>
        <v/>
      </c>
      <c r="J503" s="101" t="str">
        <f>IF('VSTUP SCAUx'!N503="","",'VSTUP SCAUx'!N503)</f>
        <v/>
      </c>
      <c r="K503" s="95" t="s">
        <v>28</v>
      </c>
      <c r="L503" s="95" t="s">
        <v>28</v>
      </c>
      <c r="M503" s="95" t="s">
        <v>28</v>
      </c>
      <c r="N503" s="95"/>
      <c r="O503" s="95" t="s">
        <v>28</v>
      </c>
      <c r="P503" s="96" t="e">
        <f>ROUND(IF(F503="vyplnit","-",VLOOKUP(CONCATENATE(Y503,G503," ",Z503),ZU!$A$6:$H$100,5,FALSE)*F503),2)</f>
        <v>#N/A</v>
      </c>
      <c r="Q503" s="96" t="e">
        <f t="shared" si="42"/>
        <v>#N/A</v>
      </c>
      <c r="R503" s="97" t="s">
        <v>28</v>
      </c>
      <c r="S503" s="97" t="s">
        <v>28</v>
      </c>
      <c r="T503" s="97" t="s">
        <v>28</v>
      </c>
      <c r="U503" s="96"/>
      <c r="V503" s="101" t="str">
        <f>IF('VSTUP SCAUx'!BH503="","",'VSTUP SCAUx'!BH503)</f>
        <v/>
      </c>
      <c r="W503" s="101" t="str">
        <f>IF('VSTUP SCAUx'!BI503="","",'VSTUP SCAUx'!BI503)</f>
        <v/>
      </c>
      <c r="X503" s="98" t="e">
        <f t="shared" si="43"/>
        <v>#VALUE!</v>
      </c>
      <c r="Y503" s="99">
        <f>IF(A503="vyplnit"," ",VLOOKUP(A503,ZU!$B$6:$H$101,2,FALSE))</f>
        <v>0</v>
      </c>
      <c r="Z503" s="95" t="s">
        <v>28</v>
      </c>
      <c r="AA503" s="95"/>
      <c r="AB503" s="95" t="s">
        <v>28</v>
      </c>
      <c r="AC503" s="95" t="s">
        <v>28</v>
      </c>
      <c r="AD503" s="95" t="s">
        <v>28</v>
      </c>
      <c r="AE503" s="95">
        <f t="shared" si="44"/>
        <v>0</v>
      </c>
      <c r="AF503" s="100">
        <f t="shared" si="45"/>
        <v>1</v>
      </c>
      <c r="AG503" s="95" t="e">
        <f t="shared" si="46"/>
        <v>#N/A</v>
      </c>
      <c r="AH503" s="95"/>
      <c r="AI503" s="101" t="s">
        <v>28</v>
      </c>
      <c r="AJ503" s="101" t="s">
        <v>28</v>
      </c>
      <c r="AK503" s="101" t="s">
        <v>28</v>
      </c>
      <c r="AL503" s="102" t="str">
        <f t="shared" si="47"/>
        <v>nezměněna</v>
      </c>
      <c r="AM503" s="103"/>
    </row>
    <row r="504" spans="1:39" ht="15">
      <c r="A504" s="105" t="str">
        <f>IF('VSTUP SCAUx'!AY504="","",'VSTUP SCAUx'!AY504)</f>
        <v/>
      </c>
      <c r="B504" s="105" t="str">
        <f>IF('VSTUP SCAUx'!A504="","",'VSTUP SCAUx'!A504)</f>
        <v/>
      </c>
      <c r="C504" s="105" t="str">
        <f>IF('VSTUP SCAUx'!B504="","",'VSTUP SCAUx'!B504)</f>
        <v/>
      </c>
      <c r="D504" s="105" t="str">
        <f>IF('VSTUP SCAUx'!C504="","",'VSTUP SCAUx'!C504)</f>
        <v/>
      </c>
      <c r="E504" s="105" t="str">
        <f>IF('VSTUP SCAUx'!I504="","",'VSTUP SCAUx'!I504)</f>
        <v/>
      </c>
      <c r="F504" s="95" t="str">
        <f>IF('VSTUP SCAUx'!F504="","",'VSTUP SCAUx'!F504)</f>
        <v/>
      </c>
      <c r="G504" s="95" t="str">
        <f>IF('VSTUP SCAUx'!G504="","",'VSTUP SCAUx'!G504)</f>
        <v/>
      </c>
      <c r="H504" s="101" t="str">
        <f>IF('VSTUP SCAUx'!AC504="","","ANO")</f>
        <v/>
      </c>
      <c r="I504" s="106" t="str">
        <f>IF('VSTUP SCAUx'!BD504="","",'VSTUP SCAUx'!BD504)</f>
        <v/>
      </c>
      <c r="J504" s="101" t="str">
        <f>IF('VSTUP SCAUx'!N504="","",'VSTUP SCAUx'!N504)</f>
        <v/>
      </c>
      <c r="K504" s="95" t="s">
        <v>28</v>
      </c>
      <c r="L504" s="95" t="s">
        <v>28</v>
      </c>
      <c r="M504" s="95" t="s">
        <v>28</v>
      </c>
      <c r="N504" s="95"/>
      <c r="O504" s="95" t="s">
        <v>28</v>
      </c>
      <c r="P504" s="96" t="e">
        <f>ROUND(IF(F504="vyplnit","-",VLOOKUP(CONCATENATE(Y504,G504," ",Z504),ZU!$A$6:$H$100,5,FALSE)*F504),2)</f>
        <v>#N/A</v>
      </c>
      <c r="Q504" s="96" t="e">
        <f t="shared" si="42"/>
        <v>#N/A</v>
      </c>
      <c r="R504" s="97" t="s">
        <v>28</v>
      </c>
      <c r="S504" s="97" t="s">
        <v>28</v>
      </c>
      <c r="T504" s="97" t="s">
        <v>28</v>
      </c>
      <c r="U504" s="96"/>
      <c r="V504" s="101" t="str">
        <f>IF('VSTUP SCAUx'!BH504="","",'VSTUP SCAUx'!BH504)</f>
        <v/>
      </c>
      <c r="W504" s="101" t="str">
        <f>IF('VSTUP SCAUx'!BI504="","",'VSTUP SCAUx'!BI504)</f>
        <v/>
      </c>
      <c r="X504" s="98" t="e">
        <f t="shared" si="43"/>
        <v>#VALUE!</v>
      </c>
      <c r="Y504" s="99">
        <f>IF(A504="vyplnit"," ",VLOOKUP(A504,ZU!$B$6:$H$101,2,FALSE))</f>
        <v>0</v>
      </c>
      <c r="Z504" s="95" t="s">
        <v>28</v>
      </c>
      <c r="AA504" s="95"/>
      <c r="AB504" s="95" t="s">
        <v>28</v>
      </c>
      <c r="AC504" s="95" t="s">
        <v>28</v>
      </c>
      <c r="AD504" s="95" t="s">
        <v>28</v>
      </c>
      <c r="AE504" s="95">
        <f t="shared" si="44"/>
        <v>0</v>
      </c>
      <c r="AF504" s="100">
        <f t="shared" si="45"/>
        <v>1</v>
      </c>
      <c r="AG504" s="95" t="e">
        <f t="shared" si="46"/>
        <v>#N/A</v>
      </c>
      <c r="AH504" s="95"/>
      <c r="AI504" s="101" t="s">
        <v>28</v>
      </c>
      <c r="AJ504" s="101" t="s">
        <v>28</v>
      </c>
      <c r="AK504" s="101" t="s">
        <v>28</v>
      </c>
      <c r="AL504" s="102" t="str">
        <f t="shared" si="47"/>
        <v>nezměněna</v>
      </c>
      <c r="AM504" s="103"/>
    </row>
    <row r="505" spans="1:39" ht="15">
      <c r="A505" s="105" t="str">
        <f>IF('VSTUP SCAUx'!AY505="","",'VSTUP SCAUx'!AY505)</f>
        <v/>
      </c>
      <c r="B505" s="105" t="str">
        <f>IF('VSTUP SCAUx'!A505="","",'VSTUP SCAUx'!A505)</f>
        <v/>
      </c>
      <c r="C505" s="105" t="str">
        <f>IF('VSTUP SCAUx'!B505="","",'VSTUP SCAUx'!B505)</f>
        <v/>
      </c>
      <c r="D505" s="105" t="str">
        <f>IF('VSTUP SCAUx'!C505="","",'VSTUP SCAUx'!C505)</f>
        <v/>
      </c>
      <c r="E505" s="105" t="str">
        <f>IF('VSTUP SCAUx'!I505="","",'VSTUP SCAUx'!I505)</f>
        <v/>
      </c>
      <c r="F505" s="95" t="str">
        <f>IF('VSTUP SCAUx'!F505="","",'VSTUP SCAUx'!F505)</f>
        <v/>
      </c>
      <c r="G505" s="95" t="str">
        <f>IF('VSTUP SCAUx'!G505="","",'VSTUP SCAUx'!G505)</f>
        <v/>
      </c>
      <c r="H505" s="101" t="str">
        <f>IF('VSTUP SCAUx'!AC505="","","ANO")</f>
        <v/>
      </c>
      <c r="I505" s="106" t="str">
        <f>IF('VSTUP SCAUx'!BD505="","",'VSTUP SCAUx'!BD505)</f>
        <v/>
      </c>
      <c r="J505" s="101" t="str">
        <f>IF('VSTUP SCAUx'!N505="","",'VSTUP SCAUx'!N505)</f>
        <v/>
      </c>
      <c r="K505" s="95" t="s">
        <v>28</v>
      </c>
      <c r="L505" s="95" t="s">
        <v>28</v>
      </c>
      <c r="M505" s="95" t="s">
        <v>28</v>
      </c>
      <c r="N505" s="95"/>
      <c r="O505" s="95" t="s">
        <v>28</v>
      </c>
      <c r="P505" s="96" t="e">
        <f>ROUND(IF(F505="vyplnit","-",VLOOKUP(CONCATENATE(Y505,G505," ",Z505),ZU!$A$6:$H$100,5,FALSE)*F505),2)</f>
        <v>#N/A</v>
      </c>
      <c r="Q505" s="96" t="e">
        <f t="shared" si="42"/>
        <v>#N/A</v>
      </c>
      <c r="R505" s="97" t="s">
        <v>28</v>
      </c>
      <c r="S505" s="97" t="s">
        <v>28</v>
      </c>
      <c r="T505" s="97" t="s">
        <v>28</v>
      </c>
      <c r="U505" s="96"/>
      <c r="V505" s="101" t="str">
        <f>IF('VSTUP SCAUx'!BH505="","",'VSTUP SCAUx'!BH505)</f>
        <v/>
      </c>
      <c r="W505" s="101" t="str">
        <f>IF('VSTUP SCAUx'!BI505="","",'VSTUP SCAUx'!BI505)</f>
        <v/>
      </c>
      <c r="X505" s="98" t="e">
        <f t="shared" si="43"/>
        <v>#VALUE!</v>
      </c>
      <c r="Y505" s="99">
        <f>IF(A505="vyplnit"," ",VLOOKUP(A505,ZU!$B$6:$H$101,2,FALSE))</f>
        <v>0</v>
      </c>
      <c r="Z505" s="95" t="s">
        <v>28</v>
      </c>
      <c r="AA505" s="95"/>
      <c r="AB505" s="95" t="s">
        <v>28</v>
      </c>
      <c r="AC505" s="95" t="s">
        <v>28</v>
      </c>
      <c r="AD505" s="95" t="s">
        <v>28</v>
      </c>
      <c r="AE505" s="95">
        <f t="shared" si="44"/>
        <v>0</v>
      </c>
      <c r="AF505" s="100">
        <f t="shared" si="45"/>
        <v>1</v>
      </c>
      <c r="AG505" s="95" t="e">
        <f t="shared" si="46"/>
        <v>#N/A</v>
      </c>
      <c r="AH505" s="95"/>
      <c r="AI505" s="101" t="s">
        <v>28</v>
      </c>
      <c r="AJ505" s="101" t="s">
        <v>28</v>
      </c>
      <c r="AK505" s="101" t="s">
        <v>28</v>
      </c>
      <c r="AL505" s="102" t="str">
        <f t="shared" si="47"/>
        <v>nezměněna</v>
      </c>
      <c r="AM505" s="103"/>
    </row>
    <row r="506" spans="1:39" ht="15">
      <c r="A506" s="105" t="str">
        <f>IF('VSTUP SCAUx'!AY506="","",'VSTUP SCAUx'!AY506)</f>
        <v/>
      </c>
      <c r="B506" s="105" t="str">
        <f>IF('VSTUP SCAUx'!A506="","",'VSTUP SCAUx'!A506)</f>
        <v/>
      </c>
      <c r="C506" s="105" t="str">
        <f>IF('VSTUP SCAUx'!B506="","",'VSTUP SCAUx'!B506)</f>
        <v/>
      </c>
      <c r="D506" s="105" t="str">
        <f>IF('VSTUP SCAUx'!C506="","",'VSTUP SCAUx'!C506)</f>
        <v/>
      </c>
      <c r="E506" s="105" t="str">
        <f>IF('VSTUP SCAUx'!I506="","",'VSTUP SCAUx'!I506)</f>
        <v/>
      </c>
      <c r="F506" s="95" t="str">
        <f>IF('VSTUP SCAUx'!F506="","",'VSTUP SCAUx'!F506)</f>
        <v/>
      </c>
      <c r="G506" s="95" t="str">
        <f>IF('VSTUP SCAUx'!G506="","",'VSTUP SCAUx'!G506)</f>
        <v/>
      </c>
      <c r="H506" s="101" t="str">
        <f>IF('VSTUP SCAUx'!AC506="","","ANO")</f>
        <v/>
      </c>
      <c r="I506" s="106" t="str">
        <f>IF('VSTUP SCAUx'!BD506="","",'VSTUP SCAUx'!BD506)</f>
        <v/>
      </c>
      <c r="J506" s="101" t="str">
        <f>IF('VSTUP SCAUx'!N506="","",'VSTUP SCAUx'!N506)</f>
        <v/>
      </c>
      <c r="K506" s="95" t="s">
        <v>28</v>
      </c>
      <c r="L506" s="95" t="s">
        <v>28</v>
      </c>
      <c r="M506" s="95" t="s">
        <v>28</v>
      </c>
      <c r="N506" s="95"/>
      <c r="O506" s="95" t="s">
        <v>28</v>
      </c>
      <c r="P506" s="96" t="e">
        <f>ROUND(IF(F506="vyplnit","-",VLOOKUP(CONCATENATE(Y506,G506," ",Z506),ZU!$A$6:$H$100,5,FALSE)*F506),2)</f>
        <v>#N/A</v>
      </c>
      <c r="Q506" s="96" t="e">
        <f t="shared" si="42"/>
        <v>#N/A</v>
      </c>
      <c r="R506" s="97" t="s">
        <v>28</v>
      </c>
      <c r="S506" s="97" t="s">
        <v>28</v>
      </c>
      <c r="T506" s="97" t="s">
        <v>28</v>
      </c>
      <c r="U506" s="96"/>
      <c r="V506" s="101" t="str">
        <f>IF('VSTUP SCAUx'!BH506="","",'VSTUP SCAUx'!BH506)</f>
        <v/>
      </c>
      <c r="W506" s="101" t="str">
        <f>IF('VSTUP SCAUx'!BI506="","",'VSTUP SCAUx'!BI506)</f>
        <v/>
      </c>
      <c r="X506" s="98" t="e">
        <f t="shared" si="43"/>
        <v>#VALUE!</v>
      </c>
      <c r="Y506" s="99">
        <f>IF(A506="vyplnit"," ",VLOOKUP(A506,ZU!$B$6:$H$101,2,FALSE))</f>
        <v>0</v>
      </c>
      <c r="Z506" s="95" t="s">
        <v>28</v>
      </c>
      <c r="AA506" s="95"/>
      <c r="AB506" s="95" t="s">
        <v>28</v>
      </c>
      <c r="AC506" s="95" t="s">
        <v>28</v>
      </c>
      <c r="AD506" s="95" t="s">
        <v>28</v>
      </c>
      <c r="AE506" s="95">
        <f t="shared" si="44"/>
        <v>0</v>
      </c>
      <c r="AF506" s="100">
        <f t="shared" si="45"/>
        <v>1</v>
      </c>
      <c r="AG506" s="95" t="e">
        <f t="shared" si="46"/>
        <v>#N/A</v>
      </c>
      <c r="AH506" s="95"/>
      <c r="AI506" s="101" t="s">
        <v>28</v>
      </c>
      <c r="AJ506" s="101" t="s">
        <v>28</v>
      </c>
      <c r="AK506" s="101" t="s">
        <v>28</v>
      </c>
      <c r="AL506" s="102" t="str">
        <f t="shared" si="47"/>
        <v>nezměněna</v>
      </c>
      <c r="AM506" s="103"/>
    </row>
    <row r="507" spans="1:39" ht="15">
      <c r="A507" s="105" t="str">
        <f>IF('VSTUP SCAUx'!AY507="","",'VSTUP SCAUx'!AY507)</f>
        <v/>
      </c>
      <c r="B507" s="105" t="str">
        <f>IF('VSTUP SCAUx'!A507="","",'VSTUP SCAUx'!A507)</f>
        <v/>
      </c>
      <c r="C507" s="105" t="str">
        <f>IF('VSTUP SCAUx'!B507="","",'VSTUP SCAUx'!B507)</f>
        <v/>
      </c>
      <c r="D507" s="105" t="str">
        <f>IF('VSTUP SCAUx'!C507="","",'VSTUP SCAUx'!C507)</f>
        <v/>
      </c>
      <c r="E507" s="105" t="str">
        <f>IF('VSTUP SCAUx'!I507="","",'VSTUP SCAUx'!I507)</f>
        <v/>
      </c>
      <c r="F507" s="95" t="str">
        <f>IF('VSTUP SCAUx'!F507="","",'VSTUP SCAUx'!F507)</f>
        <v/>
      </c>
      <c r="G507" s="95" t="str">
        <f>IF('VSTUP SCAUx'!G507="","",'VSTUP SCAUx'!G507)</f>
        <v/>
      </c>
      <c r="H507" s="101" t="str">
        <f>IF('VSTUP SCAUx'!AC507="","","ANO")</f>
        <v/>
      </c>
      <c r="I507" s="106" t="str">
        <f>IF('VSTUP SCAUx'!BD507="","",'VSTUP SCAUx'!BD507)</f>
        <v/>
      </c>
      <c r="J507" s="101" t="str">
        <f>IF('VSTUP SCAUx'!N507="","",'VSTUP SCAUx'!N507)</f>
        <v/>
      </c>
      <c r="K507" s="95" t="s">
        <v>28</v>
      </c>
      <c r="L507" s="95" t="s">
        <v>28</v>
      </c>
      <c r="M507" s="95" t="s">
        <v>28</v>
      </c>
      <c r="N507" s="95"/>
      <c r="O507" s="95" t="s">
        <v>28</v>
      </c>
      <c r="P507" s="96" t="e">
        <f>ROUND(IF(F507="vyplnit","-",VLOOKUP(CONCATENATE(Y507,G507," ",Z507),ZU!$A$6:$H$100,5,FALSE)*F507),2)</f>
        <v>#N/A</v>
      </c>
      <c r="Q507" s="96" t="e">
        <f t="shared" si="42"/>
        <v>#N/A</v>
      </c>
      <c r="R507" s="97" t="s">
        <v>28</v>
      </c>
      <c r="S507" s="97" t="s">
        <v>28</v>
      </c>
      <c r="T507" s="97" t="s">
        <v>28</v>
      </c>
      <c r="U507" s="96"/>
      <c r="V507" s="101" t="str">
        <f>IF('VSTUP SCAUx'!BH507="","",'VSTUP SCAUx'!BH507)</f>
        <v/>
      </c>
      <c r="W507" s="101" t="str">
        <f>IF('VSTUP SCAUx'!BI507="","",'VSTUP SCAUx'!BI507)</f>
        <v/>
      </c>
      <c r="X507" s="98" t="e">
        <f t="shared" si="43"/>
        <v>#VALUE!</v>
      </c>
      <c r="Y507" s="99">
        <f>IF(A507="vyplnit"," ",VLOOKUP(A507,ZU!$B$6:$H$101,2,FALSE))</f>
        <v>0</v>
      </c>
      <c r="Z507" s="95" t="s">
        <v>28</v>
      </c>
      <c r="AA507" s="95"/>
      <c r="AB507" s="95" t="s">
        <v>28</v>
      </c>
      <c r="AC507" s="95" t="s">
        <v>28</v>
      </c>
      <c r="AD507" s="95" t="s">
        <v>28</v>
      </c>
      <c r="AE507" s="95">
        <f t="shared" si="44"/>
        <v>0</v>
      </c>
      <c r="AF507" s="100">
        <f t="shared" si="45"/>
        <v>1</v>
      </c>
      <c r="AG507" s="95" t="e">
        <f t="shared" si="46"/>
        <v>#N/A</v>
      </c>
      <c r="AH507" s="95"/>
      <c r="AI507" s="101" t="s">
        <v>28</v>
      </c>
      <c r="AJ507" s="101" t="s">
        <v>28</v>
      </c>
      <c r="AK507" s="101" t="s">
        <v>28</v>
      </c>
      <c r="AL507" s="102" t="str">
        <f t="shared" si="47"/>
        <v>nezměněna</v>
      </c>
      <c r="AM507" s="103"/>
    </row>
    <row r="508" spans="1:39" ht="15">
      <c r="A508" s="105" t="str">
        <f>IF('VSTUP SCAUx'!AY508="","",'VSTUP SCAUx'!AY508)</f>
        <v/>
      </c>
      <c r="B508" s="105" t="str">
        <f>IF('VSTUP SCAUx'!A508="","",'VSTUP SCAUx'!A508)</f>
        <v/>
      </c>
      <c r="C508" s="105" t="str">
        <f>IF('VSTUP SCAUx'!B508="","",'VSTUP SCAUx'!B508)</f>
        <v/>
      </c>
      <c r="D508" s="105" t="str">
        <f>IF('VSTUP SCAUx'!C508="","",'VSTUP SCAUx'!C508)</f>
        <v/>
      </c>
      <c r="E508" s="105" t="str">
        <f>IF('VSTUP SCAUx'!I508="","",'VSTUP SCAUx'!I508)</f>
        <v/>
      </c>
      <c r="F508" s="95" t="str">
        <f>IF('VSTUP SCAUx'!F508="","",'VSTUP SCAUx'!F508)</f>
        <v/>
      </c>
      <c r="G508" s="95" t="str">
        <f>IF('VSTUP SCAUx'!G508="","",'VSTUP SCAUx'!G508)</f>
        <v/>
      </c>
      <c r="H508" s="101" t="str">
        <f>IF('VSTUP SCAUx'!AC508="","","ANO")</f>
        <v/>
      </c>
      <c r="I508" s="106" t="str">
        <f>IF('VSTUP SCAUx'!BD508="","",'VSTUP SCAUx'!BD508)</f>
        <v/>
      </c>
      <c r="J508" s="101" t="str">
        <f>IF('VSTUP SCAUx'!N508="","",'VSTUP SCAUx'!N508)</f>
        <v/>
      </c>
      <c r="K508" s="95" t="s">
        <v>28</v>
      </c>
      <c r="L508" s="95" t="s">
        <v>28</v>
      </c>
      <c r="M508" s="95" t="s">
        <v>28</v>
      </c>
      <c r="N508" s="95"/>
      <c r="O508" s="95" t="s">
        <v>28</v>
      </c>
      <c r="P508" s="96" t="e">
        <f>ROUND(IF(F508="vyplnit","-",VLOOKUP(CONCATENATE(Y508,G508," ",Z508),ZU!$A$6:$H$100,5,FALSE)*F508),2)</f>
        <v>#N/A</v>
      </c>
      <c r="Q508" s="96" t="e">
        <f t="shared" si="42"/>
        <v>#N/A</v>
      </c>
      <c r="R508" s="97" t="s">
        <v>28</v>
      </c>
      <c r="S508" s="97" t="s">
        <v>28</v>
      </c>
      <c r="T508" s="97" t="s">
        <v>28</v>
      </c>
      <c r="U508" s="96"/>
      <c r="V508" s="101" t="str">
        <f>IF('VSTUP SCAUx'!BH508="","",'VSTUP SCAUx'!BH508)</f>
        <v/>
      </c>
      <c r="W508" s="101" t="str">
        <f>IF('VSTUP SCAUx'!BI508="","",'VSTUP SCAUx'!BI508)</f>
        <v/>
      </c>
      <c r="X508" s="98" t="e">
        <f t="shared" si="43"/>
        <v>#VALUE!</v>
      </c>
      <c r="Y508" s="99">
        <f>IF(A508="vyplnit"," ",VLOOKUP(A508,ZU!$B$6:$H$101,2,FALSE))</f>
        <v>0</v>
      </c>
      <c r="Z508" s="95" t="s">
        <v>28</v>
      </c>
      <c r="AA508" s="95"/>
      <c r="AB508" s="95" t="s">
        <v>28</v>
      </c>
      <c r="AC508" s="95" t="s">
        <v>28</v>
      </c>
      <c r="AD508" s="95" t="s">
        <v>28</v>
      </c>
      <c r="AE508" s="95">
        <f t="shared" si="44"/>
        <v>0</v>
      </c>
      <c r="AF508" s="100">
        <f t="shared" si="45"/>
        <v>1</v>
      </c>
      <c r="AG508" s="95" t="e">
        <f t="shared" si="46"/>
        <v>#N/A</v>
      </c>
      <c r="AH508" s="95"/>
      <c r="AI508" s="101" t="s">
        <v>28</v>
      </c>
      <c r="AJ508" s="101" t="s">
        <v>28</v>
      </c>
      <c r="AK508" s="101" t="s">
        <v>28</v>
      </c>
      <c r="AL508" s="102" t="str">
        <f t="shared" si="47"/>
        <v>nezměněna</v>
      </c>
      <c r="AM508" s="103"/>
    </row>
    <row r="509" spans="1:39" ht="15">
      <c r="A509" s="105" t="str">
        <f>IF('VSTUP SCAUx'!AY509="","",'VSTUP SCAUx'!AY509)</f>
        <v/>
      </c>
      <c r="B509" s="105" t="str">
        <f>IF('VSTUP SCAUx'!A509="","",'VSTUP SCAUx'!A509)</f>
        <v/>
      </c>
      <c r="C509" s="105" t="str">
        <f>IF('VSTUP SCAUx'!B509="","",'VSTUP SCAUx'!B509)</f>
        <v/>
      </c>
      <c r="D509" s="105" t="str">
        <f>IF('VSTUP SCAUx'!C509="","",'VSTUP SCAUx'!C509)</f>
        <v/>
      </c>
      <c r="E509" s="105" t="str">
        <f>IF('VSTUP SCAUx'!I509="","",'VSTUP SCAUx'!I509)</f>
        <v/>
      </c>
      <c r="F509" s="95" t="str">
        <f>IF('VSTUP SCAUx'!F509="","",'VSTUP SCAUx'!F509)</f>
        <v/>
      </c>
      <c r="G509" s="95" t="str">
        <f>IF('VSTUP SCAUx'!G509="","",'VSTUP SCAUx'!G509)</f>
        <v/>
      </c>
      <c r="H509" s="101" t="str">
        <f>IF('VSTUP SCAUx'!AC509="","","ANO")</f>
        <v/>
      </c>
      <c r="I509" s="106" t="str">
        <f>IF('VSTUP SCAUx'!BD509="","",'VSTUP SCAUx'!BD509)</f>
        <v/>
      </c>
      <c r="J509" s="101" t="str">
        <f>IF('VSTUP SCAUx'!N509="","",'VSTUP SCAUx'!N509)</f>
        <v/>
      </c>
      <c r="K509" s="95" t="s">
        <v>28</v>
      </c>
      <c r="L509" s="95" t="s">
        <v>28</v>
      </c>
      <c r="M509" s="95" t="s">
        <v>28</v>
      </c>
      <c r="N509" s="95"/>
      <c r="O509" s="95" t="s">
        <v>28</v>
      </c>
      <c r="P509" s="96" t="e">
        <f>ROUND(IF(F509="vyplnit","-",VLOOKUP(CONCATENATE(Y509,G509," ",Z509),ZU!$A$6:$H$100,5,FALSE)*F509),2)</f>
        <v>#N/A</v>
      </c>
      <c r="Q509" s="96" t="e">
        <f t="shared" si="42"/>
        <v>#N/A</v>
      </c>
      <c r="R509" s="97" t="s">
        <v>28</v>
      </c>
      <c r="S509" s="97" t="s">
        <v>28</v>
      </c>
      <c r="T509" s="97" t="s">
        <v>28</v>
      </c>
      <c r="U509" s="96"/>
      <c r="V509" s="101" t="str">
        <f>IF('VSTUP SCAUx'!BH509="","",'VSTUP SCAUx'!BH509)</f>
        <v/>
      </c>
      <c r="W509" s="101" t="str">
        <f>IF('VSTUP SCAUx'!BI509="","",'VSTUP SCAUx'!BI509)</f>
        <v/>
      </c>
      <c r="X509" s="98" t="e">
        <f t="shared" si="43"/>
        <v>#VALUE!</v>
      </c>
      <c r="Y509" s="99">
        <f>IF(A509="vyplnit"," ",VLOOKUP(A509,ZU!$B$6:$H$101,2,FALSE))</f>
        <v>0</v>
      </c>
      <c r="Z509" s="95" t="s">
        <v>28</v>
      </c>
      <c r="AA509" s="95"/>
      <c r="AB509" s="95" t="s">
        <v>28</v>
      </c>
      <c r="AC509" s="95" t="s">
        <v>28</v>
      </c>
      <c r="AD509" s="95" t="s">
        <v>28</v>
      </c>
      <c r="AE509" s="95">
        <f t="shared" si="44"/>
        <v>0</v>
      </c>
      <c r="AF509" s="100">
        <f t="shared" si="45"/>
        <v>1</v>
      </c>
      <c r="AG509" s="95" t="e">
        <f t="shared" si="46"/>
        <v>#N/A</v>
      </c>
      <c r="AH509" s="95"/>
      <c r="AI509" s="101" t="s">
        <v>28</v>
      </c>
      <c r="AJ509" s="101" t="s">
        <v>28</v>
      </c>
      <c r="AK509" s="101" t="s">
        <v>28</v>
      </c>
      <c r="AL509" s="102" t="str">
        <f t="shared" si="47"/>
        <v>nezměněna</v>
      </c>
      <c r="AM509" s="103"/>
    </row>
    <row r="510" spans="1:39" ht="15">
      <c r="A510" s="105" t="str">
        <f>IF('VSTUP SCAUx'!AY510="","",'VSTUP SCAUx'!AY510)</f>
        <v/>
      </c>
      <c r="B510" s="105" t="str">
        <f>IF('VSTUP SCAUx'!A510="","",'VSTUP SCAUx'!A510)</f>
        <v/>
      </c>
      <c r="C510" s="105" t="str">
        <f>IF('VSTUP SCAUx'!B510="","",'VSTUP SCAUx'!B510)</f>
        <v/>
      </c>
      <c r="D510" s="105" t="str">
        <f>IF('VSTUP SCAUx'!C510="","",'VSTUP SCAUx'!C510)</f>
        <v/>
      </c>
      <c r="E510" s="105" t="str">
        <f>IF('VSTUP SCAUx'!I510="","",'VSTUP SCAUx'!I510)</f>
        <v/>
      </c>
      <c r="F510" s="95" t="str">
        <f>IF('VSTUP SCAUx'!F510="","",'VSTUP SCAUx'!F510)</f>
        <v/>
      </c>
      <c r="G510" s="95" t="str">
        <f>IF('VSTUP SCAUx'!G510="","",'VSTUP SCAUx'!G510)</f>
        <v/>
      </c>
      <c r="H510" s="101" t="str">
        <f>IF('VSTUP SCAUx'!AC510="","","ANO")</f>
        <v/>
      </c>
      <c r="I510" s="106" t="str">
        <f>IF('VSTUP SCAUx'!BD510="","",'VSTUP SCAUx'!BD510)</f>
        <v/>
      </c>
      <c r="J510" s="101" t="str">
        <f>IF('VSTUP SCAUx'!N510="","",'VSTUP SCAUx'!N510)</f>
        <v/>
      </c>
      <c r="K510" s="95" t="s">
        <v>28</v>
      </c>
      <c r="L510" s="95" t="s">
        <v>28</v>
      </c>
      <c r="M510" s="95" t="s">
        <v>28</v>
      </c>
      <c r="N510" s="95"/>
      <c r="O510" s="95" t="s">
        <v>28</v>
      </c>
      <c r="P510" s="96" t="e">
        <f>ROUND(IF(F510="vyplnit","-",VLOOKUP(CONCATENATE(Y510,G510," ",Z510),ZU!$A$6:$H$100,5,FALSE)*F510),2)</f>
        <v>#N/A</v>
      </c>
      <c r="Q510" s="96" t="e">
        <f t="shared" si="42"/>
        <v>#N/A</v>
      </c>
      <c r="R510" s="97" t="s">
        <v>28</v>
      </c>
      <c r="S510" s="97" t="s">
        <v>28</v>
      </c>
      <c r="T510" s="97" t="s">
        <v>28</v>
      </c>
      <c r="U510" s="96"/>
      <c r="V510" s="101" t="str">
        <f>IF('VSTUP SCAUx'!BH510="","",'VSTUP SCAUx'!BH510)</f>
        <v/>
      </c>
      <c r="W510" s="101" t="str">
        <f>IF('VSTUP SCAUx'!BI510="","",'VSTUP SCAUx'!BI510)</f>
        <v/>
      </c>
      <c r="X510" s="98" t="e">
        <f t="shared" si="43"/>
        <v>#VALUE!</v>
      </c>
      <c r="Y510" s="99">
        <f>IF(A510="vyplnit"," ",VLOOKUP(A510,ZU!$B$6:$H$101,2,FALSE))</f>
        <v>0</v>
      </c>
      <c r="Z510" s="95" t="s">
        <v>28</v>
      </c>
      <c r="AA510" s="95"/>
      <c r="AB510" s="95" t="s">
        <v>28</v>
      </c>
      <c r="AC510" s="95" t="s">
        <v>28</v>
      </c>
      <c r="AD510" s="95" t="s">
        <v>28</v>
      </c>
      <c r="AE510" s="95">
        <f t="shared" si="44"/>
        <v>0</v>
      </c>
      <c r="AF510" s="100">
        <f t="shared" si="45"/>
        <v>1</v>
      </c>
      <c r="AG510" s="95" t="e">
        <f t="shared" si="46"/>
        <v>#N/A</v>
      </c>
      <c r="AH510" s="95"/>
      <c r="AI510" s="101" t="s">
        <v>28</v>
      </c>
      <c r="AJ510" s="101" t="s">
        <v>28</v>
      </c>
      <c r="AK510" s="101" t="s">
        <v>28</v>
      </c>
      <c r="AL510" s="102" t="str">
        <f t="shared" si="47"/>
        <v>nezměněna</v>
      </c>
      <c r="AM510" s="103"/>
    </row>
    <row r="511" spans="1:39" ht="15">
      <c r="A511" s="105" t="str">
        <f>IF('VSTUP SCAUx'!AY511="","",'VSTUP SCAUx'!AY511)</f>
        <v/>
      </c>
      <c r="B511" s="105" t="str">
        <f>IF('VSTUP SCAUx'!A511="","",'VSTUP SCAUx'!A511)</f>
        <v/>
      </c>
      <c r="C511" s="105" t="str">
        <f>IF('VSTUP SCAUx'!B511="","",'VSTUP SCAUx'!B511)</f>
        <v/>
      </c>
      <c r="D511" s="105" t="str">
        <f>IF('VSTUP SCAUx'!C511="","",'VSTUP SCAUx'!C511)</f>
        <v/>
      </c>
      <c r="E511" s="105" t="str">
        <f>IF('VSTUP SCAUx'!I511="","",'VSTUP SCAUx'!I511)</f>
        <v/>
      </c>
      <c r="F511" s="95" t="str">
        <f>IF('VSTUP SCAUx'!F511="","",'VSTUP SCAUx'!F511)</f>
        <v/>
      </c>
      <c r="G511" s="95" t="str">
        <f>IF('VSTUP SCAUx'!G511="","",'VSTUP SCAUx'!G511)</f>
        <v/>
      </c>
      <c r="H511" s="101" t="str">
        <f>IF('VSTUP SCAUx'!AC511="","","ANO")</f>
        <v/>
      </c>
      <c r="I511" s="106" t="str">
        <f>IF('VSTUP SCAUx'!BD511="","",'VSTUP SCAUx'!BD511)</f>
        <v/>
      </c>
      <c r="J511" s="101" t="str">
        <f>IF('VSTUP SCAUx'!N511="","",'VSTUP SCAUx'!N511)</f>
        <v/>
      </c>
      <c r="K511" s="95" t="s">
        <v>28</v>
      </c>
      <c r="L511" s="95" t="s">
        <v>28</v>
      </c>
      <c r="M511" s="95" t="s">
        <v>28</v>
      </c>
      <c r="N511" s="95"/>
      <c r="O511" s="95" t="s">
        <v>28</v>
      </c>
      <c r="P511" s="96" t="e">
        <f>ROUND(IF(F511="vyplnit","-",VLOOKUP(CONCATENATE(Y511,G511," ",Z511),ZU!$A$6:$H$100,5,FALSE)*F511),2)</f>
        <v>#N/A</v>
      </c>
      <c r="Q511" s="96" t="e">
        <f t="shared" si="42"/>
        <v>#N/A</v>
      </c>
      <c r="R511" s="97" t="s">
        <v>28</v>
      </c>
      <c r="S511" s="97" t="s">
        <v>28</v>
      </c>
      <c r="T511" s="97" t="s">
        <v>28</v>
      </c>
      <c r="U511" s="96"/>
      <c r="V511" s="101" t="str">
        <f>IF('VSTUP SCAUx'!BH511="","",'VSTUP SCAUx'!BH511)</f>
        <v/>
      </c>
      <c r="W511" s="101" t="str">
        <f>IF('VSTUP SCAUx'!BI511="","",'VSTUP SCAUx'!BI511)</f>
        <v/>
      </c>
      <c r="X511" s="98" t="e">
        <f t="shared" si="43"/>
        <v>#VALUE!</v>
      </c>
      <c r="Y511" s="99">
        <f>IF(A511="vyplnit"," ",VLOOKUP(A511,ZU!$B$6:$H$101,2,FALSE))</f>
        <v>0</v>
      </c>
      <c r="Z511" s="95" t="s">
        <v>28</v>
      </c>
      <c r="AA511" s="95"/>
      <c r="AB511" s="95" t="s">
        <v>28</v>
      </c>
      <c r="AC511" s="95" t="s">
        <v>28</v>
      </c>
      <c r="AD511" s="95" t="s">
        <v>28</v>
      </c>
      <c r="AE511" s="95">
        <f t="shared" si="44"/>
        <v>0</v>
      </c>
      <c r="AF511" s="100">
        <f t="shared" si="45"/>
        <v>1</v>
      </c>
      <c r="AG511" s="95" t="e">
        <f t="shared" si="46"/>
        <v>#N/A</v>
      </c>
      <c r="AH511" s="95"/>
      <c r="AI511" s="101" t="s">
        <v>28</v>
      </c>
      <c r="AJ511" s="101" t="s">
        <v>28</v>
      </c>
      <c r="AK511" s="101" t="s">
        <v>28</v>
      </c>
      <c r="AL511" s="102" t="str">
        <f t="shared" si="47"/>
        <v>nezměněna</v>
      </c>
      <c r="AM511" s="103"/>
    </row>
    <row r="512" spans="1:39" ht="15">
      <c r="A512" s="105" t="str">
        <f>IF('VSTUP SCAUx'!AY512="","",'VSTUP SCAUx'!AY512)</f>
        <v/>
      </c>
      <c r="B512" s="105" t="str">
        <f>IF('VSTUP SCAUx'!A512="","",'VSTUP SCAUx'!A512)</f>
        <v/>
      </c>
      <c r="C512" s="105" t="str">
        <f>IF('VSTUP SCAUx'!B512="","",'VSTUP SCAUx'!B512)</f>
        <v/>
      </c>
      <c r="D512" s="105" t="str">
        <f>IF('VSTUP SCAUx'!C512="","",'VSTUP SCAUx'!C512)</f>
        <v/>
      </c>
      <c r="E512" s="105" t="str">
        <f>IF('VSTUP SCAUx'!I512="","",'VSTUP SCAUx'!I512)</f>
        <v/>
      </c>
      <c r="F512" s="95" t="str">
        <f>IF('VSTUP SCAUx'!F512="","",'VSTUP SCAUx'!F512)</f>
        <v/>
      </c>
      <c r="G512" s="95" t="str">
        <f>IF('VSTUP SCAUx'!G512="","",'VSTUP SCAUx'!G512)</f>
        <v/>
      </c>
      <c r="H512" s="101" t="str">
        <f>IF('VSTUP SCAUx'!AC512="","","ANO")</f>
        <v/>
      </c>
      <c r="I512" s="106" t="str">
        <f>IF('VSTUP SCAUx'!BD512="","",'VSTUP SCAUx'!BD512)</f>
        <v/>
      </c>
      <c r="J512" s="101" t="str">
        <f>IF('VSTUP SCAUx'!N512="","",'VSTUP SCAUx'!N512)</f>
        <v/>
      </c>
      <c r="K512" s="95" t="s">
        <v>28</v>
      </c>
      <c r="L512" s="95" t="s">
        <v>28</v>
      </c>
      <c r="M512" s="95" t="s">
        <v>28</v>
      </c>
      <c r="N512" s="95"/>
      <c r="O512" s="95" t="s">
        <v>28</v>
      </c>
      <c r="P512" s="96" t="e">
        <f>ROUND(IF(F512="vyplnit","-",VLOOKUP(CONCATENATE(Y512,G512," ",Z512),ZU!$A$6:$H$100,5,FALSE)*F512),2)</f>
        <v>#N/A</v>
      </c>
      <c r="Q512" s="96" t="e">
        <f t="shared" si="42"/>
        <v>#N/A</v>
      </c>
      <c r="R512" s="97" t="s">
        <v>28</v>
      </c>
      <c r="S512" s="97" t="s">
        <v>28</v>
      </c>
      <c r="T512" s="97" t="s">
        <v>28</v>
      </c>
      <c r="U512" s="96"/>
      <c r="V512" s="101" t="str">
        <f>IF('VSTUP SCAUx'!BH512="","",'VSTUP SCAUx'!BH512)</f>
        <v/>
      </c>
      <c r="W512" s="101" t="str">
        <f>IF('VSTUP SCAUx'!BI512="","",'VSTUP SCAUx'!BI512)</f>
        <v/>
      </c>
      <c r="X512" s="98" t="e">
        <f t="shared" si="43"/>
        <v>#VALUE!</v>
      </c>
      <c r="Y512" s="99">
        <f>IF(A512="vyplnit"," ",VLOOKUP(A512,ZU!$B$6:$H$101,2,FALSE))</f>
        <v>0</v>
      </c>
      <c r="Z512" s="95" t="s">
        <v>28</v>
      </c>
      <c r="AA512" s="95"/>
      <c r="AB512" s="95" t="s">
        <v>28</v>
      </c>
      <c r="AC512" s="95" t="s">
        <v>28</v>
      </c>
      <c r="AD512" s="95" t="s">
        <v>28</v>
      </c>
      <c r="AE512" s="95">
        <f t="shared" si="44"/>
        <v>0</v>
      </c>
      <c r="AF512" s="100">
        <f t="shared" si="45"/>
        <v>1</v>
      </c>
      <c r="AG512" s="95" t="e">
        <f t="shared" si="46"/>
        <v>#N/A</v>
      </c>
      <c r="AH512" s="95"/>
      <c r="AI512" s="101" t="s">
        <v>28</v>
      </c>
      <c r="AJ512" s="101" t="s">
        <v>28</v>
      </c>
      <c r="AK512" s="101" t="s">
        <v>28</v>
      </c>
      <c r="AL512" s="102" t="str">
        <f t="shared" si="47"/>
        <v>nezměněna</v>
      </c>
      <c r="AM512" s="103"/>
    </row>
    <row r="513" spans="1:39" ht="15">
      <c r="A513" s="105" t="str">
        <f>IF('VSTUP SCAUx'!AY513="","",'VSTUP SCAUx'!AY513)</f>
        <v/>
      </c>
      <c r="B513" s="105" t="str">
        <f>IF('VSTUP SCAUx'!A513="","",'VSTUP SCAUx'!A513)</f>
        <v/>
      </c>
      <c r="C513" s="105" t="str">
        <f>IF('VSTUP SCAUx'!B513="","",'VSTUP SCAUx'!B513)</f>
        <v/>
      </c>
      <c r="D513" s="105" t="str">
        <f>IF('VSTUP SCAUx'!C513="","",'VSTUP SCAUx'!C513)</f>
        <v/>
      </c>
      <c r="E513" s="105" t="str">
        <f>IF('VSTUP SCAUx'!I513="","",'VSTUP SCAUx'!I513)</f>
        <v/>
      </c>
      <c r="F513" s="95" t="str">
        <f>IF('VSTUP SCAUx'!F513="","",'VSTUP SCAUx'!F513)</f>
        <v/>
      </c>
      <c r="G513" s="95" t="str">
        <f>IF('VSTUP SCAUx'!G513="","",'VSTUP SCAUx'!G513)</f>
        <v/>
      </c>
      <c r="H513" s="101" t="str">
        <f>IF('VSTUP SCAUx'!AC513="","","ANO")</f>
        <v/>
      </c>
      <c r="I513" s="106" t="str">
        <f>IF('VSTUP SCAUx'!BD513="","",'VSTUP SCAUx'!BD513)</f>
        <v/>
      </c>
      <c r="J513" s="101" t="str">
        <f>IF('VSTUP SCAUx'!N513="","",'VSTUP SCAUx'!N513)</f>
        <v/>
      </c>
      <c r="K513" s="95" t="s">
        <v>28</v>
      </c>
      <c r="L513" s="95" t="s">
        <v>28</v>
      </c>
      <c r="M513" s="95" t="s">
        <v>28</v>
      </c>
      <c r="N513" s="95"/>
      <c r="O513" s="95" t="s">
        <v>28</v>
      </c>
      <c r="P513" s="96" t="e">
        <f>ROUND(IF(F513="vyplnit","-",VLOOKUP(CONCATENATE(Y513,G513," ",Z513),ZU!$A$6:$H$100,5,FALSE)*F513),2)</f>
        <v>#N/A</v>
      </c>
      <c r="Q513" s="96" t="e">
        <f t="shared" si="42"/>
        <v>#N/A</v>
      </c>
      <c r="R513" s="97" t="s">
        <v>28</v>
      </c>
      <c r="S513" s="97" t="s">
        <v>28</v>
      </c>
      <c r="T513" s="97" t="s">
        <v>28</v>
      </c>
      <c r="U513" s="96"/>
      <c r="V513" s="101" t="str">
        <f>IF('VSTUP SCAUx'!BH513="","",'VSTUP SCAUx'!BH513)</f>
        <v/>
      </c>
      <c r="W513" s="101" t="str">
        <f>IF('VSTUP SCAUx'!BI513="","",'VSTUP SCAUx'!BI513)</f>
        <v/>
      </c>
      <c r="X513" s="98" t="e">
        <f t="shared" si="43"/>
        <v>#VALUE!</v>
      </c>
      <c r="Y513" s="99">
        <f>IF(A513="vyplnit"," ",VLOOKUP(A513,ZU!$B$6:$H$101,2,FALSE))</f>
        <v>0</v>
      </c>
      <c r="Z513" s="95" t="s">
        <v>28</v>
      </c>
      <c r="AA513" s="95"/>
      <c r="AB513" s="95" t="s">
        <v>28</v>
      </c>
      <c r="AC513" s="95" t="s">
        <v>28</v>
      </c>
      <c r="AD513" s="95" t="s">
        <v>28</v>
      </c>
      <c r="AE513" s="95">
        <f t="shared" si="44"/>
        <v>0</v>
      </c>
      <c r="AF513" s="100">
        <f t="shared" si="45"/>
        <v>1</v>
      </c>
      <c r="AG513" s="95" t="e">
        <f t="shared" si="46"/>
        <v>#N/A</v>
      </c>
      <c r="AH513" s="95"/>
      <c r="AI513" s="101" t="s">
        <v>28</v>
      </c>
      <c r="AJ513" s="101" t="s">
        <v>28</v>
      </c>
      <c r="AK513" s="101" t="s">
        <v>28</v>
      </c>
      <c r="AL513" s="102" t="str">
        <f t="shared" si="47"/>
        <v>nezměněna</v>
      </c>
      <c r="AM513" s="103"/>
    </row>
    <row r="514" spans="1:39" ht="15">
      <c r="A514" s="105" t="str">
        <f>IF('VSTUP SCAUx'!AY514="","",'VSTUP SCAUx'!AY514)</f>
        <v/>
      </c>
      <c r="B514" s="105" t="str">
        <f>IF('VSTUP SCAUx'!A514="","",'VSTUP SCAUx'!A514)</f>
        <v/>
      </c>
      <c r="C514" s="105" t="str">
        <f>IF('VSTUP SCAUx'!B514="","",'VSTUP SCAUx'!B514)</f>
        <v/>
      </c>
      <c r="D514" s="105" t="str">
        <f>IF('VSTUP SCAUx'!C514="","",'VSTUP SCAUx'!C514)</f>
        <v/>
      </c>
      <c r="E514" s="105" t="str">
        <f>IF('VSTUP SCAUx'!I514="","",'VSTUP SCAUx'!I514)</f>
        <v/>
      </c>
      <c r="F514" s="95" t="str">
        <f>IF('VSTUP SCAUx'!F514="","",'VSTUP SCAUx'!F514)</f>
        <v/>
      </c>
      <c r="G514" s="95" t="str">
        <f>IF('VSTUP SCAUx'!G514="","",'VSTUP SCAUx'!G514)</f>
        <v/>
      </c>
      <c r="H514" s="101" t="str">
        <f>IF('VSTUP SCAUx'!AC514="","","ANO")</f>
        <v/>
      </c>
      <c r="I514" s="106" t="str">
        <f>IF('VSTUP SCAUx'!BD514="","",'VSTUP SCAUx'!BD514)</f>
        <v/>
      </c>
      <c r="J514" s="101" t="str">
        <f>IF('VSTUP SCAUx'!N514="","",'VSTUP SCAUx'!N514)</f>
        <v/>
      </c>
      <c r="K514" s="95" t="s">
        <v>28</v>
      </c>
      <c r="L514" s="95" t="s">
        <v>28</v>
      </c>
      <c r="M514" s="95" t="s">
        <v>28</v>
      </c>
      <c r="N514" s="95"/>
      <c r="O514" s="95" t="s">
        <v>28</v>
      </c>
      <c r="P514" s="96" t="e">
        <f>ROUND(IF(F514="vyplnit","-",VLOOKUP(CONCATENATE(Y514,G514," ",Z514),ZU!$A$6:$H$100,5,FALSE)*F514),2)</f>
        <v>#N/A</v>
      </c>
      <c r="Q514" s="96" t="e">
        <f t="shared" si="42"/>
        <v>#N/A</v>
      </c>
      <c r="R514" s="97" t="s">
        <v>28</v>
      </c>
      <c r="S514" s="97" t="s">
        <v>28</v>
      </c>
      <c r="T514" s="97" t="s">
        <v>28</v>
      </c>
      <c r="U514" s="96"/>
      <c r="V514" s="101" t="str">
        <f>IF('VSTUP SCAUx'!BH514="","",'VSTUP SCAUx'!BH514)</f>
        <v/>
      </c>
      <c r="W514" s="101" t="str">
        <f>IF('VSTUP SCAUx'!BI514="","",'VSTUP SCAUx'!BI514)</f>
        <v/>
      </c>
      <c r="X514" s="98" t="e">
        <f t="shared" si="43"/>
        <v>#VALUE!</v>
      </c>
      <c r="Y514" s="99">
        <f>IF(A514="vyplnit"," ",VLOOKUP(A514,ZU!$B$6:$H$101,2,FALSE))</f>
        <v>0</v>
      </c>
      <c r="Z514" s="95" t="s">
        <v>28</v>
      </c>
      <c r="AA514" s="95"/>
      <c r="AB514" s="95" t="s">
        <v>28</v>
      </c>
      <c r="AC514" s="95" t="s">
        <v>28</v>
      </c>
      <c r="AD514" s="95" t="s">
        <v>28</v>
      </c>
      <c r="AE514" s="95">
        <f t="shared" si="44"/>
        <v>0</v>
      </c>
      <c r="AF514" s="100">
        <f t="shared" si="45"/>
        <v>1</v>
      </c>
      <c r="AG514" s="95" t="e">
        <f t="shared" si="46"/>
        <v>#N/A</v>
      </c>
      <c r="AH514" s="95"/>
      <c r="AI514" s="101" t="s">
        <v>28</v>
      </c>
      <c r="AJ514" s="101" t="s">
        <v>28</v>
      </c>
      <c r="AK514" s="101" t="s">
        <v>28</v>
      </c>
      <c r="AL514" s="102" t="str">
        <f t="shared" si="47"/>
        <v>nezměněna</v>
      </c>
      <c r="AM514" s="103"/>
    </row>
    <row r="515" spans="1:39" ht="15">
      <c r="A515" s="105" t="str">
        <f>IF('VSTUP SCAUx'!AY515="","",'VSTUP SCAUx'!AY515)</f>
        <v/>
      </c>
      <c r="B515" s="105" t="str">
        <f>IF('VSTUP SCAUx'!A515="","",'VSTUP SCAUx'!A515)</f>
        <v/>
      </c>
      <c r="C515" s="105" t="str">
        <f>IF('VSTUP SCAUx'!B515="","",'VSTUP SCAUx'!B515)</f>
        <v/>
      </c>
      <c r="D515" s="105" t="str">
        <f>IF('VSTUP SCAUx'!C515="","",'VSTUP SCAUx'!C515)</f>
        <v/>
      </c>
      <c r="E515" s="105" t="str">
        <f>IF('VSTUP SCAUx'!I515="","",'VSTUP SCAUx'!I515)</f>
        <v/>
      </c>
      <c r="F515" s="95" t="str">
        <f>IF('VSTUP SCAUx'!F515="","",'VSTUP SCAUx'!F515)</f>
        <v/>
      </c>
      <c r="G515" s="95" t="str">
        <f>IF('VSTUP SCAUx'!G515="","",'VSTUP SCAUx'!G515)</f>
        <v/>
      </c>
      <c r="H515" s="101" t="str">
        <f>IF('VSTUP SCAUx'!AC515="","","ANO")</f>
        <v/>
      </c>
      <c r="I515" s="106" t="str">
        <f>IF('VSTUP SCAUx'!BD515="","",'VSTUP SCAUx'!BD515)</f>
        <v/>
      </c>
      <c r="J515" s="101" t="str">
        <f>IF('VSTUP SCAUx'!N515="","",'VSTUP SCAUx'!N515)</f>
        <v/>
      </c>
      <c r="K515" s="95" t="s">
        <v>28</v>
      </c>
      <c r="L515" s="95" t="s">
        <v>28</v>
      </c>
      <c r="M515" s="95" t="s">
        <v>28</v>
      </c>
      <c r="N515" s="95"/>
      <c r="O515" s="95" t="s">
        <v>28</v>
      </c>
      <c r="P515" s="96" t="e">
        <f>ROUND(IF(F515="vyplnit","-",VLOOKUP(CONCATENATE(Y515,G515," ",Z515),ZU!$A$6:$H$100,5,FALSE)*F515),2)</f>
        <v>#N/A</v>
      </c>
      <c r="Q515" s="96" t="e">
        <f t="shared" si="42"/>
        <v>#N/A</v>
      </c>
      <c r="R515" s="97" t="s">
        <v>28</v>
      </c>
      <c r="S515" s="97" t="s">
        <v>28</v>
      </c>
      <c r="T515" s="97" t="s">
        <v>28</v>
      </c>
      <c r="U515" s="96"/>
      <c r="V515" s="101" t="str">
        <f>IF('VSTUP SCAUx'!BH515="","",'VSTUP SCAUx'!BH515)</f>
        <v/>
      </c>
      <c r="W515" s="101" t="str">
        <f>IF('VSTUP SCAUx'!BI515="","",'VSTUP SCAUx'!BI515)</f>
        <v/>
      </c>
      <c r="X515" s="98" t="e">
        <f t="shared" si="43"/>
        <v>#VALUE!</v>
      </c>
      <c r="Y515" s="99">
        <f>IF(A515="vyplnit"," ",VLOOKUP(A515,ZU!$B$6:$H$101,2,FALSE))</f>
        <v>0</v>
      </c>
      <c r="Z515" s="95" t="s">
        <v>28</v>
      </c>
      <c r="AA515" s="95"/>
      <c r="AB515" s="95" t="s">
        <v>28</v>
      </c>
      <c r="AC515" s="95" t="s">
        <v>28</v>
      </c>
      <c r="AD515" s="95" t="s">
        <v>28</v>
      </c>
      <c r="AE515" s="95">
        <f t="shared" si="44"/>
        <v>0</v>
      </c>
      <c r="AF515" s="100">
        <f t="shared" si="45"/>
        <v>1</v>
      </c>
      <c r="AG515" s="95" t="e">
        <f t="shared" si="46"/>
        <v>#N/A</v>
      </c>
      <c r="AH515" s="95"/>
      <c r="AI515" s="101" t="s">
        <v>28</v>
      </c>
      <c r="AJ515" s="101" t="s">
        <v>28</v>
      </c>
      <c r="AK515" s="101" t="s">
        <v>28</v>
      </c>
      <c r="AL515" s="102" t="str">
        <f t="shared" si="47"/>
        <v>nezměněna</v>
      </c>
      <c r="AM515" s="103"/>
    </row>
    <row r="516" spans="1:39" ht="15">
      <c r="A516" s="105" t="str">
        <f>IF('VSTUP SCAUx'!AY516="","",'VSTUP SCAUx'!AY516)</f>
        <v/>
      </c>
      <c r="B516" s="105" t="str">
        <f>IF('VSTUP SCAUx'!A516="","",'VSTUP SCAUx'!A516)</f>
        <v/>
      </c>
      <c r="C516" s="105" t="str">
        <f>IF('VSTUP SCAUx'!B516="","",'VSTUP SCAUx'!B516)</f>
        <v/>
      </c>
      <c r="D516" s="105" t="str">
        <f>IF('VSTUP SCAUx'!C516="","",'VSTUP SCAUx'!C516)</f>
        <v/>
      </c>
      <c r="E516" s="105" t="str">
        <f>IF('VSTUP SCAUx'!I516="","",'VSTUP SCAUx'!I516)</f>
        <v/>
      </c>
      <c r="F516" s="95" t="str">
        <f>IF('VSTUP SCAUx'!F516="","",'VSTUP SCAUx'!F516)</f>
        <v/>
      </c>
      <c r="G516" s="95" t="str">
        <f>IF('VSTUP SCAUx'!G516="","",'VSTUP SCAUx'!G516)</f>
        <v/>
      </c>
      <c r="H516" s="101" t="str">
        <f>IF('VSTUP SCAUx'!AC516="","","ANO")</f>
        <v/>
      </c>
      <c r="I516" s="106" t="str">
        <f>IF('VSTUP SCAUx'!BD516="","",'VSTUP SCAUx'!BD516)</f>
        <v/>
      </c>
      <c r="J516" s="101" t="str">
        <f>IF('VSTUP SCAUx'!N516="","",'VSTUP SCAUx'!N516)</f>
        <v/>
      </c>
      <c r="K516" s="95" t="s">
        <v>28</v>
      </c>
      <c r="L516" s="95" t="s">
        <v>28</v>
      </c>
      <c r="M516" s="95" t="s">
        <v>28</v>
      </c>
      <c r="N516" s="95"/>
      <c r="O516" s="95" t="s">
        <v>28</v>
      </c>
      <c r="P516" s="96" t="e">
        <f>ROUND(IF(F516="vyplnit","-",VLOOKUP(CONCATENATE(Y516,G516," ",Z516),ZU!$A$6:$H$100,5,FALSE)*F516),2)</f>
        <v>#N/A</v>
      </c>
      <c r="Q516" s="96" t="e">
        <f t="shared" si="42"/>
        <v>#N/A</v>
      </c>
      <c r="R516" s="97" t="s">
        <v>28</v>
      </c>
      <c r="S516" s="97" t="s">
        <v>28</v>
      </c>
      <c r="T516" s="97" t="s">
        <v>28</v>
      </c>
      <c r="U516" s="96"/>
      <c r="V516" s="101" t="str">
        <f>IF('VSTUP SCAUx'!BH516="","",'VSTUP SCAUx'!BH516)</f>
        <v/>
      </c>
      <c r="W516" s="101" t="str">
        <f>IF('VSTUP SCAUx'!BI516="","",'VSTUP SCAUx'!BI516)</f>
        <v/>
      </c>
      <c r="X516" s="98" t="e">
        <f t="shared" si="43"/>
        <v>#VALUE!</v>
      </c>
      <c r="Y516" s="99">
        <f>IF(A516="vyplnit"," ",VLOOKUP(A516,ZU!$B$6:$H$101,2,FALSE))</f>
        <v>0</v>
      </c>
      <c r="Z516" s="95" t="s">
        <v>28</v>
      </c>
      <c r="AA516" s="95"/>
      <c r="AB516" s="95" t="s">
        <v>28</v>
      </c>
      <c r="AC516" s="95" t="s">
        <v>28</v>
      </c>
      <c r="AD516" s="95" t="s">
        <v>28</v>
      </c>
      <c r="AE516" s="95">
        <f t="shared" si="44"/>
        <v>0</v>
      </c>
      <c r="AF516" s="100">
        <f t="shared" si="45"/>
        <v>1</v>
      </c>
      <c r="AG516" s="95" t="e">
        <f t="shared" si="46"/>
        <v>#N/A</v>
      </c>
      <c r="AH516" s="95"/>
      <c r="AI516" s="101" t="s">
        <v>28</v>
      </c>
      <c r="AJ516" s="101" t="s">
        <v>28</v>
      </c>
      <c r="AK516" s="101" t="s">
        <v>28</v>
      </c>
      <c r="AL516" s="102" t="str">
        <f t="shared" si="47"/>
        <v>nezměněna</v>
      </c>
      <c r="AM516" s="103"/>
    </row>
    <row r="517" spans="1:39" ht="15">
      <c r="A517" s="105" t="str">
        <f>IF('VSTUP SCAUx'!AY517="","",'VSTUP SCAUx'!AY517)</f>
        <v/>
      </c>
      <c r="B517" s="105" t="str">
        <f>IF('VSTUP SCAUx'!A517="","",'VSTUP SCAUx'!A517)</f>
        <v/>
      </c>
      <c r="C517" s="105" t="str">
        <f>IF('VSTUP SCAUx'!B517="","",'VSTUP SCAUx'!B517)</f>
        <v/>
      </c>
      <c r="D517" s="105" t="str">
        <f>IF('VSTUP SCAUx'!C517="","",'VSTUP SCAUx'!C517)</f>
        <v/>
      </c>
      <c r="E517" s="105" t="str">
        <f>IF('VSTUP SCAUx'!I517="","",'VSTUP SCAUx'!I517)</f>
        <v/>
      </c>
      <c r="F517" s="95" t="str">
        <f>IF('VSTUP SCAUx'!F517="","",'VSTUP SCAUx'!F517)</f>
        <v/>
      </c>
      <c r="G517" s="95" t="str">
        <f>IF('VSTUP SCAUx'!G517="","",'VSTUP SCAUx'!G517)</f>
        <v/>
      </c>
      <c r="H517" s="101" t="str">
        <f>IF('VSTUP SCAUx'!AC517="","","ANO")</f>
        <v/>
      </c>
      <c r="I517" s="106" t="str">
        <f>IF('VSTUP SCAUx'!BD517="","",'VSTUP SCAUx'!BD517)</f>
        <v/>
      </c>
      <c r="J517" s="101" t="str">
        <f>IF('VSTUP SCAUx'!N517="","",'VSTUP SCAUx'!N517)</f>
        <v/>
      </c>
      <c r="K517" s="95" t="s">
        <v>28</v>
      </c>
      <c r="L517" s="95" t="s">
        <v>28</v>
      </c>
      <c r="M517" s="95" t="s">
        <v>28</v>
      </c>
      <c r="N517" s="95"/>
      <c r="O517" s="95" t="s">
        <v>28</v>
      </c>
      <c r="P517" s="96" t="e">
        <f>ROUND(IF(F517="vyplnit","-",VLOOKUP(CONCATENATE(Y517,G517," ",Z517),ZU!$A$6:$H$100,5,FALSE)*F517),2)</f>
        <v>#N/A</v>
      </c>
      <c r="Q517" s="96" t="e">
        <f t="shared" si="42"/>
        <v>#N/A</v>
      </c>
      <c r="R517" s="97" t="s">
        <v>28</v>
      </c>
      <c r="S517" s="97" t="s">
        <v>28</v>
      </c>
      <c r="T517" s="97" t="s">
        <v>28</v>
      </c>
      <c r="U517" s="96"/>
      <c r="V517" s="101" t="str">
        <f>IF('VSTUP SCAUx'!BH517="","",'VSTUP SCAUx'!BH517)</f>
        <v/>
      </c>
      <c r="W517" s="101" t="str">
        <f>IF('VSTUP SCAUx'!BI517="","",'VSTUP SCAUx'!BI517)</f>
        <v/>
      </c>
      <c r="X517" s="98" t="e">
        <f t="shared" si="43"/>
        <v>#VALUE!</v>
      </c>
      <c r="Y517" s="99">
        <f>IF(A517="vyplnit"," ",VLOOKUP(A517,ZU!$B$6:$H$101,2,FALSE))</f>
        <v>0</v>
      </c>
      <c r="Z517" s="95" t="s">
        <v>28</v>
      </c>
      <c r="AA517" s="95"/>
      <c r="AB517" s="95" t="s">
        <v>28</v>
      </c>
      <c r="AC517" s="95" t="s">
        <v>28</v>
      </c>
      <c r="AD517" s="95" t="s">
        <v>28</v>
      </c>
      <c r="AE517" s="95">
        <f t="shared" si="44"/>
        <v>0</v>
      </c>
      <c r="AF517" s="100">
        <f t="shared" si="45"/>
        <v>1</v>
      </c>
      <c r="AG517" s="95" t="e">
        <f t="shared" si="46"/>
        <v>#N/A</v>
      </c>
      <c r="AH517" s="95"/>
      <c r="AI517" s="101" t="s">
        <v>28</v>
      </c>
      <c r="AJ517" s="101" t="s">
        <v>28</v>
      </c>
      <c r="AK517" s="101" t="s">
        <v>28</v>
      </c>
      <c r="AL517" s="102" t="str">
        <f t="shared" si="47"/>
        <v>nezměněna</v>
      </c>
      <c r="AM517" s="103"/>
    </row>
    <row r="518" spans="1:39" ht="15">
      <c r="A518" s="105" t="str">
        <f>IF('VSTUP SCAUx'!AY518="","",'VSTUP SCAUx'!AY518)</f>
        <v/>
      </c>
      <c r="B518" s="105" t="str">
        <f>IF('VSTUP SCAUx'!A518="","",'VSTUP SCAUx'!A518)</f>
        <v/>
      </c>
      <c r="C518" s="105" t="str">
        <f>IF('VSTUP SCAUx'!B518="","",'VSTUP SCAUx'!B518)</f>
        <v/>
      </c>
      <c r="D518" s="105" t="str">
        <f>IF('VSTUP SCAUx'!C518="","",'VSTUP SCAUx'!C518)</f>
        <v/>
      </c>
      <c r="E518" s="105" t="str">
        <f>IF('VSTUP SCAUx'!I518="","",'VSTUP SCAUx'!I518)</f>
        <v/>
      </c>
      <c r="F518" s="95" t="str">
        <f>IF('VSTUP SCAUx'!F518="","",'VSTUP SCAUx'!F518)</f>
        <v/>
      </c>
      <c r="G518" s="95" t="str">
        <f>IF('VSTUP SCAUx'!G518="","",'VSTUP SCAUx'!G518)</f>
        <v/>
      </c>
      <c r="H518" s="101" t="str">
        <f>IF('VSTUP SCAUx'!AC518="","","ANO")</f>
        <v/>
      </c>
      <c r="I518" s="106" t="str">
        <f>IF('VSTUP SCAUx'!BD518="","",'VSTUP SCAUx'!BD518)</f>
        <v/>
      </c>
      <c r="J518" s="101" t="str">
        <f>IF('VSTUP SCAUx'!N518="","",'VSTUP SCAUx'!N518)</f>
        <v/>
      </c>
      <c r="K518" s="95" t="s">
        <v>28</v>
      </c>
      <c r="L518" s="95" t="s">
        <v>28</v>
      </c>
      <c r="M518" s="95" t="s">
        <v>28</v>
      </c>
      <c r="N518" s="95"/>
      <c r="O518" s="95" t="s">
        <v>28</v>
      </c>
      <c r="P518" s="96" t="e">
        <f>ROUND(IF(F518="vyplnit","-",VLOOKUP(CONCATENATE(Y518,G518," ",Z518),ZU!$A$6:$H$100,5,FALSE)*F518),2)</f>
        <v>#N/A</v>
      </c>
      <c r="Q518" s="96" t="e">
        <f aca="true" t="shared" si="48" ref="Q518:Q581">MIN(IF(AG518&lt;&gt;"",AG518,P518),O518)</f>
        <v>#N/A</v>
      </c>
      <c r="R518" s="97" t="s">
        <v>28</v>
      </c>
      <c r="S518" s="97" t="s">
        <v>28</v>
      </c>
      <c r="T518" s="97" t="s">
        <v>28</v>
      </c>
      <c r="U518" s="96"/>
      <c r="V518" s="101" t="str">
        <f>IF('VSTUP SCAUx'!BH518="","",'VSTUP SCAUx'!BH518)</f>
        <v/>
      </c>
      <c r="W518" s="101" t="str">
        <f>IF('VSTUP SCAUx'!BI518="","",'VSTUP SCAUx'!BI518)</f>
        <v/>
      </c>
      <c r="X518" s="98" t="e">
        <f aca="true" t="shared" si="49" ref="X518:X581">IF(F518&lt;&gt;"vyplnit",(G518*F518)/V518," ")</f>
        <v>#VALUE!</v>
      </c>
      <c r="Y518" s="99">
        <f>IF(A518="vyplnit"," ",VLOOKUP(A518,ZU!$B$6:$H$101,2,FALSE))</f>
        <v>0</v>
      </c>
      <c r="Z518" s="95" t="s">
        <v>28</v>
      </c>
      <c r="AA518" s="95"/>
      <c r="AB518" s="95" t="s">
        <v>28</v>
      </c>
      <c r="AC518" s="95" t="s">
        <v>28</v>
      </c>
      <c r="AD518" s="95" t="s">
        <v>28</v>
      </c>
      <c r="AE518" s="95">
        <f aca="true" t="shared" si="50" ref="AE518:AE581">SUM(AB518:AD518)</f>
        <v>0</v>
      </c>
      <c r="AF518" s="100">
        <f aca="true" t="shared" si="51" ref="AF518:AF581">1+(AE518/100)</f>
        <v>1</v>
      </c>
      <c r="AG518" s="95" t="e">
        <f aca="true" t="shared" si="52" ref="AG518:AG581">IF(AB518&lt;&gt;"",ROUND(P518*AF518,2),"")</f>
        <v>#N/A</v>
      </c>
      <c r="AH518" s="95"/>
      <c r="AI518" s="101" t="s">
        <v>28</v>
      </c>
      <c r="AJ518" s="101" t="s">
        <v>28</v>
      </c>
      <c r="AK518" s="101" t="s">
        <v>28</v>
      </c>
      <c r="AL518" s="102" t="str">
        <f aca="true" t="shared" si="53" ref="AL518:AL581">IF(AND(AJ518="vyplnit",AK518="vyplnit"),"nezměněna",MIN(AJ518:AK518))</f>
        <v>nezměněna</v>
      </c>
      <c r="AM518" s="103"/>
    </row>
    <row r="519" spans="1:39" ht="15">
      <c r="A519" s="105" t="str">
        <f>IF('VSTUP SCAUx'!AY519="","",'VSTUP SCAUx'!AY519)</f>
        <v/>
      </c>
      <c r="B519" s="105" t="str">
        <f>IF('VSTUP SCAUx'!A519="","",'VSTUP SCAUx'!A519)</f>
        <v/>
      </c>
      <c r="C519" s="105" t="str">
        <f>IF('VSTUP SCAUx'!B519="","",'VSTUP SCAUx'!B519)</f>
        <v/>
      </c>
      <c r="D519" s="105" t="str">
        <f>IF('VSTUP SCAUx'!C519="","",'VSTUP SCAUx'!C519)</f>
        <v/>
      </c>
      <c r="E519" s="105" t="str">
        <f>IF('VSTUP SCAUx'!I519="","",'VSTUP SCAUx'!I519)</f>
        <v/>
      </c>
      <c r="F519" s="95" t="str">
        <f>IF('VSTUP SCAUx'!F519="","",'VSTUP SCAUx'!F519)</f>
        <v/>
      </c>
      <c r="G519" s="95" t="str">
        <f>IF('VSTUP SCAUx'!G519="","",'VSTUP SCAUx'!G519)</f>
        <v/>
      </c>
      <c r="H519" s="101" t="str">
        <f>IF('VSTUP SCAUx'!AC519="","","ANO")</f>
        <v/>
      </c>
      <c r="I519" s="106" t="str">
        <f>IF('VSTUP SCAUx'!BD519="","",'VSTUP SCAUx'!BD519)</f>
        <v/>
      </c>
      <c r="J519" s="101" t="str">
        <f>IF('VSTUP SCAUx'!N519="","",'VSTUP SCAUx'!N519)</f>
        <v/>
      </c>
      <c r="K519" s="95" t="s">
        <v>28</v>
      </c>
      <c r="L519" s="95" t="s">
        <v>28</v>
      </c>
      <c r="M519" s="95" t="s">
        <v>28</v>
      </c>
      <c r="N519" s="95"/>
      <c r="O519" s="95" t="s">
        <v>28</v>
      </c>
      <c r="P519" s="96" t="e">
        <f>ROUND(IF(F519="vyplnit","-",VLOOKUP(CONCATENATE(Y519,G519," ",Z519),ZU!$A$6:$H$100,5,FALSE)*F519),2)</f>
        <v>#N/A</v>
      </c>
      <c r="Q519" s="96" t="e">
        <f t="shared" si="48"/>
        <v>#N/A</v>
      </c>
      <c r="R519" s="97" t="s">
        <v>28</v>
      </c>
      <c r="S519" s="97" t="s">
        <v>28</v>
      </c>
      <c r="T519" s="97" t="s">
        <v>28</v>
      </c>
      <c r="U519" s="96"/>
      <c r="V519" s="101" t="str">
        <f>IF('VSTUP SCAUx'!BH519="","",'VSTUP SCAUx'!BH519)</f>
        <v/>
      </c>
      <c r="W519" s="101" t="str">
        <f>IF('VSTUP SCAUx'!BI519="","",'VSTUP SCAUx'!BI519)</f>
        <v/>
      </c>
      <c r="X519" s="98" t="e">
        <f t="shared" si="49"/>
        <v>#VALUE!</v>
      </c>
      <c r="Y519" s="99">
        <f>IF(A519="vyplnit"," ",VLOOKUP(A519,ZU!$B$6:$H$101,2,FALSE))</f>
        <v>0</v>
      </c>
      <c r="Z519" s="95" t="s">
        <v>28</v>
      </c>
      <c r="AA519" s="95"/>
      <c r="AB519" s="95" t="s">
        <v>28</v>
      </c>
      <c r="AC519" s="95" t="s">
        <v>28</v>
      </c>
      <c r="AD519" s="95" t="s">
        <v>28</v>
      </c>
      <c r="AE519" s="95">
        <f t="shared" si="50"/>
        <v>0</v>
      </c>
      <c r="AF519" s="100">
        <f t="shared" si="51"/>
        <v>1</v>
      </c>
      <c r="AG519" s="95" t="e">
        <f t="shared" si="52"/>
        <v>#N/A</v>
      </c>
      <c r="AH519" s="95"/>
      <c r="AI519" s="101" t="s">
        <v>28</v>
      </c>
      <c r="AJ519" s="101" t="s">
        <v>28</v>
      </c>
      <c r="AK519" s="101" t="s">
        <v>28</v>
      </c>
      <c r="AL519" s="102" t="str">
        <f t="shared" si="53"/>
        <v>nezměněna</v>
      </c>
      <c r="AM519" s="103"/>
    </row>
    <row r="520" spans="1:39" ht="15">
      <c r="A520" s="105" t="str">
        <f>IF('VSTUP SCAUx'!AY520="","",'VSTUP SCAUx'!AY520)</f>
        <v/>
      </c>
      <c r="B520" s="105" t="str">
        <f>IF('VSTUP SCAUx'!A520="","",'VSTUP SCAUx'!A520)</f>
        <v/>
      </c>
      <c r="C520" s="105" t="str">
        <f>IF('VSTUP SCAUx'!B520="","",'VSTUP SCAUx'!B520)</f>
        <v/>
      </c>
      <c r="D520" s="105" t="str">
        <f>IF('VSTUP SCAUx'!C520="","",'VSTUP SCAUx'!C520)</f>
        <v/>
      </c>
      <c r="E520" s="105" t="str">
        <f>IF('VSTUP SCAUx'!I520="","",'VSTUP SCAUx'!I520)</f>
        <v/>
      </c>
      <c r="F520" s="95" t="str">
        <f>IF('VSTUP SCAUx'!F520="","",'VSTUP SCAUx'!F520)</f>
        <v/>
      </c>
      <c r="G520" s="95" t="str">
        <f>IF('VSTUP SCAUx'!G520="","",'VSTUP SCAUx'!G520)</f>
        <v/>
      </c>
      <c r="H520" s="101" t="str">
        <f>IF('VSTUP SCAUx'!AC520="","","ANO")</f>
        <v/>
      </c>
      <c r="I520" s="106" t="str">
        <f>IF('VSTUP SCAUx'!BD520="","",'VSTUP SCAUx'!BD520)</f>
        <v/>
      </c>
      <c r="J520" s="101" t="str">
        <f>IF('VSTUP SCAUx'!N520="","",'VSTUP SCAUx'!N520)</f>
        <v/>
      </c>
      <c r="K520" s="95" t="s">
        <v>28</v>
      </c>
      <c r="L520" s="95" t="s">
        <v>28</v>
      </c>
      <c r="M520" s="95" t="s">
        <v>28</v>
      </c>
      <c r="N520" s="95"/>
      <c r="O520" s="95" t="s">
        <v>28</v>
      </c>
      <c r="P520" s="96" t="e">
        <f>ROUND(IF(F520="vyplnit","-",VLOOKUP(CONCATENATE(Y520,G520," ",Z520),ZU!$A$6:$H$100,5,FALSE)*F520),2)</f>
        <v>#N/A</v>
      </c>
      <c r="Q520" s="96" t="e">
        <f t="shared" si="48"/>
        <v>#N/A</v>
      </c>
      <c r="R520" s="97" t="s">
        <v>28</v>
      </c>
      <c r="S520" s="97" t="s">
        <v>28</v>
      </c>
      <c r="T520" s="97" t="s">
        <v>28</v>
      </c>
      <c r="U520" s="96"/>
      <c r="V520" s="101" t="str">
        <f>IF('VSTUP SCAUx'!BH520="","",'VSTUP SCAUx'!BH520)</f>
        <v/>
      </c>
      <c r="W520" s="101" t="str">
        <f>IF('VSTUP SCAUx'!BI520="","",'VSTUP SCAUx'!BI520)</f>
        <v/>
      </c>
      <c r="X520" s="98" t="e">
        <f t="shared" si="49"/>
        <v>#VALUE!</v>
      </c>
      <c r="Y520" s="99">
        <f>IF(A520="vyplnit"," ",VLOOKUP(A520,ZU!$B$6:$H$101,2,FALSE))</f>
        <v>0</v>
      </c>
      <c r="Z520" s="95" t="s">
        <v>28</v>
      </c>
      <c r="AA520" s="95"/>
      <c r="AB520" s="95" t="s">
        <v>28</v>
      </c>
      <c r="AC520" s="95" t="s">
        <v>28</v>
      </c>
      <c r="AD520" s="95" t="s">
        <v>28</v>
      </c>
      <c r="AE520" s="95">
        <f t="shared" si="50"/>
        <v>0</v>
      </c>
      <c r="AF520" s="100">
        <f t="shared" si="51"/>
        <v>1</v>
      </c>
      <c r="AG520" s="95" t="e">
        <f t="shared" si="52"/>
        <v>#N/A</v>
      </c>
      <c r="AH520" s="95"/>
      <c r="AI520" s="101" t="s">
        <v>28</v>
      </c>
      <c r="AJ520" s="101" t="s">
        <v>28</v>
      </c>
      <c r="AK520" s="101" t="s">
        <v>28</v>
      </c>
      <c r="AL520" s="102" t="str">
        <f t="shared" si="53"/>
        <v>nezměněna</v>
      </c>
      <c r="AM520" s="103"/>
    </row>
    <row r="521" spans="1:39" ht="15">
      <c r="A521" s="105" t="str">
        <f>IF('VSTUP SCAUx'!AY521="","",'VSTUP SCAUx'!AY521)</f>
        <v/>
      </c>
      <c r="B521" s="105" t="str">
        <f>IF('VSTUP SCAUx'!A521="","",'VSTUP SCAUx'!A521)</f>
        <v/>
      </c>
      <c r="C521" s="105" t="str">
        <f>IF('VSTUP SCAUx'!B521="","",'VSTUP SCAUx'!B521)</f>
        <v/>
      </c>
      <c r="D521" s="105" t="str">
        <f>IF('VSTUP SCAUx'!C521="","",'VSTUP SCAUx'!C521)</f>
        <v/>
      </c>
      <c r="E521" s="105" t="str">
        <f>IF('VSTUP SCAUx'!I521="","",'VSTUP SCAUx'!I521)</f>
        <v/>
      </c>
      <c r="F521" s="95" t="str">
        <f>IF('VSTUP SCAUx'!F521="","",'VSTUP SCAUx'!F521)</f>
        <v/>
      </c>
      <c r="G521" s="95" t="str">
        <f>IF('VSTUP SCAUx'!G521="","",'VSTUP SCAUx'!G521)</f>
        <v/>
      </c>
      <c r="H521" s="101" t="str">
        <f>IF('VSTUP SCAUx'!AC521="","","ANO")</f>
        <v/>
      </c>
      <c r="I521" s="106" t="str">
        <f>IF('VSTUP SCAUx'!BD521="","",'VSTUP SCAUx'!BD521)</f>
        <v/>
      </c>
      <c r="J521" s="101" t="str">
        <f>IF('VSTUP SCAUx'!N521="","",'VSTUP SCAUx'!N521)</f>
        <v/>
      </c>
      <c r="K521" s="95" t="s">
        <v>28</v>
      </c>
      <c r="L521" s="95" t="s">
        <v>28</v>
      </c>
      <c r="M521" s="95" t="s">
        <v>28</v>
      </c>
      <c r="N521" s="95"/>
      <c r="O521" s="95" t="s">
        <v>28</v>
      </c>
      <c r="P521" s="96" t="e">
        <f>ROUND(IF(F521="vyplnit","-",VLOOKUP(CONCATENATE(Y521,G521," ",Z521),ZU!$A$6:$H$100,5,FALSE)*F521),2)</f>
        <v>#N/A</v>
      </c>
      <c r="Q521" s="96" t="e">
        <f t="shared" si="48"/>
        <v>#N/A</v>
      </c>
      <c r="R521" s="97" t="s">
        <v>28</v>
      </c>
      <c r="S521" s="97" t="s">
        <v>28</v>
      </c>
      <c r="T521" s="97" t="s">
        <v>28</v>
      </c>
      <c r="U521" s="96"/>
      <c r="V521" s="101" t="str">
        <f>IF('VSTUP SCAUx'!BH521="","",'VSTUP SCAUx'!BH521)</f>
        <v/>
      </c>
      <c r="W521" s="101" t="str">
        <f>IF('VSTUP SCAUx'!BI521="","",'VSTUP SCAUx'!BI521)</f>
        <v/>
      </c>
      <c r="X521" s="98" t="e">
        <f t="shared" si="49"/>
        <v>#VALUE!</v>
      </c>
      <c r="Y521" s="99">
        <f>IF(A521="vyplnit"," ",VLOOKUP(A521,ZU!$B$6:$H$101,2,FALSE))</f>
        <v>0</v>
      </c>
      <c r="Z521" s="95" t="s">
        <v>28</v>
      </c>
      <c r="AA521" s="95"/>
      <c r="AB521" s="95" t="s">
        <v>28</v>
      </c>
      <c r="AC521" s="95" t="s">
        <v>28</v>
      </c>
      <c r="AD521" s="95" t="s">
        <v>28</v>
      </c>
      <c r="AE521" s="95">
        <f t="shared" si="50"/>
        <v>0</v>
      </c>
      <c r="AF521" s="100">
        <f t="shared" si="51"/>
        <v>1</v>
      </c>
      <c r="AG521" s="95" t="e">
        <f t="shared" si="52"/>
        <v>#N/A</v>
      </c>
      <c r="AH521" s="95"/>
      <c r="AI521" s="101" t="s">
        <v>28</v>
      </c>
      <c r="AJ521" s="101" t="s">
        <v>28</v>
      </c>
      <c r="AK521" s="101" t="s">
        <v>28</v>
      </c>
      <c r="AL521" s="102" t="str">
        <f t="shared" si="53"/>
        <v>nezměněna</v>
      </c>
      <c r="AM521" s="103"/>
    </row>
    <row r="522" spans="1:39" ht="15">
      <c r="A522" s="105" t="str">
        <f>IF('VSTUP SCAUx'!AY522="","",'VSTUP SCAUx'!AY522)</f>
        <v/>
      </c>
      <c r="B522" s="105" t="str">
        <f>IF('VSTUP SCAUx'!A522="","",'VSTUP SCAUx'!A522)</f>
        <v/>
      </c>
      <c r="C522" s="105" t="str">
        <f>IF('VSTUP SCAUx'!B522="","",'VSTUP SCAUx'!B522)</f>
        <v/>
      </c>
      <c r="D522" s="105" t="str">
        <f>IF('VSTUP SCAUx'!C522="","",'VSTUP SCAUx'!C522)</f>
        <v/>
      </c>
      <c r="E522" s="105" t="str">
        <f>IF('VSTUP SCAUx'!I522="","",'VSTUP SCAUx'!I522)</f>
        <v/>
      </c>
      <c r="F522" s="95" t="str">
        <f>IF('VSTUP SCAUx'!F522="","",'VSTUP SCAUx'!F522)</f>
        <v/>
      </c>
      <c r="G522" s="95" t="str">
        <f>IF('VSTUP SCAUx'!G522="","",'VSTUP SCAUx'!G522)</f>
        <v/>
      </c>
      <c r="H522" s="101" t="str">
        <f>IF('VSTUP SCAUx'!AC522="","","ANO")</f>
        <v/>
      </c>
      <c r="I522" s="106" t="str">
        <f>IF('VSTUP SCAUx'!BD522="","",'VSTUP SCAUx'!BD522)</f>
        <v/>
      </c>
      <c r="J522" s="101" t="str">
        <f>IF('VSTUP SCAUx'!N522="","",'VSTUP SCAUx'!N522)</f>
        <v/>
      </c>
      <c r="K522" s="95" t="s">
        <v>28</v>
      </c>
      <c r="L522" s="95" t="s">
        <v>28</v>
      </c>
      <c r="M522" s="95" t="s">
        <v>28</v>
      </c>
      <c r="N522" s="95"/>
      <c r="O522" s="95" t="s">
        <v>28</v>
      </c>
      <c r="P522" s="96" t="e">
        <f>ROUND(IF(F522="vyplnit","-",VLOOKUP(CONCATENATE(Y522,G522," ",Z522),ZU!$A$6:$H$100,5,FALSE)*F522),2)</f>
        <v>#N/A</v>
      </c>
      <c r="Q522" s="96" t="e">
        <f t="shared" si="48"/>
        <v>#N/A</v>
      </c>
      <c r="R522" s="97" t="s">
        <v>28</v>
      </c>
      <c r="S522" s="97" t="s">
        <v>28</v>
      </c>
      <c r="T522" s="97" t="s">
        <v>28</v>
      </c>
      <c r="U522" s="96"/>
      <c r="V522" s="101" t="str">
        <f>IF('VSTUP SCAUx'!BH522="","",'VSTUP SCAUx'!BH522)</f>
        <v/>
      </c>
      <c r="W522" s="101" t="str">
        <f>IF('VSTUP SCAUx'!BI522="","",'VSTUP SCAUx'!BI522)</f>
        <v/>
      </c>
      <c r="X522" s="98" t="e">
        <f t="shared" si="49"/>
        <v>#VALUE!</v>
      </c>
      <c r="Y522" s="99">
        <f>IF(A522="vyplnit"," ",VLOOKUP(A522,ZU!$B$6:$H$101,2,FALSE))</f>
        <v>0</v>
      </c>
      <c r="Z522" s="95" t="s">
        <v>28</v>
      </c>
      <c r="AA522" s="95"/>
      <c r="AB522" s="95" t="s">
        <v>28</v>
      </c>
      <c r="AC522" s="95" t="s">
        <v>28</v>
      </c>
      <c r="AD522" s="95" t="s">
        <v>28</v>
      </c>
      <c r="AE522" s="95">
        <f t="shared" si="50"/>
        <v>0</v>
      </c>
      <c r="AF522" s="100">
        <f t="shared" si="51"/>
        <v>1</v>
      </c>
      <c r="AG522" s="95" t="e">
        <f t="shared" si="52"/>
        <v>#N/A</v>
      </c>
      <c r="AH522" s="95"/>
      <c r="AI522" s="101" t="s">
        <v>28</v>
      </c>
      <c r="AJ522" s="101" t="s">
        <v>28</v>
      </c>
      <c r="AK522" s="101" t="s">
        <v>28</v>
      </c>
      <c r="AL522" s="102" t="str">
        <f t="shared" si="53"/>
        <v>nezměněna</v>
      </c>
      <c r="AM522" s="103"/>
    </row>
    <row r="523" spans="1:39" ht="15">
      <c r="A523" s="105" t="str">
        <f>IF('VSTUP SCAUx'!AY523="","",'VSTUP SCAUx'!AY523)</f>
        <v/>
      </c>
      <c r="B523" s="105" t="str">
        <f>IF('VSTUP SCAUx'!A523="","",'VSTUP SCAUx'!A523)</f>
        <v/>
      </c>
      <c r="C523" s="105" t="str">
        <f>IF('VSTUP SCAUx'!B523="","",'VSTUP SCAUx'!B523)</f>
        <v/>
      </c>
      <c r="D523" s="105" t="str">
        <f>IF('VSTUP SCAUx'!C523="","",'VSTUP SCAUx'!C523)</f>
        <v/>
      </c>
      <c r="E523" s="105" t="str">
        <f>IF('VSTUP SCAUx'!I523="","",'VSTUP SCAUx'!I523)</f>
        <v/>
      </c>
      <c r="F523" s="95" t="str">
        <f>IF('VSTUP SCAUx'!F523="","",'VSTUP SCAUx'!F523)</f>
        <v/>
      </c>
      <c r="G523" s="95" t="str">
        <f>IF('VSTUP SCAUx'!G523="","",'VSTUP SCAUx'!G523)</f>
        <v/>
      </c>
      <c r="H523" s="101" t="str">
        <f>IF('VSTUP SCAUx'!AC523="","","ANO")</f>
        <v/>
      </c>
      <c r="I523" s="106" t="str">
        <f>IF('VSTUP SCAUx'!BD523="","",'VSTUP SCAUx'!BD523)</f>
        <v/>
      </c>
      <c r="J523" s="101" t="str">
        <f>IF('VSTUP SCAUx'!N523="","",'VSTUP SCAUx'!N523)</f>
        <v/>
      </c>
      <c r="K523" s="95" t="s">
        <v>28</v>
      </c>
      <c r="L523" s="95" t="s">
        <v>28</v>
      </c>
      <c r="M523" s="95" t="s">
        <v>28</v>
      </c>
      <c r="N523" s="95"/>
      <c r="O523" s="95" t="s">
        <v>28</v>
      </c>
      <c r="P523" s="96" t="e">
        <f>ROUND(IF(F523="vyplnit","-",VLOOKUP(CONCATENATE(Y523,G523," ",Z523),ZU!$A$6:$H$100,5,FALSE)*F523),2)</f>
        <v>#N/A</v>
      </c>
      <c r="Q523" s="96" t="e">
        <f t="shared" si="48"/>
        <v>#N/A</v>
      </c>
      <c r="R523" s="97" t="s">
        <v>28</v>
      </c>
      <c r="S523" s="97" t="s">
        <v>28</v>
      </c>
      <c r="T523" s="97" t="s">
        <v>28</v>
      </c>
      <c r="U523" s="96"/>
      <c r="V523" s="101" t="str">
        <f>IF('VSTUP SCAUx'!BH523="","",'VSTUP SCAUx'!BH523)</f>
        <v/>
      </c>
      <c r="W523" s="101" t="str">
        <f>IF('VSTUP SCAUx'!BI523="","",'VSTUP SCAUx'!BI523)</f>
        <v/>
      </c>
      <c r="X523" s="98" t="e">
        <f t="shared" si="49"/>
        <v>#VALUE!</v>
      </c>
      <c r="Y523" s="99">
        <f>IF(A523="vyplnit"," ",VLOOKUP(A523,ZU!$B$6:$H$101,2,FALSE))</f>
        <v>0</v>
      </c>
      <c r="Z523" s="95" t="s">
        <v>28</v>
      </c>
      <c r="AA523" s="95"/>
      <c r="AB523" s="95" t="s">
        <v>28</v>
      </c>
      <c r="AC523" s="95" t="s">
        <v>28</v>
      </c>
      <c r="AD523" s="95" t="s">
        <v>28</v>
      </c>
      <c r="AE523" s="95">
        <f t="shared" si="50"/>
        <v>0</v>
      </c>
      <c r="AF523" s="100">
        <f t="shared" si="51"/>
        <v>1</v>
      </c>
      <c r="AG523" s="95" t="e">
        <f t="shared" si="52"/>
        <v>#N/A</v>
      </c>
      <c r="AH523" s="95"/>
      <c r="AI523" s="101" t="s">
        <v>28</v>
      </c>
      <c r="AJ523" s="101" t="s">
        <v>28</v>
      </c>
      <c r="AK523" s="101" t="s">
        <v>28</v>
      </c>
      <c r="AL523" s="102" t="str">
        <f t="shared" si="53"/>
        <v>nezměněna</v>
      </c>
      <c r="AM523" s="103"/>
    </row>
    <row r="524" spans="1:39" ht="15">
      <c r="A524" s="105" t="str">
        <f>IF('VSTUP SCAUx'!AY524="","",'VSTUP SCAUx'!AY524)</f>
        <v/>
      </c>
      <c r="B524" s="105" t="str">
        <f>IF('VSTUP SCAUx'!A524="","",'VSTUP SCAUx'!A524)</f>
        <v/>
      </c>
      <c r="C524" s="105" t="str">
        <f>IF('VSTUP SCAUx'!B524="","",'VSTUP SCAUx'!B524)</f>
        <v/>
      </c>
      <c r="D524" s="105" t="str">
        <f>IF('VSTUP SCAUx'!C524="","",'VSTUP SCAUx'!C524)</f>
        <v/>
      </c>
      <c r="E524" s="105" t="str">
        <f>IF('VSTUP SCAUx'!I524="","",'VSTUP SCAUx'!I524)</f>
        <v/>
      </c>
      <c r="F524" s="95" t="str">
        <f>IF('VSTUP SCAUx'!F524="","",'VSTUP SCAUx'!F524)</f>
        <v/>
      </c>
      <c r="G524" s="95" t="str">
        <f>IF('VSTUP SCAUx'!G524="","",'VSTUP SCAUx'!G524)</f>
        <v/>
      </c>
      <c r="H524" s="101" t="str">
        <f>IF('VSTUP SCAUx'!AC524="","","ANO")</f>
        <v/>
      </c>
      <c r="I524" s="106" t="str">
        <f>IF('VSTUP SCAUx'!BD524="","",'VSTUP SCAUx'!BD524)</f>
        <v/>
      </c>
      <c r="J524" s="101" t="str">
        <f>IF('VSTUP SCAUx'!N524="","",'VSTUP SCAUx'!N524)</f>
        <v/>
      </c>
      <c r="K524" s="95" t="s">
        <v>28</v>
      </c>
      <c r="L524" s="95" t="s">
        <v>28</v>
      </c>
      <c r="M524" s="95" t="s">
        <v>28</v>
      </c>
      <c r="N524" s="95"/>
      <c r="O524" s="95" t="s">
        <v>28</v>
      </c>
      <c r="P524" s="96" t="e">
        <f>ROUND(IF(F524="vyplnit","-",VLOOKUP(CONCATENATE(Y524,G524," ",Z524),ZU!$A$6:$H$100,5,FALSE)*F524),2)</f>
        <v>#N/A</v>
      </c>
      <c r="Q524" s="96" t="e">
        <f t="shared" si="48"/>
        <v>#N/A</v>
      </c>
      <c r="R524" s="97" t="s">
        <v>28</v>
      </c>
      <c r="S524" s="97" t="s">
        <v>28</v>
      </c>
      <c r="T524" s="97" t="s">
        <v>28</v>
      </c>
      <c r="U524" s="96"/>
      <c r="V524" s="101" t="str">
        <f>IF('VSTUP SCAUx'!BH524="","",'VSTUP SCAUx'!BH524)</f>
        <v/>
      </c>
      <c r="W524" s="101" t="str">
        <f>IF('VSTUP SCAUx'!BI524="","",'VSTUP SCAUx'!BI524)</f>
        <v/>
      </c>
      <c r="X524" s="98" t="e">
        <f t="shared" si="49"/>
        <v>#VALUE!</v>
      </c>
      <c r="Y524" s="99">
        <f>IF(A524="vyplnit"," ",VLOOKUP(A524,ZU!$B$6:$H$101,2,FALSE))</f>
        <v>0</v>
      </c>
      <c r="Z524" s="95" t="s">
        <v>28</v>
      </c>
      <c r="AA524" s="95"/>
      <c r="AB524" s="95" t="s">
        <v>28</v>
      </c>
      <c r="AC524" s="95" t="s">
        <v>28</v>
      </c>
      <c r="AD524" s="95" t="s">
        <v>28</v>
      </c>
      <c r="AE524" s="95">
        <f t="shared" si="50"/>
        <v>0</v>
      </c>
      <c r="AF524" s="100">
        <f t="shared" si="51"/>
        <v>1</v>
      </c>
      <c r="AG524" s="95" t="e">
        <f t="shared" si="52"/>
        <v>#N/A</v>
      </c>
      <c r="AH524" s="95"/>
      <c r="AI524" s="101" t="s">
        <v>28</v>
      </c>
      <c r="AJ524" s="101" t="s">
        <v>28</v>
      </c>
      <c r="AK524" s="101" t="s">
        <v>28</v>
      </c>
      <c r="AL524" s="102" t="str">
        <f t="shared" si="53"/>
        <v>nezměněna</v>
      </c>
      <c r="AM524" s="103"/>
    </row>
    <row r="525" spans="1:39" ht="15">
      <c r="A525" s="105" t="str">
        <f>IF('VSTUP SCAUx'!AY525="","",'VSTUP SCAUx'!AY525)</f>
        <v/>
      </c>
      <c r="B525" s="105" t="str">
        <f>IF('VSTUP SCAUx'!A525="","",'VSTUP SCAUx'!A525)</f>
        <v/>
      </c>
      <c r="C525" s="105" t="str">
        <f>IF('VSTUP SCAUx'!B525="","",'VSTUP SCAUx'!B525)</f>
        <v/>
      </c>
      <c r="D525" s="105" t="str">
        <f>IF('VSTUP SCAUx'!C525="","",'VSTUP SCAUx'!C525)</f>
        <v/>
      </c>
      <c r="E525" s="105" t="str">
        <f>IF('VSTUP SCAUx'!I525="","",'VSTUP SCAUx'!I525)</f>
        <v/>
      </c>
      <c r="F525" s="95" t="str">
        <f>IF('VSTUP SCAUx'!F525="","",'VSTUP SCAUx'!F525)</f>
        <v/>
      </c>
      <c r="G525" s="95" t="str">
        <f>IF('VSTUP SCAUx'!G525="","",'VSTUP SCAUx'!G525)</f>
        <v/>
      </c>
      <c r="H525" s="101" t="str">
        <f>IF('VSTUP SCAUx'!AC525="","","ANO")</f>
        <v/>
      </c>
      <c r="I525" s="106" t="str">
        <f>IF('VSTUP SCAUx'!BD525="","",'VSTUP SCAUx'!BD525)</f>
        <v/>
      </c>
      <c r="J525" s="101" t="str">
        <f>IF('VSTUP SCAUx'!N525="","",'VSTUP SCAUx'!N525)</f>
        <v/>
      </c>
      <c r="K525" s="95" t="s">
        <v>28</v>
      </c>
      <c r="L525" s="95" t="s">
        <v>28</v>
      </c>
      <c r="M525" s="95" t="s">
        <v>28</v>
      </c>
      <c r="N525" s="95"/>
      <c r="O525" s="95" t="s">
        <v>28</v>
      </c>
      <c r="P525" s="96" t="e">
        <f>ROUND(IF(F525="vyplnit","-",VLOOKUP(CONCATENATE(Y525,G525," ",Z525),ZU!$A$6:$H$100,5,FALSE)*F525),2)</f>
        <v>#N/A</v>
      </c>
      <c r="Q525" s="96" t="e">
        <f t="shared" si="48"/>
        <v>#N/A</v>
      </c>
      <c r="R525" s="97" t="s">
        <v>28</v>
      </c>
      <c r="S525" s="97" t="s">
        <v>28</v>
      </c>
      <c r="T525" s="97" t="s">
        <v>28</v>
      </c>
      <c r="U525" s="96"/>
      <c r="V525" s="101" t="str">
        <f>IF('VSTUP SCAUx'!BH525="","",'VSTUP SCAUx'!BH525)</f>
        <v/>
      </c>
      <c r="W525" s="101" t="str">
        <f>IF('VSTUP SCAUx'!BI525="","",'VSTUP SCAUx'!BI525)</f>
        <v/>
      </c>
      <c r="X525" s="98" t="e">
        <f t="shared" si="49"/>
        <v>#VALUE!</v>
      </c>
      <c r="Y525" s="99">
        <f>IF(A525="vyplnit"," ",VLOOKUP(A525,ZU!$B$6:$H$101,2,FALSE))</f>
        <v>0</v>
      </c>
      <c r="Z525" s="95" t="s">
        <v>28</v>
      </c>
      <c r="AA525" s="95"/>
      <c r="AB525" s="95" t="s">
        <v>28</v>
      </c>
      <c r="AC525" s="95" t="s">
        <v>28</v>
      </c>
      <c r="AD525" s="95" t="s">
        <v>28</v>
      </c>
      <c r="AE525" s="95">
        <f t="shared" si="50"/>
        <v>0</v>
      </c>
      <c r="AF525" s="100">
        <f t="shared" si="51"/>
        <v>1</v>
      </c>
      <c r="AG525" s="95" t="e">
        <f t="shared" si="52"/>
        <v>#N/A</v>
      </c>
      <c r="AH525" s="95"/>
      <c r="AI525" s="101" t="s">
        <v>28</v>
      </c>
      <c r="AJ525" s="101" t="s">
        <v>28</v>
      </c>
      <c r="AK525" s="101" t="s">
        <v>28</v>
      </c>
      <c r="AL525" s="102" t="str">
        <f t="shared" si="53"/>
        <v>nezměněna</v>
      </c>
      <c r="AM525" s="103"/>
    </row>
    <row r="526" spans="1:39" ht="15">
      <c r="A526" s="105" t="str">
        <f>IF('VSTUP SCAUx'!AY526="","",'VSTUP SCAUx'!AY526)</f>
        <v/>
      </c>
      <c r="B526" s="105" t="str">
        <f>IF('VSTUP SCAUx'!A526="","",'VSTUP SCAUx'!A526)</f>
        <v/>
      </c>
      <c r="C526" s="105" t="str">
        <f>IF('VSTUP SCAUx'!B526="","",'VSTUP SCAUx'!B526)</f>
        <v/>
      </c>
      <c r="D526" s="105" t="str">
        <f>IF('VSTUP SCAUx'!C526="","",'VSTUP SCAUx'!C526)</f>
        <v/>
      </c>
      <c r="E526" s="105" t="str">
        <f>IF('VSTUP SCAUx'!I526="","",'VSTUP SCAUx'!I526)</f>
        <v/>
      </c>
      <c r="F526" s="95" t="str">
        <f>IF('VSTUP SCAUx'!F526="","",'VSTUP SCAUx'!F526)</f>
        <v/>
      </c>
      <c r="G526" s="95" t="str">
        <f>IF('VSTUP SCAUx'!G526="","",'VSTUP SCAUx'!G526)</f>
        <v/>
      </c>
      <c r="H526" s="101" t="str">
        <f>IF('VSTUP SCAUx'!AC526="","","ANO")</f>
        <v/>
      </c>
      <c r="I526" s="106" t="str">
        <f>IF('VSTUP SCAUx'!BD526="","",'VSTUP SCAUx'!BD526)</f>
        <v/>
      </c>
      <c r="J526" s="101" t="str">
        <f>IF('VSTUP SCAUx'!N526="","",'VSTUP SCAUx'!N526)</f>
        <v/>
      </c>
      <c r="K526" s="95" t="s">
        <v>28</v>
      </c>
      <c r="L526" s="95" t="s">
        <v>28</v>
      </c>
      <c r="M526" s="95" t="s">
        <v>28</v>
      </c>
      <c r="N526" s="95"/>
      <c r="O526" s="95" t="s">
        <v>28</v>
      </c>
      <c r="P526" s="96" t="e">
        <f>ROUND(IF(F526="vyplnit","-",VLOOKUP(CONCATENATE(Y526,G526," ",Z526),ZU!$A$6:$H$100,5,FALSE)*F526),2)</f>
        <v>#N/A</v>
      </c>
      <c r="Q526" s="96" t="e">
        <f t="shared" si="48"/>
        <v>#N/A</v>
      </c>
      <c r="R526" s="97" t="s">
        <v>28</v>
      </c>
      <c r="S526" s="97" t="s">
        <v>28</v>
      </c>
      <c r="T526" s="97" t="s">
        <v>28</v>
      </c>
      <c r="U526" s="96"/>
      <c r="V526" s="101" t="str">
        <f>IF('VSTUP SCAUx'!BH526="","",'VSTUP SCAUx'!BH526)</f>
        <v/>
      </c>
      <c r="W526" s="101" t="str">
        <f>IF('VSTUP SCAUx'!BI526="","",'VSTUP SCAUx'!BI526)</f>
        <v/>
      </c>
      <c r="X526" s="98" t="e">
        <f t="shared" si="49"/>
        <v>#VALUE!</v>
      </c>
      <c r="Y526" s="99">
        <f>IF(A526="vyplnit"," ",VLOOKUP(A526,ZU!$B$6:$H$101,2,FALSE))</f>
        <v>0</v>
      </c>
      <c r="Z526" s="95" t="s">
        <v>28</v>
      </c>
      <c r="AA526" s="95"/>
      <c r="AB526" s="95" t="s">
        <v>28</v>
      </c>
      <c r="AC526" s="95" t="s">
        <v>28</v>
      </c>
      <c r="AD526" s="95" t="s">
        <v>28</v>
      </c>
      <c r="AE526" s="95">
        <f t="shared" si="50"/>
        <v>0</v>
      </c>
      <c r="AF526" s="100">
        <f t="shared" si="51"/>
        <v>1</v>
      </c>
      <c r="AG526" s="95" t="e">
        <f t="shared" si="52"/>
        <v>#N/A</v>
      </c>
      <c r="AH526" s="95"/>
      <c r="AI526" s="101" t="s">
        <v>28</v>
      </c>
      <c r="AJ526" s="101" t="s">
        <v>28</v>
      </c>
      <c r="AK526" s="101" t="s">
        <v>28</v>
      </c>
      <c r="AL526" s="102" t="str">
        <f t="shared" si="53"/>
        <v>nezměněna</v>
      </c>
      <c r="AM526" s="103"/>
    </row>
    <row r="527" spans="1:39" ht="15">
      <c r="A527" s="105" t="str">
        <f>IF('VSTUP SCAUx'!AY527="","",'VSTUP SCAUx'!AY527)</f>
        <v/>
      </c>
      <c r="B527" s="105" t="str">
        <f>IF('VSTUP SCAUx'!A527="","",'VSTUP SCAUx'!A527)</f>
        <v/>
      </c>
      <c r="C527" s="105" t="str">
        <f>IF('VSTUP SCAUx'!B527="","",'VSTUP SCAUx'!B527)</f>
        <v/>
      </c>
      <c r="D527" s="105" t="str">
        <f>IF('VSTUP SCAUx'!C527="","",'VSTUP SCAUx'!C527)</f>
        <v/>
      </c>
      <c r="E527" s="105" t="str">
        <f>IF('VSTUP SCAUx'!I527="","",'VSTUP SCAUx'!I527)</f>
        <v/>
      </c>
      <c r="F527" s="95" t="str">
        <f>IF('VSTUP SCAUx'!F527="","",'VSTUP SCAUx'!F527)</f>
        <v/>
      </c>
      <c r="G527" s="95" t="str">
        <f>IF('VSTUP SCAUx'!G527="","",'VSTUP SCAUx'!G527)</f>
        <v/>
      </c>
      <c r="H527" s="101" t="str">
        <f>IF('VSTUP SCAUx'!AC527="","","ANO")</f>
        <v/>
      </c>
      <c r="I527" s="106" t="str">
        <f>IF('VSTUP SCAUx'!BD527="","",'VSTUP SCAUx'!BD527)</f>
        <v/>
      </c>
      <c r="J527" s="101" t="str">
        <f>IF('VSTUP SCAUx'!N527="","",'VSTUP SCAUx'!N527)</f>
        <v/>
      </c>
      <c r="K527" s="95" t="s">
        <v>28</v>
      </c>
      <c r="L527" s="95" t="s">
        <v>28</v>
      </c>
      <c r="M527" s="95" t="s">
        <v>28</v>
      </c>
      <c r="N527" s="95"/>
      <c r="O527" s="95" t="s">
        <v>28</v>
      </c>
      <c r="P527" s="96" t="e">
        <f>ROUND(IF(F527="vyplnit","-",VLOOKUP(CONCATENATE(Y527,G527," ",Z527),ZU!$A$6:$H$100,5,FALSE)*F527),2)</f>
        <v>#N/A</v>
      </c>
      <c r="Q527" s="96" t="e">
        <f t="shared" si="48"/>
        <v>#N/A</v>
      </c>
      <c r="R527" s="97" t="s">
        <v>28</v>
      </c>
      <c r="S527" s="97" t="s">
        <v>28</v>
      </c>
      <c r="T527" s="97" t="s">
        <v>28</v>
      </c>
      <c r="U527" s="96"/>
      <c r="V527" s="101" t="str">
        <f>IF('VSTUP SCAUx'!BH527="","",'VSTUP SCAUx'!BH527)</f>
        <v/>
      </c>
      <c r="W527" s="101" t="str">
        <f>IF('VSTUP SCAUx'!BI527="","",'VSTUP SCAUx'!BI527)</f>
        <v/>
      </c>
      <c r="X527" s="98" t="e">
        <f t="shared" si="49"/>
        <v>#VALUE!</v>
      </c>
      <c r="Y527" s="99">
        <f>IF(A527="vyplnit"," ",VLOOKUP(A527,ZU!$B$6:$H$101,2,FALSE))</f>
        <v>0</v>
      </c>
      <c r="Z527" s="95" t="s">
        <v>28</v>
      </c>
      <c r="AA527" s="95"/>
      <c r="AB527" s="95" t="s">
        <v>28</v>
      </c>
      <c r="AC527" s="95" t="s">
        <v>28</v>
      </c>
      <c r="AD527" s="95" t="s">
        <v>28</v>
      </c>
      <c r="AE527" s="95">
        <f t="shared" si="50"/>
        <v>0</v>
      </c>
      <c r="AF527" s="100">
        <f t="shared" si="51"/>
        <v>1</v>
      </c>
      <c r="AG527" s="95" t="e">
        <f t="shared" si="52"/>
        <v>#N/A</v>
      </c>
      <c r="AH527" s="95"/>
      <c r="AI527" s="101" t="s">
        <v>28</v>
      </c>
      <c r="AJ527" s="101" t="s">
        <v>28</v>
      </c>
      <c r="AK527" s="101" t="s">
        <v>28</v>
      </c>
      <c r="AL527" s="102" t="str">
        <f t="shared" si="53"/>
        <v>nezměněna</v>
      </c>
      <c r="AM527" s="103"/>
    </row>
    <row r="528" spans="1:39" ht="15">
      <c r="A528" s="105" t="str">
        <f>IF('VSTUP SCAUx'!AY528="","",'VSTUP SCAUx'!AY528)</f>
        <v/>
      </c>
      <c r="B528" s="105" t="str">
        <f>IF('VSTUP SCAUx'!A528="","",'VSTUP SCAUx'!A528)</f>
        <v/>
      </c>
      <c r="C528" s="105" t="str">
        <f>IF('VSTUP SCAUx'!B528="","",'VSTUP SCAUx'!B528)</f>
        <v/>
      </c>
      <c r="D528" s="105" t="str">
        <f>IF('VSTUP SCAUx'!C528="","",'VSTUP SCAUx'!C528)</f>
        <v/>
      </c>
      <c r="E528" s="105" t="str">
        <f>IF('VSTUP SCAUx'!I528="","",'VSTUP SCAUx'!I528)</f>
        <v/>
      </c>
      <c r="F528" s="95" t="str">
        <f>IF('VSTUP SCAUx'!F528="","",'VSTUP SCAUx'!F528)</f>
        <v/>
      </c>
      <c r="G528" s="95" t="str">
        <f>IF('VSTUP SCAUx'!G528="","",'VSTUP SCAUx'!G528)</f>
        <v/>
      </c>
      <c r="H528" s="101" t="str">
        <f>IF('VSTUP SCAUx'!AC528="","","ANO")</f>
        <v/>
      </c>
      <c r="I528" s="106" t="str">
        <f>IF('VSTUP SCAUx'!BD528="","",'VSTUP SCAUx'!BD528)</f>
        <v/>
      </c>
      <c r="J528" s="101" t="str">
        <f>IF('VSTUP SCAUx'!N528="","",'VSTUP SCAUx'!N528)</f>
        <v/>
      </c>
      <c r="K528" s="95" t="s">
        <v>28</v>
      </c>
      <c r="L528" s="95" t="s">
        <v>28</v>
      </c>
      <c r="M528" s="95" t="s">
        <v>28</v>
      </c>
      <c r="N528" s="95"/>
      <c r="O528" s="95" t="s">
        <v>28</v>
      </c>
      <c r="P528" s="96" t="e">
        <f>ROUND(IF(F528="vyplnit","-",VLOOKUP(CONCATENATE(Y528,G528," ",Z528),ZU!$A$6:$H$100,5,FALSE)*F528),2)</f>
        <v>#N/A</v>
      </c>
      <c r="Q528" s="96" t="e">
        <f t="shared" si="48"/>
        <v>#N/A</v>
      </c>
      <c r="R528" s="97" t="s">
        <v>28</v>
      </c>
      <c r="S528" s="97" t="s">
        <v>28</v>
      </c>
      <c r="T528" s="97" t="s">
        <v>28</v>
      </c>
      <c r="U528" s="96"/>
      <c r="V528" s="101" t="str">
        <f>IF('VSTUP SCAUx'!BH528="","",'VSTUP SCAUx'!BH528)</f>
        <v/>
      </c>
      <c r="W528" s="101" t="str">
        <f>IF('VSTUP SCAUx'!BI528="","",'VSTUP SCAUx'!BI528)</f>
        <v/>
      </c>
      <c r="X528" s="98" t="e">
        <f t="shared" si="49"/>
        <v>#VALUE!</v>
      </c>
      <c r="Y528" s="99">
        <f>IF(A528="vyplnit"," ",VLOOKUP(A528,ZU!$B$6:$H$101,2,FALSE))</f>
        <v>0</v>
      </c>
      <c r="Z528" s="95" t="s">
        <v>28</v>
      </c>
      <c r="AA528" s="95"/>
      <c r="AB528" s="95" t="s">
        <v>28</v>
      </c>
      <c r="AC528" s="95" t="s">
        <v>28</v>
      </c>
      <c r="AD528" s="95" t="s">
        <v>28</v>
      </c>
      <c r="AE528" s="95">
        <f t="shared" si="50"/>
        <v>0</v>
      </c>
      <c r="AF528" s="100">
        <f t="shared" si="51"/>
        <v>1</v>
      </c>
      <c r="AG528" s="95" t="e">
        <f t="shared" si="52"/>
        <v>#N/A</v>
      </c>
      <c r="AH528" s="95"/>
      <c r="AI528" s="101" t="s">
        <v>28</v>
      </c>
      <c r="AJ528" s="101" t="s">
        <v>28</v>
      </c>
      <c r="AK528" s="101" t="s">
        <v>28</v>
      </c>
      <c r="AL528" s="102" t="str">
        <f t="shared" si="53"/>
        <v>nezměněna</v>
      </c>
      <c r="AM528" s="103"/>
    </row>
    <row r="529" spans="1:39" ht="15">
      <c r="A529" s="105" t="str">
        <f>IF('VSTUP SCAUx'!AY529="","",'VSTUP SCAUx'!AY529)</f>
        <v/>
      </c>
      <c r="B529" s="105" t="str">
        <f>IF('VSTUP SCAUx'!A529="","",'VSTUP SCAUx'!A529)</f>
        <v/>
      </c>
      <c r="C529" s="105" t="str">
        <f>IF('VSTUP SCAUx'!B529="","",'VSTUP SCAUx'!B529)</f>
        <v/>
      </c>
      <c r="D529" s="105" t="str">
        <f>IF('VSTUP SCAUx'!C529="","",'VSTUP SCAUx'!C529)</f>
        <v/>
      </c>
      <c r="E529" s="105" t="str">
        <f>IF('VSTUP SCAUx'!I529="","",'VSTUP SCAUx'!I529)</f>
        <v/>
      </c>
      <c r="F529" s="95" t="str">
        <f>IF('VSTUP SCAUx'!F529="","",'VSTUP SCAUx'!F529)</f>
        <v/>
      </c>
      <c r="G529" s="95" t="str">
        <f>IF('VSTUP SCAUx'!G529="","",'VSTUP SCAUx'!G529)</f>
        <v/>
      </c>
      <c r="H529" s="101" t="str">
        <f>IF('VSTUP SCAUx'!AC529="","","ANO")</f>
        <v/>
      </c>
      <c r="I529" s="106" t="str">
        <f>IF('VSTUP SCAUx'!BD529="","",'VSTUP SCAUx'!BD529)</f>
        <v/>
      </c>
      <c r="J529" s="101" t="str">
        <f>IF('VSTUP SCAUx'!N529="","",'VSTUP SCAUx'!N529)</f>
        <v/>
      </c>
      <c r="K529" s="95" t="s">
        <v>28</v>
      </c>
      <c r="L529" s="95" t="s">
        <v>28</v>
      </c>
      <c r="M529" s="95" t="s">
        <v>28</v>
      </c>
      <c r="N529" s="95"/>
      <c r="O529" s="95" t="s">
        <v>28</v>
      </c>
      <c r="P529" s="96" t="e">
        <f>ROUND(IF(F529="vyplnit","-",VLOOKUP(CONCATENATE(Y529,G529," ",Z529),ZU!$A$6:$H$100,5,FALSE)*F529),2)</f>
        <v>#N/A</v>
      </c>
      <c r="Q529" s="96" t="e">
        <f t="shared" si="48"/>
        <v>#N/A</v>
      </c>
      <c r="R529" s="97" t="s">
        <v>28</v>
      </c>
      <c r="S529" s="97" t="s">
        <v>28</v>
      </c>
      <c r="T529" s="97" t="s">
        <v>28</v>
      </c>
      <c r="U529" s="96"/>
      <c r="V529" s="101" t="str">
        <f>IF('VSTUP SCAUx'!BH529="","",'VSTUP SCAUx'!BH529)</f>
        <v/>
      </c>
      <c r="W529" s="101" t="str">
        <f>IF('VSTUP SCAUx'!BI529="","",'VSTUP SCAUx'!BI529)</f>
        <v/>
      </c>
      <c r="X529" s="98" t="e">
        <f t="shared" si="49"/>
        <v>#VALUE!</v>
      </c>
      <c r="Y529" s="99">
        <f>IF(A529="vyplnit"," ",VLOOKUP(A529,ZU!$B$6:$H$101,2,FALSE))</f>
        <v>0</v>
      </c>
      <c r="Z529" s="95" t="s">
        <v>28</v>
      </c>
      <c r="AA529" s="95"/>
      <c r="AB529" s="95" t="s">
        <v>28</v>
      </c>
      <c r="AC529" s="95" t="s">
        <v>28</v>
      </c>
      <c r="AD529" s="95" t="s">
        <v>28</v>
      </c>
      <c r="AE529" s="95">
        <f t="shared" si="50"/>
        <v>0</v>
      </c>
      <c r="AF529" s="100">
        <f t="shared" si="51"/>
        <v>1</v>
      </c>
      <c r="AG529" s="95" t="e">
        <f t="shared" si="52"/>
        <v>#N/A</v>
      </c>
      <c r="AH529" s="95"/>
      <c r="AI529" s="101" t="s">
        <v>28</v>
      </c>
      <c r="AJ529" s="101" t="s">
        <v>28</v>
      </c>
      <c r="AK529" s="101" t="s">
        <v>28</v>
      </c>
      <c r="AL529" s="102" t="str">
        <f t="shared" si="53"/>
        <v>nezměněna</v>
      </c>
      <c r="AM529" s="103"/>
    </row>
    <row r="530" spans="1:39" ht="15">
      <c r="A530" s="105" t="str">
        <f>IF('VSTUP SCAUx'!AY530="","",'VSTUP SCAUx'!AY530)</f>
        <v/>
      </c>
      <c r="B530" s="105" t="str">
        <f>IF('VSTUP SCAUx'!A530="","",'VSTUP SCAUx'!A530)</f>
        <v/>
      </c>
      <c r="C530" s="105" t="str">
        <f>IF('VSTUP SCAUx'!B530="","",'VSTUP SCAUx'!B530)</f>
        <v/>
      </c>
      <c r="D530" s="105" t="str">
        <f>IF('VSTUP SCAUx'!C530="","",'VSTUP SCAUx'!C530)</f>
        <v/>
      </c>
      <c r="E530" s="105" t="str">
        <f>IF('VSTUP SCAUx'!I530="","",'VSTUP SCAUx'!I530)</f>
        <v/>
      </c>
      <c r="F530" s="95" t="str">
        <f>IF('VSTUP SCAUx'!F530="","",'VSTUP SCAUx'!F530)</f>
        <v/>
      </c>
      <c r="G530" s="95" t="str">
        <f>IF('VSTUP SCAUx'!G530="","",'VSTUP SCAUx'!G530)</f>
        <v/>
      </c>
      <c r="H530" s="101" t="str">
        <f>IF('VSTUP SCAUx'!AC530="","","ANO")</f>
        <v/>
      </c>
      <c r="I530" s="106" t="str">
        <f>IF('VSTUP SCAUx'!BD530="","",'VSTUP SCAUx'!BD530)</f>
        <v/>
      </c>
      <c r="J530" s="101" t="str">
        <f>IF('VSTUP SCAUx'!N530="","",'VSTUP SCAUx'!N530)</f>
        <v/>
      </c>
      <c r="K530" s="95" t="s">
        <v>28</v>
      </c>
      <c r="L530" s="95" t="s">
        <v>28</v>
      </c>
      <c r="M530" s="95" t="s">
        <v>28</v>
      </c>
      <c r="N530" s="95"/>
      <c r="O530" s="95" t="s">
        <v>28</v>
      </c>
      <c r="P530" s="96" t="e">
        <f>ROUND(IF(F530="vyplnit","-",VLOOKUP(CONCATENATE(Y530,G530," ",Z530),ZU!$A$6:$H$100,5,FALSE)*F530),2)</f>
        <v>#N/A</v>
      </c>
      <c r="Q530" s="96" t="e">
        <f t="shared" si="48"/>
        <v>#N/A</v>
      </c>
      <c r="R530" s="97" t="s">
        <v>28</v>
      </c>
      <c r="S530" s="97" t="s">
        <v>28</v>
      </c>
      <c r="T530" s="97" t="s">
        <v>28</v>
      </c>
      <c r="U530" s="96"/>
      <c r="V530" s="101" t="str">
        <f>IF('VSTUP SCAUx'!BH530="","",'VSTUP SCAUx'!BH530)</f>
        <v/>
      </c>
      <c r="W530" s="101" t="str">
        <f>IF('VSTUP SCAUx'!BI530="","",'VSTUP SCAUx'!BI530)</f>
        <v/>
      </c>
      <c r="X530" s="98" t="e">
        <f t="shared" si="49"/>
        <v>#VALUE!</v>
      </c>
      <c r="Y530" s="99">
        <f>IF(A530="vyplnit"," ",VLOOKUP(A530,ZU!$B$6:$H$101,2,FALSE))</f>
        <v>0</v>
      </c>
      <c r="Z530" s="95" t="s">
        <v>28</v>
      </c>
      <c r="AA530" s="95"/>
      <c r="AB530" s="95" t="s">
        <v>28</v>
      </c>
      <c r="AC530" s="95" t="s">
        <v>28</v>
      </c>
      <c r="AD530" s="95" t="s">
        <v>28</v>
      </c>
      <c r="AE530" s="95">
        <f t="shared" si="50"/>
        <v>0</v>
      </c>
      <c r="AF530" s="100">
        <f t="shared" si="51"/>
        <v>1</v>
      </c>
      <c r="AG530" s="95" t="e">
        <f t="shared" si="52"/>
        <v>#N/A</v>
      </c>
      <c r="AH530" s="95"/>
      <c r="AI530" s="101" t="s">
        <v>28</v>
      </c>
      <c r="AJ530" s="101" t="s">
        <v>28</v>
      </c>
      <c r="AK530" s="101" t="s">
        <v>28</v>
      </c>
      <c r="AL530" s="102" t="str">
        <f t="shared" si="53"/>
        <v>nezměněna</v>
      </c>
      <c r="AM530" s="103"/>
    </row>
    <row r="531" spans="1:39" ht="15">
      <c r="A531" s="105" t="str">
        <f>IF('VSTUP SCAUx'!AY531="","",'VSTUP SCAUx'!AY531)</f>
        <v/>
      </c>
      <c r="B531" s="105" t="str">
        <f>IF('VSTUP SCAUx'!A531="","",'VSTUP SCAUx'!A531)</f>
        <v/>
      </c>
      <c r="C531" s="105" t="str">
        <f>IF('VSTUP SCAUx'!B531="","",'VSTUP SCAUx'!B531)</f>
        <v/>
      </c>
      <c r="D531" s="105" t="str">
        <f>IF('VSTUP SCAUx'!C531="","",'VSTUP SCAUx'!C531)</f>
        <v/>
      </c>
      <c r="E531" s="105" t="str">
        <f>IF('VSTUP SCAUx'!I531="","",'VSTUP SCAUx'!I531)</f>
        <v/>
      </c>
      <c r="F531" s="95" t="str">
        <f>IF('VSTUP SCAUx'!F531="","",'VSTUP SCAUx'!F531)</f>
        <v/>
      </c>
      <c r="G531" s="95" t="str">
        <f>IF('VSTUP SCAUx'!G531="","",'VSTUP SCAUx'!G531)</f>
        <v/>
      </c>
      <c r="H531" s="101" t="str">
        <f>IF('VSTUP SCAUx'!AC531="","","ANO")</f>
        <v/>
      </c>
      <c r="I531" s="106" t="str">
        <f>IF('VSTUP SCAUx'!BD531="","",'VSTUP SCAUx'!BD531)</f>
        <v/>
      </c>
      <c r="J531" s="101" t="str">
        <f>IF('VSTUP SCAUx'!N531="","",'VSTUP SCAUx'!N531)</f>
        <v/>
      </c>
      <c r="K531" s="95" t="s">
        <v>28</v>
      </c>
      <c r="L531" s="95" t="s">
        <v>28</v>
      </c>
      <c r="M531" s="95" t="s">
        <v>28</v>
      </c>
      <c r="N531" s="95"/>
      <c r="O531" s="95" t="s">
        <v>28</v>
      </c>
      <c r="P531" s="96" t="e">
        <f>ROUND(IF(F531="vyplnit","-",VLOOKUP(CONCATENATE(Y531,G531," ",Z531),ZU!$A$6:$H$100,5,FALSE)*F531),2)</f>
        <v>#N/A</v>
      </c>
      <c r="Q531" s="96" t="e">
        <f t="shared" si="48"/>
        <v>#N/A</v>
      </c>
      <c r="R531" s="97" t="s">
        <v>28</v>
      </c>
      <c r="S531" s="97" t="s">
        <v>28</v>
      </c>
      <c r="T531" s="97" t="s">
        <v>28</v>
      </c>
      <c r="U531" s="96"/>
      <c r="V531" s="101" t="str">
        <f>IF('VSTUP SCAUx'!BH531="","",'VSTUP SCAUx'!BH531)</f>
        <v/>
      </c>
      <c r="W531" s="101" t="str">
        <f>IF('VSTUP SCAUx'!BI531="","",'VSTUP SCAUx'!BI531)</f>
        <v/>
      </c>
      <c r="X531" s="98" t="e">
        <f t="shared" si="49"/>
        <v>#VALUE!</v>
      </c>
      <c r="Y531" s="99">
        <f>IF(A531="vyplnit"," ",VLOOKUP(A531,ZU!$B$6:$H$101,2,FALSE))</f>
        <v>0</v>
      </c>
      <c r="Z531" s="95" t="s">
        <v>28</v>
      </c>
      <c r="AA531" s="95"/>
      <c r="AB531" s="95" t="s">
        <v>28</v>
      </c>
      <c r="AC531" s="95" t="s">
        <v>28</v>
      </c>
      <c r="AD531" s="95" t="s">
        <v>28</v>
      </c>
      <c r="AE531" s="95">
        <f t="shared" si="50"/>
        <v>0</v>
      </c>
      <c r="AF531" s="100">
        <f t="shared" si="51"/>
        <v>1</v>
      </c>
      <c r="AG531" s="95" t="e">
        <f t="shared" si="52"/>
        <v>#N/A</v>
      </c>
      <c r="AH531" s="95"/>
      <c r="AI531" s="101" t="s">
        <v>28</v>
      </c>
      <c r="AJ531" s="101" t="s">
        <v>28</v>
      </c>
      <c r="AK531" s="101" t="s">
        <v>28</v>
      </c>
      <c r="AL531" s="102" t="str">
        <f t="shared" si="53"/>
        <v>nezměněna</v>
      </c>
      <c r="AM531" s="103"/>
    </row>
    <row r="532" spans="1:39" ht="15">
      <c r="A532" s="105" t="str">
        <f>IF('VSTUP SCAUx'!AY532="","",'VSTUP SCAUx'!AY532)</f>
        <v/>
      </c>
      <c r="B532" s="105" t="str">
        <f>IF('VSTUP SCAUx'!A532="","",'VSTUP SCAUx'!A532)</f>
        <v/>
      </c>
      <c r="C532" s="105" t="str">
        <f>IF('VSTUP SCAUx'!B532="","",'VSTUP SCAUx'!B532)</f>
        <v/>
      </c>
      <c r="D532" s="105" t="str">
        <f>IF('VSTUP SCAUx'!C532="","",'VSTUP SCAUx'!C532)</f>
        <v/>
      </c>
      <c r="E532" s="105" t="str">
        <f>IF('VSTUP SCAUx'!I532="","",'VSTUP SCAUx'!I532)</f>
        <v/>
      </c>
      <c r="F532" s="95" t="str">
        <f>IF('VSTUP SCAUx'!F532="","",'VSTUP SCAUx'!F532)</f>
        <v/>
      </c>
      <c r="G532" s="95" t="str">
        <f>IF('VSTUP SCAUx'!G532="","",'VSTUP SCAUx'!G532)</f>
        <v/>
      </c>
      <c r="H532" s="101" t="str">
        <f>IF('VSTUP SCAUx'!AC532="","","ANO")</f>
        <v/>
      </c>
      <c r="I532" s="106" t="str">
        <f>IF('VSTUP SCAUx'!BD532="","",'VSTUP SCAUx'!BD532)</f>
        <v/>
      </c>
      <c r="J532" s="101" t="str">
        <f>IF('VSTUP SCAUx'!N532="","",'VSTUP SCAUx'!N532)</f>
        <v/>
      </c>
      <c r="K532" s="95" t="s">
        <v>28</v>
      </c>
      <c r="L532" s="95" t="s">
        <v>28</v>
      </c>
      <c r="M532" s="95" t="s">
        <v>28</v>
      </c>
      <c r="N532" s="95"/>
      <c r="O532" s="95" t="s">
        <v>28</v>
      </c>
      <c r="P532" s="96" t="e">
        <f>ROUND(IF(F532="vyplnit","-",VLOOKUP(CONCATENATE(Y532,G532," ",Z532),ZU!$A$6:$H$100,5,FALSE)*F532),2)</f>
        <v>#N/A</v>
      </c>
      <c r="Q532" s="96" t="e">
        <f t="shared" si="48"/>
        <v>#N/A</v>
      </c>
      <c r="R532" s="97" t="s">
        <v>28</v>
      </c>
      <c r="S532" s="97" t="s">
        <v>28</v>
      </c>
      <c r="T532" s="97" t="s">
        <v>28</v>
      </c>
      <c r="U532" s="96"/>
      <c r="V532" s="101" t="str">
        <f>IF('VSTUP SCAUx'!BH532="","",'VSTUP SCAUx'!BH532)</f>
        <v/>
      </c>
      <c r="W532" s="101" t="str">
        <f>IF('VSTUP SCAUx'!BI532="","",'VSTUP SCAUx'!BI532)</f>
        <v/>
      </c>
      <c r="X532" s="98" t="e">
        <f t="shared" si="49"/>
        <v>#VALUE!</v>
      </c>
      <c r="Y532" s="99">
        <f>IF(A532="vyplnit"," ",VLOOKUP(A532,ZU!$B$6:$H$101,2,FALSE))</f>
        <v>0</v>
      </c>
      <c r="Z532" s="95" t="s">
        <v>28</v>
      </c>
      <c r="AA532" s="95"/>
      <c r="AB532" s="95" t="s">
        <v>28</v>
      </c>
      <c r="AC532" s="95" t="s">
        <v>28</v>
      </c>
      <c r="AD532" s="95" t="s">
        <v>28</v>
      </c>
      <c r="AE532" s="95">
        <f t="shared" si="50"/>
        <v>0</v>
      </c>
      <c r="AF532" s="100">
        <f t="shared" si="51"/>
        <v>1</v>
      </c>
      <c r="AG532" s="95" t="e">
        <f t="shared" si="52"/>
        <v>#N/A</v>
      </c>
      <c r="AH532" s="95"/>
      <c r="AI532" s="101" t="s">
        <v>28</v>
      </c>
      <c r="AJ532" s="101" t="s">
        <v>28</v>
      </c>
      <c r="AK532" s="101" t="s">
        <v>28</v>
      </c>
      <c r="AL532" s="102" t="str">
        <f t="shared" si="53"/>
        <v>nezměněna</v>
      </c>
      <c r="AM532" s="103"/>
    </row>
    <row r="533" spans="1:39" ht="15">
      <c r="A533" s="105" t="str">
        <f>IF('VSTUP SCAUx'!AY533="","",'VSTUP SCAUx'!AY533)</f>
        <v/>
      </c>
      <c r="B533" s="105" t="str">
        <f>IF('VSTUP SCAUx'!A533="","",'VSTUP SCAUx'!A533)</f>
        <v/>
      </c>
      <c r="C533" s="105" t="str">
        <f>IF('VSTUP SCAUx'!B533="","",'VSTUP SCAUx'!B533)</f>
        <v/>
      </c>
      <c r="D533" s="105" t="str">
        <f>IF('VSTUP SCAUx'!C533="","",'VSTUP SCAUx'!C533)</f>
        <v/>
      </c>
      <c r="E533" s="105" t="str">
        <f>IF('VSTUP SCAUx'!I533="","",'VSTUP SCAUx'!I533)</f>
        <v/>
      </c>
      <c r="F533" s="95" t="str">
        <f>IF('VSTUP SCAUx'!F533="","",'VSTUP SCAUx'!F533)</f>
        <v/>
      </c>
      <c r="G533" s="95" t="str">
        <f>IF('VSTUP SCAUx'!G533="","",'VSTUP SCAUx'!G533)</f>
        <v/>
      </c>
      <c r="H533" s="101" t="str">
        <f>IF('VSTUP SCAUx'!AC533="","","ANO")</f>
        <v/>
      </c>
      <c r="I533" s="106" t="str">
        <f>IF('VSTUP SCAUx'!BD533="","",'VSTUP SCAUx'!BD533)</f>
        <v/>
      </c>
      <c r="J533" s="101" t="str">
        <f>IF('VSTUP SCAUx'!N533="","",'VSTUP SCAUx'!N533)</f>
        <v/>
      </c>
      <c r="K533" s="95" t="s">
        <v>28</v>
      </c>
      <c r="L533" s="95" t="s">
        <v>28</v>
      </c>
      <c r="M533" s="95" t="s">
        <v>28</v>
      </c>
      <c r="N533" s="95"/>
      <c r="O533" s="95" t="s">
        <v>28</v>
      </c>
      <c r="P533" s="96" t="e">
        <f>ROUND(IF(F533="vyplnit","-",VLOOKUP(CONCATENATE(Y533,G533," ",Z533),ZU!$A$6:$H$100,5,FALSE)*F533),2)</f>
        <v>#N/A</v>
      </c>
      <c r="Q533" s="96" t="e">
        <f t="shared" si="48"/>
        <v>#N/A</v>
      </c>
      <c r="R533" s="97" t="s">
        <v>28</v>
      </c>
      <c r="S533" s="97" t="s">
        <v>28</v>
      </c>
      <c r="T533" s="97" t="s">
        <v>28</v>
      </c>
      <c r="U533" s="96"/>
      <c r="V533" s="101" t="str">
        <f>IF('VSTUP SCAUx'!BH533="","",'VSTUP SCAUx'!BH533)</f>
        <v/>
      </c>
      <c r="W533" s="101" t="str">
        <f>IF('VSTUP SCAUx'!BI533="","",'VSTUP SCAUx'!BI533)</f>
        <v/>
      </c>
      <c r="X533" s="98" t="e">
        <f t="shared" si="49"/>
        <v>#VALUE!</v>
      </c>
      <c r="Y533" s="99">
        <f>IF(A533="vyplnit"," ",VLOOKUP(A533,ZU!$B$6:$H$101,2,FALSE))</f>
        <v>0</v>
      </c>
      <c r="Z533" s="95" t="s">
        <v>28</v>
      </c>
      <c r="AA533" s="95"/>
      <c r="AB533" s="95" t="s">
        <v>28</v>
      </c>
      <c r="AC533" s="95" t="s">
        <v>28</v>
      </c>
      <c r="AD533" s="95" t="s">
        <v>28</v>
      </c>
      <c r="AE533" s="95">
        <f t="shared" si="50"/>
        <v>0</v>
      </c>
      <c r="AF533" s="100">
        <f t="shared" si="51"/>
        <v>1</v>
      </c>
      <c r="AG533" s="95" t="e">
        <f t="shared" si="52"/>
        <v>#N/A</v>
      </c>
      <c r="AH533" s="95"/>
      <c r="AI533" s="101" t="s">
        <v>28</v>
      </c>
      <c r="AJ533" s="101" t="s">
        <v>28</v>
      </c>
      <c r="AK533" s="101" t="s">
        <v>28</v>
      </c>
      <c r="AL533" s="102" t="str">
        <f t="shared" si="53"/>
        <v>nezměněna</v>
      </c>
      <c r="AM533" s="103"/>
    </row>
    <row r="534" spans="1:39" ht="15">
      <c r="A534" s="105" t="str">
        <f>IF('VSTUP SCAUx'!AY534="","",'VSTUP SCAUx'!AY534)</f>
        <v/>
      </c>
      <c r="B534" s="105" t="str">
        <f>IF('VSTUP SCAUx'!A534="","",'VSTUP SCAUx'!A534)</f>
        <v/>
      </c>
      <c r="C534" s="105" t="str">
        <f>IF('VSTUP SCAUx'!B534="","",'VSTUP SCAUx'!B534)</f>
        <v/>
      </c>
      <c r="D534" s="105" t="str">
        <f>IF('VSTUP SCAUx'!C534="","",'VSTUP SCAUx'!C534)</f>
        <v/>
      </c>
      <c r="E534" s="105" t="str">
        <f>IF('VSTUP SCAUx'!I534="","",'VSTUP SCAUx'!I534)</f>
        <v/>
      </c>
      <c r="F534" s="95" t="str">
        <f>IF('VSTUP SCAUx'!F534="","",'VSTUP SCAUx'!F534)</f>
        <v/>
      </c>
      <c r="G534" s="95" t="str">
        <f>IF('VSTUP SCAUx'!G534="","",'VSTUP SCAUx'!G534)</f>
        <v/>
      </c>
      <c r="H534" s="101" t="str">
        <f>IF('VSTUP SCAUx'!AC534="","","ANO")</f>
        <v/>
      </c>
      <c r="I534" s="106" t="str">
        <f>IF('VSTUP SCAUx'!BD534="","",'VSTUP SCAUx'!BD534)</f>
        <v/>
      </c>
      <c r="J534" s="101" t="str">
        <f>IF('VSTUP SCAUx'!N534="","",'VSTUP SCAUx'!N534)</f>
        <v/>
      </c>
      <c r="K534" s="95" t="s">
        <v>28</v>
      </c>
      <c r="L534" s="95" t="s">
        <v>28</v>
      </c>
      <c r="M534" s="95" t="s">
        <v>28</v>
      </c>
      <c r="N534" s="95"/>
      <c r="O534" s="95" t="s">
        <v>28</v>
      </c>
      <c r="P534" s="96" t="e">
        <f>ROUND(IF(F534="vyplnit","-",VLOOKUP(CONCATENATE(Y534,G534," ",Z534),ZU!$A$6:$H$100,5,FALSE)*F534),2)</f>
        <v>#N/A</v>
      </c>
      <c r="Q534" s="96" t="e">
        <f t="shared" si="48"/>
        <v>#N/A</v>
      </c>
      <c r="R534" s="97" t="s">
        <v>28</v>
      </c>
      <c r="S534" s="97" t="s">
        <v>28</v>
      </c>
      <c r="T534" s="97" t="s">
        <v>28</v>
      </c>
      <c r="U534" s="96"/>
      <c r="V534" s="101" t="str">
        <f>IF('VSTUP SCAUx'!BH534="","",'VSTUP SCAUx'!BH534)</f>
        <v/>
      </c>
      <c r="W534" s="101" t="str">
        <f>IF('VSTUP SCAUx'!BI534="","",'VSTUP SCAUx'!BI534)</f>
        <v/>
      </c>
      <c r="X534" s="98" t="e">
        <f t="shared" si="49"/>
        <v>#VALUE!</v>
      </c>
      <c r="Y534" s="99">
        <f>IF(A534="vyplnit"," ",VLOOKUP(A534,ZU!$B$6:$H$101,2,FALSE))</f>
        <v>0</v>
      </c>
      <c r="Z534" s="95" t="s">
        <v>28</v>
      </c>
      <c r="AA534" s="95"/>
      <c r="AB534" s="95" t="s">
        <v>28</v>
      </c>
      <c r="AC534" s="95" t="s">
        <v>28</v>
      </c>
      <c r="AD534" s="95" t="s">
        <v>28</v>
      </c>
      <c r="AE534" s="95">
        <f t="shared" si="50"/>
        <v>0</v>
      </c>
      <c r="AF534" s="100">
        <f t="shared" si="51"/>
        <v>1</v>
      </c>
      <c r="AG534" s="95" t="e">
        <f t="shared" si="52"/>
        <v>#N/A</v>
      </c>
      <c r="AH534" s="95"/>
      <c r="AI534" s="101" t="s">
        <v>28</v>
      </c>
      <c r="AJ534" s="101" t="s">
        <v>28</v>
      </c>
      <c r="AK534" s="101" t="s">
        <v>28</v>
      </c>
      <c r="AL534" s="102" t="str">
        <f t="shared" si="53"/>
        <v>nezměněna</v>
      </c>
      <c r="AM534" s="103"/>
    </row>
    <row r="535" spans="1:39" ht="15">
      <c r="A535" s="105" t="str">
        <f>IF('VSTUP SCAUx'!AY535="","",'VSTUP SCAUx'!AY535)</f>
        <v/>
      </c>
      <c r="B535" s="105" t="str">
        <f>IF('VSTUP SCAUx'!A535="","",'VSTUP SCAUx'!A535)</f>
        <v/>
      </c>
      <c r="C535" s="105" t="str">
        <f>IF('VSTUP SCAUx'!B535="","",'VSTUP SCAUx'!B535)</f>
        <v/>
      </c>
      <c r="D535" s="105" t="str">
        <f>IF('VSTUP SCAUx'!C535="","",'VSTUP SCAUx'!C535)</f>
        <v/>
      </c>
      <c r="E535" s="105" t="str">
        <f>IF('VSTUP SCAUx'!I535="","",'VSTUP SCAUx'!I535)</f>
        <v/>
      </c>
      <c r="F535" s="95" t="str">
        <f>IF('VSTUP SCAUx'!F535="","",'VSTUP SCAUx'!F535)</f>
        <v/>
      </c>
      <c r="G535" s="95" t="str">
        <f>IF('VSTUP SCAUx'!G535="","",'VSTUP SCAUx'!G535)</f>
        <v/>
      </c>
      <c r="H535" s="101" t="str">
        <f>IF('VSTUP SCAUx'!AC535="","","ANO")</f>
        <v/>
      </c>
      <c r="I535" s="106" t="str">
        <f>IF('VSTUP SCAUx'!BD535="","",'VSTUP SCAUx'!BD535)</f>
        <v/>
      </c>
      <c r="J535" s="101" t="str">
        <f>IF('VSTUP SCAUx'!N535="","",'VSTUP SCAUx'!N535)</f>
        <v/>
      </c>
      <c r="K535" s="95" t="s">
        <v>28</v>
      </c>
      <c r="L535" s="95" t="s">
        <v>28</v>
      </c>
      <c r="M535" s="95" t="s">
        <v>28</v>
      </c>
      <c r="N535" s="95"/>
      <c r="O535" s="95" t="s">
        <v>28</v>
      </c>
      <c r="P535" s="96" t="e">
        <f>ROUND(IF(F535="vyplnit","-",VLOOKUP(CONCATENATE(Y535,G535," ",Z535),ZU!$A$6:$H$100,5,FALSE)*F535),2)</f>
        <v>#N/A</v>
      </c>
      <c r="Q535" s="96" t="e">
        <f t="shared" si="48"/>
        <v>#N/A</v>
      </c>
      <c r="R535" s="97" t="s">
        <v>28</v>
      </c>
      <c r="S535" s="97" t="s">
        <v>28</v>
      </c>
      <c r="T535" s="97" t="s">
        <v>28</v>
      </c>
      <c r="U535" s="96"/>
      <c r="V535" s="101" t="str">
        <f>IF('VSTUP SCAUx'!BH535="","",'VSTUP SCAUx'!BH535)</f>
        <v/>
      </c>
      <c r="W535" s="101" t="str">
        <f>IF('VSTUP SCAUx'!BI535="","",'VSTUP SCAUx'!BI535)</f>
        <v/>
      </c>
      <c r="X535" s="98" t="e">
        <f t="shared" si="49"/>
        <v>#VALUE!</v>
      </c>
      <c r="Y535" s="99">
        <f>IF(A535="vyplnit"," ",VLOOKUP(A535,ZU!$B$6:$H$101,2,FALSE))</f>
        <v>0</v>
      </c>
      <c r="Z535" s="95" t="s">
        <v>28</v>
      </c>
      <c r="AA535" s="95"/>
      <c r="AB535" s="95" t="s">
        <v>28</v>
      </c>
      <c r="AC535" s="95" t="s">
        <v>28</v>
      </c>
      <c r="AD535" s="95" t="s">
        <v>28</v>
      </c>
      <c r="AE535" s="95">
        <f t="shared" si="50"/>
        <v>0</v>
      </c>
      <c r="AF535" s="100">
        <f t="shared" si="51"/>
        <v>1</v>
      </c>
      <c r="AG535" s="95" t="e">
        <f t="shared" si="52"/>
        <v>#N/A</v>
      </c>
      <c r="AH535" s="95"/>
      <c r="AI535" s="101" t="s">
        <v>28</v>
      </c>
      <c r="AJ535" s="101" t="s">
        <v>28</v>
      </c>
      <c r="AK535" s="101" t="s">
        <v>28</v>
      </c>
      <c r="AL535" s="102" t="str">
        <f t="shared" si="53"/>
        <v>nezměněna</v>
      </c>
      <c r="AM535" s="103"/>
    </row>
    <row r="536" spans="1:39" ht="15">
      <c r="A536" s="105" t="str">
        <f>IF('VSTUP SCAUx'!AY536="","",'VSTUP SCAUx'!AY536)</f>
        <v/>
      </c>
      <c r="B536" s="105" t="str">
        <f>IF('VSTUP SCAUx'!A536="","",'VSTUP SCAUx'!A536)</f>
        <v/>
      </c>
      <c r="C536" s="105" t="str">
        <f>IF('VSTUP SCAUx'!B536="","",'VSTUP SCAUx'!B536)</f>
        <v/>
      </c>
      <c r="D536" s="105" t="str">
        <f>IF('VSTUP SCAUx'!C536="","",'VSTUP SCAUx'!C536)</f>
        <v/>
      </c>
      <c r="E536" s="105" t="str">
        <f>IF('VSTUP SCAUx'!I536="","",'VSTUP SCAUx'!I536)</f>
        <v/>
      </c>
      <c r="F536" s="95" t="str">
        <f>IF('VSTUP SCAUx'!F536="","",'VSTUP SCAUx'!F536)</f>
        <v/>
      </c>
      <c r="G536" s="95" t="str">
        <f>IF('VSTUP SCAUx'!G536="","",'VSTUP SCAUx'!G536)</f>
        <v/>
      </c>
      <c r="H536" s="101" t="str">
        <f>IF('VSTUP SCAUx'!AC536="","","ANO")</f>
        <v/>
      </c>
      <c r="I536" s="106" t="str">
        <f>IF('VSTUP SCAUx'!BD536="","",'VSTUP SCAUx'!BD536)</f>
        <v/>
      </c>
      <c r="J536" s="101" t="str">
        <f>IF('VSTUP SCAUx'!N536="","",'VSTUP SCAUx'!N536)</f>
        <v/>
      </c>
      <c r="K536" s="95" t="s">
        <v>28</v>
      </c>
      <c r="L536" s="95" t="s">
        <v>28</v>
      </c>
      <c r="M536" s="95" t="s">
        <v>28</v>
      </c>
      <c r="N536" s="95"/>
      <c r="O536" s="95" t="s">
        <v>28</v>
      </c>
      <c r="P536" s="96" t="e">
        <f>ROUND(IF(F536="vyplnit","-",VLOOKUP(CONCATENATE(Y536,G536," ",Z536),ZU!$A$6:$H$100,5,FALSE)*F536),2)</f>
        <v>#N/A</v>
      </c>
      <c r="Q536" s="96" t="e">
        <f t="shared" si="48"/>
        <v>#N/A</v>
      </c>
      <c r="R536" s="97" t="s">
        <v>28</v>
      </c>
      <c r="S536" s="97" t="s">
        <v>28</v>
      </c>
      <c r="T536" s="97" t="s">
        <v>28</v>
      </c>
      <c r="U536" s="96"/>
      <c r="V536" s="101" t="str">
        <f>IF('VSTUP SCAUx'!BH536="","",'VSTUP SCAUx'!BH536)</f>
        <v/>
      </c>
      <c r="W536" s="101" t="str">
        <f>IF('VSTUP SCAUx'!BI536="","",'VSTUP SCAUx'!BI536)</f>
        <v/>
      </c>
      <c r="X536" s="98" t="e">
        <f t="shared" si="49"/>
        <v>#VALUE!</v>
      </c>
      <c r="Y536" s="99">
        <f>IF(A536="vyplnit"," ",VLOOKUP(A536,ZU!$B$6:$H$101,2,FALSE))</f>
        <v>0</v>
      </c>
      <c r="Z536" s="95" t="s">
        <v>28</v>
      </c>
      <c r="AA536" s="95"/>
      <c r="AB536" s="95" t="s">
        <v>28</v>
      </c>
      <c r="AC536" s="95" t="s">
        <v>28</v>
      </c>
      <c r="AD536" s="95" t="s">
        <v>28</v>
      </c>
      <c r="AE536" s="95">
        <f t="shared" si="50"/>
        <v>0</v>
      </c>
      <c r="AF536" s="100">
        <f t="shared" si="51"/>
        <v>1</v>
      </c>
      <c r="AG536" s="95" t="e">
        <f t="shared" si="52"/>
        <v>#N/A</v>
      </c>
      <c r="AH536" s="95"/>
      <c r="AI536" s="101" t="s">
        <v>28</v>
      </c>
      <c r="AJ536" s="101" t="s">
        <v>28</v>
      </c>
      <c r="AK536" s="101" t="s">
        <v>28</v>
      </c>
      <c r="AL536" s="102" t="str">
        <f t="shared" si="53"/>
        <v>nezměněna</v>
      </c>
      <c r="AM536" s="103"/>
    </row>
    <row r="537" spans="1:39" ht="15">
      <c r="A537" s="105" t="str">
        <f>IF('VSTUP SCAUx'!AY537="","",'VSTUP SCAUx'!AY537)</f>
        <v/>
      </c>
      <c r="B537" s="105" t="str">
        <f>IF('VSTUP SCAUx'!A537="","",'VSTUP SCAUx'!A537)</f>
        <v/>
      </c>
      <c r="C537" s="105" t="str">
        <f>IF('VSTUP SCAUx'!B537="","",'VSTUP SCAUx'!B537)</f>
        <v/>
      </c>
      <c r="D537" s="105" t="str">
        <f>IF('VSTUP SCAUx'!C537="","",'VSTUP SCAUx'!C537)</f>
        <v/>
      </c>
      <c r="E537" s="105" t="str">
        <f>IF('VSTUP SCAUx'!I537="","",'VSTUP SCAUx'!I537)</f>
        <v/>
      </c>
      <c r="F537" s="95" t="str">
        <f>IF('VSTUP SCAUx'!F537="","",'VSTUP SCAUx'!F537)</f>
        <v/>
      </c>
      <c r="G537" s="95" t="str">
        <f>IF('VSTUP SCAUx'!G537="","",'VSTUP SCAUx'!G537)</f>
        <v/>
      </c>
      <c r="H537" s="101" t="str">
        <f>IF('VSTUP SCAUx'!AC537="","","ANO")</f>
        <v/>
      </c>
      <c r="I537" s="106" t="str">
        <f>IF('VSTUP SCAUx'!BD537="","",'VSTUP SCAUx'!BD537)</f>
        <v/>
      </c>
      <c r="J537" s="101" t="str">
        <f>IF('VSTUP SCAUx'!N537="","",'VSTUP SCAUx'!N537)</f>
        <v/>
      </c>
      <c r="K537" s="95" t="s">
        <v>28</v>
      </c>
      <c r="L537" s="95" t="s">
        <v>28</v>
      </c>
      <c r="M537" s="95" t="s">
        <v>28</v>
      </c>
      <c r="N537" s="95"/>
      <c r="O537" s="95" t="s">
        <v>28</v>
      </c>
      <c r="P537" s="96" t="e">
        <f>ROUND(IF(F537="vyplnit","-",VLOOKUP(CONCATENATE(Y537,G537," ",Z537),ZU!$A$6:$H$100,5,FALSE)*F537),2)</f>
        <v>#N/A</v>
      </c>
      <c r="Q537" s="96" t="e">
        <f t="shared" si="48"/>
        <v>#N/A</v>
      </c>
      <c r="R537" s="97" t="s">
        <v>28</v>
      </c>
      <c r="S537" s="97" t="s">
        <v>28</v>
      </c>
      <c r="T537" s="97" t="s">
        <v>28</v>
      </c>
      <c r="U537" s="96"/>
      <c r="V537" s="101" t="str">
        <f>IF('VSTUP SCAUx'!BH537="","",'VSTUP SCAUx'!BH537)</f>
        <v/>
      </c>
      <c r="W537" s="101" t="str">
        <f>IF('VSTUP SCAUx'!BI537="","",'VSTUP SCAUx'!BI537)</f>
        <v/>
      </c>
      <c r="X537" s="98" t="e">
        <f t="shared" si="49"/>
        <v>#VALUE!</v>
      </c>
      <c r="Y537" s="99">
        <f>IF(A537="vyplnit"," ",VLOOKUP(A537,ZU!$B$6:$H$101,2,FALSE))</f>
        <v>0</v>
      </c>
      <c r="Z537" s="95" t="s">
        <v>28</v>
      </c>
      <c r="AA537" s="95"/>
      <c r="AB537" s="95" t="s">
        <v>28</v>
      </c>
      <c r="AC537" s="95" t="s">
        <v>28</v>
      </c>
      <c r="AD537" s="95" t="s">
        <v>28</v>
      </c>
      <c r="AE537" s="95">
        <f t="shared" si="50"/>
        <v>0</v>
      </c>
      <c r="AF537" s="100">
        <f t="shared" si="51"/>
        <v>1</v>
      </c>
      <c r="AG537" s="95" t="e">
        <f t="shared" si="52"/>
        <v>#N/A</v>
      </c>
      <c r="AH537" s="95"/>
      <c r="AI537" s="101" t="s">
        <v>28</v>
      </c>
      <c r="AJ537" s="101" t="s">
        <v>28</v>
      </c>
      <c r="AK537" s="101" t="s">
        <v>28</v>
      </c>
      <c r="AL537" s="102" t="str">
        <f t="shared" si="53"/>
        <v>nezměněna</v>
      </c>
      <c r="AM537" s="103"/>
    </row>
    <row r="538" spans="1:39" ht="15">
      <c r="A538" s="105" t="str">
        <f>IF('VSTUP SCAUx'!AY538="","",'VSTUP SCAUx'!AY538)</f>
        <v/>
      </c>
      <c r="B538" s="105" t="str">
        <f>IF('VSTUP SCAUx'!A538="","",'VSTUP SCAUx'!A538)</f>
        <v/>
      </c>
      <c r="C538" s="105" t="str">
        <f>IF('VSTUP SCAUx'!B538="","",'VSTUP SCAUx'!B538)</f>
        <v/>
      </c>
      <c r="D538" s="105" t="str">
        <f>IF('VSTUP SCAUx'!C538="","",'VSTUP SCAUx'!C538)</f>
        <v/>
      </c>
      <c r="E538" s="105" t="str">
        <f>IF('VSTUP SCAUx'!I538="","",'VSTUP SCAUx'!I538)</f>
        <v/>
      </c>
      <c r="F538" s="95" t="str">
        <f>IF('VSTUP SCAUx'!F538="","",'VSTUP SCAUx'!F538)</f>
        <v/>
      </c>
      <c r="G538" s="95" t="str">
        <f>IF('VSTUP SCAUx'!G538="","",'VSTUP SCAUx'!G538)</f>
        <v/>
      </c>
      <c r="H538" s="101" t="str">
        <f>IF('VSTUP SCAUx'!AC538="","","ANO")</f>
        <v/>
      </c>
      <c r="I538" s="106" t="str">
        <f>IF('VSTUP SCAUx'!BD538="","",'VSTUP SCAUx'!BD538)</f>
        <v/>
      </c>
      <c r="J538" s="101" t="str">
        <f>IF('VSTUP SCAUx'!N538="","",'VSTUP SCAUx'!N538)</f>
        <v/>
      </c>
      <c r="K538" s="95" t="s">
        <v>28</v>
      </c>
      <c r="L538" s="95" t="s">
        <v>28</v>
      </c>
      <c r="M538" s="95" t="s">
        <v>28</v>
      </c>
      <c r="N538" s="95"/>
      <c r="O538" s="95" t="s">
        <v>28</v>
      </c>
      <c r="P538" s="96" t="e">
        <f>ROUND(IF(F538="vyplnit","-",VLOOKUP(CONCATENATE(Y538,G538," ",Z538),ZU!$A$6:$H$100,5,FALSE)*F538),2)</f>
        <v>#N/A</v>
      </c>
      <c r="Q538" s="96" t="e">
        <f t="shared" si="48"/>
        <v>#N/A</v>
      </c>
      <c r="R538" s="97" t="s">
        <v>28</v>
      </c>
      <c r="S538" s="97" t="s">
        <v>28</v>
      </c>
      <c r="T538" s="97" t="s">
        <v>28</v>
      </c>
      <c r="U538" s="96"/>
      <c r="V538" s="101" t="str">
        <f>IF('VSTUP SCAUx'!BH538="","",'VSTUP SCAUx'!BH538)</f>
        <v/>
      </c>
      <c r="W538" s="101" t="str">
        <f>IF('VSTUP SCAUx'!BI538="","",'VSTUP SCAUx'!BI538)</f>
        <v/>
      </c>
      <c r="X538" s="98" t="e">
        <f t="shared" si="49"/>
        <v>#VALUE!</v>
      </c>
      <c r="Y538" s="99">
        <f>IF(A538="vyplnit"," ",VLOOKUP(A538,ZU!$B$6:$H$101,2,FALSE))</f>
        <v>0</v>
      </c>
      <c r="Z538" s="95" t="s">
        <v>28</v>
      </c>
      <c r="AA538" s="95"/>
      <c r="AB538" s="95" t="s">
        <v>28</v>
      </c>
      <c r="AC538" s="95" t="s">
        <v>28</v>
      </c>
      <c r="AD538" s="95" t="s">
        <v>28</v>
      </c>
      <c r="AE538" s="95">
        <f t="shared" si="50"/>
        <v>0</v>
      </c>
      <c r="AF538" s="100">
        <f t="shared" si="51"/>
        <v>1</v>
      </c>
      <c r="AG538" s="95" t="e">
        <f t="shared" si="52"/>
        <v>#N/A</v>
      </c>
      <c r="AH538" s="95"/>
      <c r="AI538" s="101" t="s">
        <v>28</v>
      </c>
      <c r="AJ538" s="101" t="s">
        <v>28</v>
      </c>
      <c r="AK538" s="101" t="s">
        <v>28</v>
      </c>
      <c r="AL538" s="102" t="str">
        <f t="shared" si="53"/>
        <v>nezměněna</v>
      </c>
      <c r="AM538" s="103"/>
    </row>
    <row r="539" spans="1:39" ht="15">
      <c r="A539" s="105" t="str">
        <f>IF('VSTUP SCAUx'!AY539="","",'VSTUP SCAUx'!AY539)</f>
        <v/>
      </c>
      <c r="B539" s="105" t="str">
        <f>IF('VSTUP SCAUx'!A539="","",'VSTUP SCAUx'!A539)</f>
        <v/>
      </c>
      <c r="C539" s="105" t="str">
        <f>IF('VSTUP SCAUx'!B539="","",'VSTUP SCAUx'!B539)</f>
        <v/>
      </c>
      <c r="D539" s="105" t="str">
        <f>IF('VSTUP SCAUx'!C539="","",'VSTUP SCAUx'!C539)</f>
        <v/>
      </c>
      <c r="E539" s="105" t="str">
        <f>IF('VSTUP SCAUx'!I539="","",'VSTUP SCAUx'!I539)</f>
        <v/>
      </c>
      <c r="F539" s="95" t="str">
        <f>IF('VSTUP SCAUx'!F539="","",'VSTUP SCAUx'!F539)</f>
        <v/>
      </c>
      <c r="G539" s="95" t="str">
        <f>IF('VSTUP SCAUx'!G539="","",'VSTUP SCAUx'!G539)</f>
        <v/>
      </c>
      <c r="H539" s="101" t="str">
        <f>IF('VSTUP SCAUx'!AC539="","","ANO")</f>
        <v/>
      </c>
      <c r="I539" s="106" t="str">
        <f>IF('VSTUP SCAUx'!BD539="","",'VSTUP SCAUx'!BD539)</f>
        <v/>
      </c>
      <c r="J539" s="101" t="str">
        <f>IF('VSTUP SCAUx'!N539="","",'VSTUP SCAUx'!N539)</f>
        <v/>
      </c>
      <c r="K539" s="95" t="s">
        <v>28</v>
      </c>
      <c r="L539" s="95" t="s">
        <v>28</v>
      </c>
      <c r="M539" s="95" t="s">
        <v>28</v>
      </c>
      <c r="N539" s="95"/>
      <c r="O539" s="95" t="s">
        <v>28</v>
      </c>
      <c r="P539" s="96" t="e">
        <f>ROUND(IF(F539="vyplnit","-",VLOOKUP(CONCATENATE(Y539,G539," ",Z539),ZU!$A$6:$H$100,5,FALSE)*F539),2)</f>
        <v>#N/A</v>
      </c>
      <c r="Q539" s="96" t="e">
        <f t="shared" si="48"/>
        <v>#N/A</v>
      </c>
      <c r="R539" s="97" t="s">
        <v>28</v>
      </c>
      <c r="S539" s="97" t="s">
        <v>28</v>
      </c>
      <c r="T539" s="97" t="s">
        <v>28</v>
      </c>
      <c r="U539" s="96"/>
      <c r="V539" s="101" t="str">
        <f>IF('VSTUP SCAUx'!BH539="","",'VSTUP SCAUx'!BH539)</f>
        <v/>
      </c>
      <c r="W539" s="101" t="str">
        <f>IF('VSTUP SCAUx'!BI539="","",'VSTUP SCAUx'!BI539)</f>
        <v/>
      </c>
      <c r="X539" s="98" t="e">
        <f t="shared" si="49"/>
        <v>#VALUE!</v>
      </c>
      <c r="Y539" s="99">
        <f>IF(A539="vyplnit"," ",VLOOKUP(A539,ZU!$B$6:$H$101,2,FALSE))</f>
        <v>0</v>
      </c>
      <c r="Z539" s="95" t="s">
        <v>28</v>
      </c>
      <c r="AA539" s="95"/>
      <c r="AB539" s="95" t="s">
        <v>28</v>
      </c>
      <c r="AC539" s="95" t="s">
        <v>28</v>
      </c>
      <c r="AD539" s="95" t="s">
        <v>28</v>
      </c>
      <c r="AE539" s="95">
        <f t="shared" si="50"/>
        <v>0</v>
      </c>
      <c r="AF539" s="100">
        <f t="shared" si="51"/>
        <v>1</v>
      </c>
      <c r="AG539" s="95" t="e">
        <f t="shared" si="52"/>
        <v>#N/A</v>
      </c>
      <c r="AH539" s="95"/>
      <c r="AI539" s="101" t="s">
        <v>28</v>
      </c>
      <c r="AJ539" s="101" t="s">
        <v>28</v>
      </c>
      <c r="AK539" s="101" t="s">
        <v>28</v>
      </c>
      <c r="AL539" s="102" t="str">
        <f t="shared" si="53"/>
        <v>nezměněna</v>
      </c>
      <c r="AM539" s="103"/>
    </row>
    <row r="540" spans="1:39" ht="15">
      <c r="A540" s="105" t="str">
        <f>IF('VSTUP SCAUx'!AY540="","",'VSTUP SCAUx'!AY540)</f>
        <v/>
      </c>
      <c r="B540" s="105" t="str">
        <f>IF('VSTUP SCAUx'!A540="","",'VSTUP SCAUx'!A540)</f>
        <v/>
      </c>
      <c r="C540" s="105" t="str">
        <f>IF('VSTUP SCAUx'!B540="","",'VSTUP SCAUx'!B540)</f>
        <v/>
      </c>
      <c r="D540" s="105" t="str">
        <f>IF('VSTUP SCAUx'!C540="","",'VSTUP SCAUx'!C540)</f>
        <v/>
      </c>
      <c r="E540" s="105" t="str">
        <f>IF('VSTUP SCAUx'!I540="","",'VSTUP SCAUx'!I540)</f>
        <v/>
      </c>
      <c r="F540" s="95" t="str">
        <f>IF('VSTUP SCAUx'!F540="","",'VSTUP SCAUx'!F540)</f>
        <v/>
      </c>
      <c r="G540" s="95" t="str">
        <f>IF('VSTUP SCAUx'!G540="","",'VSTUP SCAUx'!G540)</f>
        <v/>
      </c>
      <c r="H540" s="101" t="str">
        <f>IF('VSTUP SCAUx'!AC540="","","ANO")</f>
        <v/>
      </c>
      <c r="I540" s="106" t="str">
        <f>IF('VSTUP SCAUx'!BD540="","",'VSTUP SCAUx'!BD540)</f>
        <v/>
      </c>
      <c r="J540" s="101" t="str">
        <f>IF('VSTUP SCAUx'!N540="","",'VSTUP SCAUx'!N540)</f>
        <v/>
      </c>
      <c r="K540" s="95" t="s">
        <v>28</v>
      </c>
      <c r="L540" s="95" t="s">
        <v>28</v>
      </c>
      <c r="M540" s="95" t="s">
        <v>28</v>
      </c>
      <c r="N540" s="95"/>
      <c r="O540" s="95" t="s">
        <v>28</v>
      </c>
      <c r="P540" s="96" t="e">
        <f>ROUND(IF(F540="vyplnit","-",VLOOKUP(CONCATENATE(Y540,G540," ",Z540),ZU!$A$6:$H$100,5,FALSE)*F540),2)</f>
        <v>#N/A</v>
      </c>
      <c r="Q540" s="96" t="e">
        <f t="shared" si="48"/>
        <v>#N/A</v>
      </c>
      <c r="R540" s="97" t="s">
        <v>28</v>
      </c>
      <c r="S540" s="97" t="s">
        <v>28</v>
      </c>
      <c r="T540" s="97" t="s">
        <v>28</v>
      </c>
      <c r="U540" s="96"/>
      <c r="V540" s="101" t="str">
        <f>IF('VSTUP SCAUx'!BH540="","",'VSTUP SCAUx'!BH540)</f>
        <v/>
      </c>
      <c r="W540" s="101" t="str">
        <f>IF('VSTUP SCAUx'!BI540="","",'VSTUP SCAUx'!BI540)</f>
        <v/>
      </c>
      <c r="X540" s="98" t="e">
        <f t="shared" si="49"/>
        <v>#VALUE!</v>
      </c>
      <c r="Y540" s="99">
        <f>IF(A540="vyplnit"," ",VLOOKUP(A540,ZU!$B$6:$H$101,2,FALSE))</f>
        <v>0</v>
      </c>
      <c r="Z540" s="95" t="s">
        <v>28</v>
      </c>
      <c r="AA540" s="95"/>
      <c r="AB540" s="95" t="s">
        <v>28</v>
      </c>
      <c r="AC540" s="95" t="s">
        <v>28</v>
      </c>
      <c r="AD540" s="95" t="s">
        <v>28</v>
      </c>
      <c r="AE540" s="95">
        <f t="shared" si="50"/>
        <v>0</v>
      </c>
      <c r="AF540" s="100">
        <f t="shared" si="51"/>
        <v>1</v>
      </c>
      <c r="AG540" s="95" t="e">
        <f t="shared" si="52"/>
        <v>#N/A</v>
      </c>
      <c r="AH540" s="95"/>
      <c r="AI540" s="101" t="s">
        <v>28</v>
      </c>
      <c r="AJ540" s="101" t="s">
        <v>28</v>
      </c>
      <c r="AK540" s="101" t="s">
        <v>28</v>
      </c>
      <c r="AL540" s="102" t="str">
        <f t="shared" si="53"/>
        <v>nezměněna</v>
      </c>
      <c r="AM540" s="103"/>
    </row>
    <row r="541" spans="1:39" ht="15">
      <c r="A541" s="105" t="str">
        <f>IF('VSTUP SCAUx'!AY541="","",'VSTUP SCAUx'!AY541)</f>
        <v/>
      </c>
      <c r="B541" s="105" t="str">
        <f>IF('VSTUP SCAUx'!A541="","",'VSTUP SCAUx'!A541)</f>
        <v/>
      </c>
      <c r="C541" s="105" t="str">
        <f>IF('VSTUP SCAUx'!B541="","",'VSTUP SCAUx'!B541)</f>
        <v/>
      </c>
      <c r="D541" s="105" t="str">
        <f>IF('VSTUP SCAUx'!C541="","",'VSTUP SCAUx'!C541)</f>
        <v/>
      </c>
      <c r="E541" s="105" t="str">
        <f>IF('VSTUP SCAUx'!I541="","",'VSTUP SCAUx'!I541)</f>
        <v/>
      </c>
      <c r="F541" s="95" t="str">
        <f>IF('VSTUP SCAUx'!F541="","",'VSTUP SCAUx'!F541)</f>
        <v/>
      </c>
      <c r="G541" s="95" t="str">
        <f>IF('VSTUP SCAUx'!G541="","",'VSTUP SCAUx'!G541)</f>
        <v/>
      </c>
      <c r="H541" s="101" t="str">
        <f>IF('VSTUP SCAUx'!AC541="","","ANO")</f>
        <v/>
      </c>
      <c r="I541" s="106" t="str">
        <f>IF('VSTUP SCAUx'!BD541="","",'VSTUP SCAUx'!BD541)</f>
        <v/>
      </c>
      <c r="J541" s="101" t="str">
        <f>IF('VSTUP SCAUx'!N541="","",'VSTUP SCAUx'!N541)</f>
        <v/>
      </c>
      <c r="K541" s="95" t="s">
        <v>28</v>
      </c>
      <c r="L541" s="95" t="s">
        <v>28</v>
      </c>
      <c r="M541" s="95" t="s">
        <v>28</v>
      </c>
      <c r="N541" s="95"/>
      <c r="O541" s="95" t="s">
        <v>28</v>
      </c>
      <c r="P541" s="96" t="e">
        <f>ROUND(IF(F541="vyplnit","-",VLOOKUP(CONCATENATE(Y541,G541," ",Z541),ZU!$A$6:$H$100,5,FALSE)*F541),2)</f>
        <v>#N/A</v>
      </c>
      <c r="Q541" s="96" t="e">
        <f t="shared" si="48"/>
        <v>#N/A</v>
      </c>
      <c r="R541" s="97" t="s">
        <v>28</v>
      </c>
      <c r="S541" s="97" t="s">
        <v>28</v>
      </c>
      <c r="T541" s="97" t="s">
        <v>28</v>
      </c>
      <c r="U541" s="96"/>
      <c r="V541" s="101" t="str">
        <f>IF('VSTUP SCAUx'!BH541="","",'VSTUP SCAUx'!BH541)</f>
        <v/>
      </c>
      <c r="W541" s="101" t="str">
        <f>IF('VSTUP SCAUx'!BI541="","",'VSTUP SCAUx'!BI541)</f>
        <v/>
      </c>
      <c r="X541" s="98" t="e">
        <f t="shared" si="49"/>
        <v>#VALUE!</v>
      </c>
      <c r="Y541" s="99">
        <f>IF(A541="vyplnit"," ",VLOOKUP(A541,ZU!$B$6:$H$101,2,FALSE))</f>
        <v>0</v>
      </c>
      <c r="Z541" s="95" t="s">
        <v>28</v>
      </c>
      <c r="AA541" s="95"/>
      <c r="AB541" s="95" t="s">
        <v>28</v>
      </c>
      <c r="AC541" s="95" t="s">
        <v>28</v>
      </c>
      <c r="AD541" s="95" t="s">
        <v>28</v>
      </c>
      <c r="AE541" s="95">
        <f t="shared" si="50"/>
        <v>0</v>
      </c>
      <c r="AF541" s="100">
        <f t="shared" si="51"/>
        <v>1</v>
      </c>
      <c r="AG541" s="95" t="e">
        <f t="shared" si="52"/>
        <v>#N/A</v>
      </c>
      <c r="AH541" s="95"/>
      <c r="AI541" s="101" t="s">
        <v>28</v>
      </c>
      <c r="AJ541" s="101" t="s">
        <v>28</v>
      </c>
      <c r="AK541" s="101" t="s">
        <v>28</v>
      </c>
      <c r="AL541" s="102" t="str">
        <f t="shared" si="53"/>
        <v>nezměněna</v>
      </c>
      <c r="AM541" s="103"/>
    </row>
    <row r="542" spans="1:39" ht="15">
      <c r="A542" s="105" t="str">
        <f>IF('VSTUP SCAUx'!AY542="","",'VSTUP SCAUx'!AY542)</f>
        <v/>
      </c>
      <c r="B542" s="105" t="str">
        <f>IF('VSTUP SCAUx'!A542="","",'VSTUP SCAUx'!A542)</f>
        <v/>
      </c>
      <c r="C542" s="105" t="str">
        <f>IF('VSTUP SCAUx'!B542="","",'VSTUP SCAUx'!B542)</f>
        <v/>
      </c>
      <c r="D542" s="105" t="str">
        <f>IF('VSTUP SCAUx'!C542="","",'VSTUP SCAUx'!C542)</f>
        <v/>
      </c>
      <c r="E542" s="105" t="str">
        <f>IF('VSTUP SCAUx'!I542="","",'VSTUP SCAUx'!I542)</f>
        <v/>
      </c>
      <c r="F542" s="95" t="str">
        <f>IF('VSTUP SCAUx'!F542="","",'VSTUP SCAUx'!F542)</f>
        <v/>
      </c>
      <c r="G542" s="95" t="str">
        <f>IF('VSTUP SCAUx'!G542="","",'VSTUP SCAUx'!G542)</f>
        <v/>
      </c>
      <c r="H542" s="101" t="str">
        <f>IF('VSTUP SCAUx'!AC542="","","ANO")</f>
        <v/>
      </c>
      <c r="I542" s="106" t="str">
        <f>IF('VSTUP SCAUx'!BD542="","",'VSTUP SCAUx'!BD542)</f>
        <v/>
      </c>
      <c r="J542" s="101" t="str">
        <f>IF('VSTUP SCAUx'!N542="","",'VSTUP SCAUx'!N542)</f>
        <v/>
      </c>
      <c r="K542" s="95" t="s">
        <v>28</v>
      </c>
      <c r="L542" s="95" t="s">
        <v>28</v>
      </c>
      <c r="M542" s="95" t="s">
        <v>28</v>
      </c>
      <c r="N542" s="95"/>
      <c r="O542" s="95" t="s">
        <v>28</v>
      </c>
      <c r="P542" s="96" t="e">
        <f>ROUND(IF(F542="vyplnit","-",VLOOKUP(CONCATENATE(Y542,G542," ",Z542),ZU!$A$6:$H$100,5,FALSE)*F542),2)</f>
        <v>#N/A</v>
      </c>
      <c r="Q542" s="96" t="e">
        <f t="shared" si="48"/>
        <v>#N/A</v>
      </c>
      <c r="R542" s="97" t="s">
        <v>28</v>
      </c>
      <c r="S542" s="97" t="s">
        <v>28</v>
      </c>
      <c r="T542" s="97" t="s">
        <v>28</v>
      </c>
      <c r="U542" s="96"/>
      <c r="V542" s="101" t="str">
        <f>IF('VSTUP SCAUx'!BH542="","",'VSTUP SCAUx'!BH542)</f>
        <v/>
      </c>
      <c r="W542" s="101" t="str">
        <f>IF('VSTUP SCAUx'!BI542="","",'VSTUP SCAUx'!BI542)</f>
        <v/>
      </c>
      <c r="X542" s="98" t="e">
        <f t="shared" si="49"/>
        <v>#VALUE!</v>
      </c>
      <c r="Y542" s="99">
        <f>IF(A542="vyplnit"," ",VLOOKUP(A542,ZU!$B$6:$H$101,2,FALSE))</f>
        <v>0</v>
      </c>
      <c r="Z542" s="95" t="s">
        <v>28</v>
      </c>
      <c r="AA542" s="95"/>
      <c r="AB542" s="95" t="s">
        <v>28</v>
      </c>
      <c r="AC542" s="95" t="s">
        <v>28</v>
      </c>
      <c r="AD542" s="95" t="s">
        <v>28</v>
      </c>
      <c r="AE542" s="95">
        <f t="shared" si="50"/>
        <v>0</v>
      </c>
      <c r="AF542" s="100">
        <f t="shared" si="51"/>
        <v>1</v>
      </c>
      <c r="AG542" s="95" t="e">
        <f t="shared" si="52"/>
        <v>#N/A</v>
      </c>
      <c r="AH542" s="95"/>
      <c r="AI542" s="101" t="s">
        <v>28</v>
      </c>
      <c r="AJ542" s="101" t="s">
        <v>28</v>
      </c>
      <c r="AK542" s="101" t="s">
        <v>28</v>
      </c>
      <c r="AL542" s="102" t="str">
        <f t="shared" si="53"/>
        <v>nezměněna</v>
      </c>
      <c r="AM542" s="103"/>
    </row>
    <row r="543" spans="1:39" ht="15">
      <c r="A543" s="105" t="str">
        <f>IF('VSTUP SCAUx'!AY543="","",'VSTUP SCAUx'!AY543)</f>
        <v/>
      </c>
      <c r="B543" s="105" t="str">
        <f>IF('VSTUP SCAUx'!A543="","",'VSTUP SCAUx'!A543)</f>
        <v/>
      </c>
      <c r="C543" s="105" t="str">
        <f>IF('VSTUP SCAUx'!B543="","",'VSTUP SCAUx'!B543)</f>
        <v/>
      </c>
      <c r="D543" s="105" t="str">
        <f>IF('VSTUP SCAUx'!C543="","",'VSTUP SCAUx'!C543)</f>
        <v/>
      </c>
      <c r="E543" s="105" t="str">
        <f>IF('VSTUP SCAUx'!I543="","",'VSTUP SCAUx'!I543)</f>
        <v/>
      </c>
      <c r="F543" s="95" t="str">
        <f>IF('VSTUP SCAUx'!F543="","",'VSTUP SCAUx'!F543)</f>
        <v/>
      </c>
      <c r="G543" s="95" t="str">
        <f>IF('VSTUP SCAUx'!G543="","",'VSTUP SCAUx'!G543)</f>
        <v/>
      </c>
      <c r="H543" s="101" t="str">
        <f>IF('VSTUP SCAUx'!AC543="","","ANO")</f>
        <v/>
      </c>
      <c r="I543" s="106" t="str">
        <f>IF('VSTUP SCAUx'!BD543="","",'VSTUP SCAUx'!BD543)</f>
        <v/>
      </c>
      <c r="J543" s="101" t="str">
        <f>IF('VSTUP SCAUx'!N543="","",'VSTUP SCAUx'!N543)</f>
        <v/>
      </c>
      <c r="K543" s="95" t="s">
        <v>28</v>
      </c>
      <c r="L543" s="95" t="s">
        <v>28</v>
      </c>
      <c r="M543" s="95" t="s">
        <v>28</v>
      </c>
      <c r="N543" s="95"/>
      <c r="O543" s="95" t="s">
        <v>28</v>
      </c>
      <c r="P543" s="96" t="e">
        <f>ROUND(IF(F543="vyplnit","-",VLOOKUP(CONCATENATE(Y543,G543," ",Z543),ZU!$A$6:$H$100,5,FALSE)*F543),2)</f>
        <v>#N/A</v>
      </c>
      <c r="Q543" s="96" t="e">
        <f t="shared" si="48"/>
        <v>#N/A</v>
      </c>
      <c r="R543" s="97" t="s">
        <v>28</v>
      </c>
      <c r="S543" s="97" t="s">
        <v>28</v>
      </c>
      <c r="T543" s="97" t="s">
        <v>28</v>
      </c>
      <c r="U543" s="96"/>
      <c r="V543" s="101" t="str">
        <f>IF('VSTUP SCAUx'!BH543="","",'VSTUP SCAUx'!BH543)</f>
        <v/>
      </c>
      <c r="W543" s="101" t="str">
        <f>IF('VSTUP SCAUx'!BI543="","",'VSTUP SCAUx'!BI543)</f>
        <v/>
      </c>
      <c r="X543" s="98" t="e">
        <f t="shared" si="49"/>
        <v>#VALUE!</v>
      </c>
      <c r="Y543" s="99">
        <f>IF(A543="vyplnit"," ",VLOOKUP(A543,ZU!$B$6:$H$101,2,FALSE))</f>
        <v>0</v>
      </c>
      <c r="Z543" s="95" t="s">
        <v>28</v>
      </c>
      <c r="AA543" s="95"/>
      <c r="AB543" s="95" t="s">
        <v>28</v>
      </c>
      <c r="AC543" s="95" t="s">
        <v>28</v>
      </c>
      <c r="AD543" s="95" t="s">
        <v>28</v>
      </c>
      <c r="AE543" s="95">
        <f t="shared" si="50"/>
        <v>0</v>
      </c>
      <c r="AF543" s="100">
        <f t="shared" si="51"/>
        <v>1</v>
      </c>
      <c r="AG543" s="95" t="e">
        <f t="shared" si="52"/>
        <v>#N/A</v>
      </c>
      <c r="AH543" s="95"/>
      <c r="AI543" s="101" t="s">
        <v>28</v>
      </c>
      <c r="AJ543" s="101" t="s">
        <v>28</v>
      </c>
      <c r="AK543" s="101" t="s">
        <v>28</v>
      </c>
      <c r="AL543" s="102" t="str">
        <f t="shared" si="53"/>
        <v>nezměněna</v>
      </c>
      <c r="AM543" s="103"/>
    </row>
    <row r="544" spans="1:39" ht="15">
      <c r="A544" s="105" t="str">
        <f>IF('VSTUP SCAUx'!AY544="","",'VSTUP SCAUx'!AY544)</f>
        <v/>
      </c>
      <c r="B544" s="105" t="str">
        <f>IF('VSTUP SCAUx'!A544="","",'VSTUP SCAUx'!A544)</f>
        <v/>
      </c>
      <c r="C544" s="105" t="str">
        <f>IF('VSTUP SCAUx'!B544="","",'VSTUP SCAUx'!B544)</f>
        <v/>
      </c>
      <c r="D544" s="105" t="str">
        <f>IF('VSTUP SCAUx'!C544="","",'VSTUP SCAUx'!C544)</f>
        <v/>
      </c>
      <c r="E544" s="105" t="str">
        <f>IF('VSTUP SCAUx'!I544="","",'VSTUP SCAUx'!I544)</f>
        <v/>
      </c>
      <c r="F544" s="95" t="str">
        <f>IF('VSTUP SCAUx'!F544="","",'VSTUP SCAUx'!F544)</f>
        <v/>
      </c>
      <c r="G544" s="95" t="str">
        <f>IF('VSTUP SCAUx'!G544="","",'VSTUP SCAUx'!G544)</f>
        <v/>
      </c>
      <c r="H544" s="101" t="str">
        <f>IF('VSTUP SCAUx'!AC544="","","ANO")</f>
        <v/>
      </c>
      <c r="I544" s="106" t="str">
        <f>IF('VSTUP SCAUx'!BD544="","",'VSTUP SCAUx'!BD544)</f>
        <v/>
      </c>
      <c r="J544" s="101" t="str">
        <f>IF('VSTUP SCAUx'!N544="","",'VSTUP SCAUx'!N544)</f>
        <v/>
      </c>
      <c r="K544" s="95" t="s">
        <v>28</v>
      </c>
      <c r="L544" s="95" t="s">
        <v>28</v>
      </c>
      <c r="M544" s="95" t="s">
        <v>28</v>
      </c>
      <c r="N544" s="95"/>
      <c r="O544" s="95" t="s">
        <v>28</v>
      </c>
      <c r="P544" s="96" t="e">
        <f>ROUND(IF(F544="vyplnit","-",VLOOKUP(CONCATENATE(Y544,G544," ",Z544),ZU!$A$6:$H$100,5,FALSE)*F544),2)</f>
        <v>#N/A</v>
      </c>
      <c r="Q544" s="96" t="e">
        <f t="shared" si="48"/>
        <v>#N/A</v>
      </c>
      <c r="R544" s="97" t="s">
        <v>28</v>
      </c>
      <c r="S544" s="97" t="s">
        <v>28</v>
      </c>
      <c r="T544" s="97" t="s">
        <v>28</v>
      </c>
      <c r="U544" s="96"/>
      <c r="V544" s="101" t="str">
        <f>IF('VSTUP SCAUx'!BH544="","",'VSTUP SCAUx'!BH544)</f>
        <v/>
      </c>
      <c r="W544" s="101" t="str">
        <f>IF('VSTUP SCAUx'!BI544="","",'VSTUP SCAUx'!BI544)</f>
        <v/>
      </c>
      <c r="X544" s="98" t="e">
        <f t="shared" si="49"/>
        <v>#VALUE!</v>
      </c>
      <c r="Y544" s="99">
        <f>IF(A544="vyplnit"," ",VLOOKUP(A544,ZU!$B$6:$H$101,2,FALSE))</f>
        <v>0</v>
      </c>
      <c r="Z544" s="95" t="s">
        <v>28</v>
      </c>
      <c r="AA544" s="95"/>
      <c r="AB544" s="95" t="s">
        <v>28</v>
      </c>
      <c r="AC544" s="95" t="s">
        <v>28</v>
      </c>
      <c r="AD544" s="95" t="s">
        <v>28</v>
      </c>
      <c r="AE544" s="95">
        <f t="shared" si="50"/>
        <v>0</v>
      </c>
      <c r="AF544" s="100">
        <f t="shared" si="51"/>
        <v>1</v>
      </c>
      <c r="AG544" s="95" t="e">
        <f t="shared" si="52"/>
        <v>#N/A</v>
      </c>
      <c r="AH544" s="95"/>
      <c r="AI544" s="101" t="s">
        <v>28</v>
      </c>
      <c r="AJ544" s="101" t="s">
        <v>28</v>
      </c>
      <c r="AK544" s="101" t="s">
        <v>28</v>
      </c>
      <c r="AL544" s="102" t="str">
        <f t="shared" si="53"/>
        <v>nezměněna</v>
      </c>
      <c r="AM544" s="103"/>
    </row>
    <row r="545" spans="1:39" ht="15">
      <c r="A545" s="105" t="str">
        <f>IF('VSTUP SCAUx'!AY545="","",'VSTUP SCAUx'!AY545)</f>
        <v/>
      </c>
      <c r="B545" s="105" t="str">
        <f>IF('VSTUP SCAUx'!A545="","",'VSTUP SCAUx'!A545)</f>
        <v/>
      </c>
      <c r="C545" s="105" t="str">
        <f>IF('VSTUP SCAUx'!B545="","",'VSTUP SCAUx'!B545)</f>
        <v/>
      </c>
      <c r="D545" s="105" t="str">
        <f>IF('VSTUP SCAUx'!C545="","",'VSTUP SCAUx'!C545)</f>
        <v/>
      </c>
      <c r="E545" s="105" t="str">
        <f>IF('VSTUP SCAUx'!I545="","",'VSTUP SCAUx'!I545)</f>
        <v/>
      </c>
      <c r="F545" s="95" t="str">
        <f>IF('VSTUP SCAUx'!F545="","",'VSTUP SCAUx'!F545)</f>
        <v/>
      </c>
      <c r="G545" s="95" t="str">
        <f>IF('VSTUP SCAUx'!G545="","",'VSTUP SCAUx'!G545)</f>
        <v/>
      </c>
      <c r="H545" s="101" t="str">
        <f>IF('VSTUP SCAUx'!AC545="","","ANO")</f>
        <v/>
      </c>
      <c r="I545" s="106" t="str">
        <f>IF('VSTUP SCAUx'!BD545="","",'VSTUP SCAUx'!BD545)</f>
        <v/>
      </c>
      <c r="J545" s="101" t="str">
        <f>IF('VSTUP SCAUx'!N545="","",'VSTUP SCAUx'!N545)</f>
        <v/>
      </c>
      <c r="K545" s="95" t="s">
        <v>28</v>
      </c>
      <c r="L545" s="95" t="s">
        <v>28</v>
      </c>
      <c r="M545" s="95" t="s">
        <v>28</v>
      </c>
      <c r="N545" s="95"/>
      <c r="O545" s="95" t="s">
        <v>28</v>
      </c>
      <c r="P545" s="96" t="e">
        <f>ROUND(IF(F545="vyplnit","-",VLOOKUP(CONCATENATE(Y545,G545," ",Z545),ZU!$A$6:$H$100,5,FALSE)*F545),2)</f>
        <v>#N/A</v>
      </c>
      <c r="Q545" s="96" t="e">
        <f t="shared" si="48"/>
        <v>#N/A</v>
      </c>
      <c r="R545" s="97" t="s">
        <v>28</v>
      </c>
      <c r="S545" s="97" t="s">
        <v>28</v>
      </c>
      <c r="T545" s="97" t="s">
        <v>28</v>
      </c>
      <c r="U545" s="96"/>
      <c r="V545" s="101" t="str">
        <f>IF('VSTUP SCAUx'!BH545="","",'VSTUP SCAUx'!BH545)</f>
        <v/>
      </c>
      <c r="W545" s="101" t="str">
        <f>IF('VSTUP SCAUx'!BI545="","",'VSTUP SCAUx'!BI545)</f>
        <v/>
      </c>
      <c r="X545" s="98" t="e">
        <f t="shared" si="49"/>
        <v>#VALUE!</v>
      </c>
      <c r="Y545" s="99">
        <f>IF(A545="vyplnit"," ",VLOOKUP(A545,ZU!$B$6:$H$101,2,FALSE))</f>
        <v>0</v>
      </c>
      <c r="Z545" s="95" t="s">
        <v>28</v>
      </c>
      <c r="AA545" s="95"/>
      <c r="AB545" s="95" t="s">
        <v>28</v>
      </c>
      <c r="AC545" s="95" t="s">
        <v>28</v>
      </c>
      <c r="AD545" s="95" t="s">
        <v>28</v>
      </c>
      <c r="AE545" s="95">
        <f t="shared" si="50"/>
        <v>0</v>
      </c>
      <c r="AF545" s="100">
        <f t="shared" si="51"/>
        <v>1</v>
      </c>
      <c r="AG545" s="95" t="e">
        <f t="shared" si="52"/>
        <v>#N/A</v>
      </c>
      <c r="AH545" s="95"/>
      <c r="AI545" s="101" t="s">
        <v>28</v>
      </c>
      <c r="AJ545" s="101" t="s">
        <v>28</v>
      </c>
      <c r="AK545" s="101" t="s">
        <v>28</v>
      </c>
      <c r="AL545" s="102" t="str">
        <f t="shared" si="53"/>
        <v>nezměněna</v>
      </c>
      <c r="AM545" s="103"/>
    </row>
    <row r="546" spans="1:39" ht="15">
      <c r="A546" s="105" t="str">
        <f>IF('VSTUP SCAUx'!AY546="","",'VSTUP SCAUx'!AY546)</f>
        <v/>
      </c>
      <c r="B546" s="105" t="str">
        <f>IF('VSTUP SCAUx'!A546="","",'VSTUP SCAUx'!A546)</f>
        <v/>
      </c>
      <c r="C546" s="105" t="str">
        <f>IF('VSTUP SCAUx'!B546="","",'VSTUP SCAUx'!B546)</f>
        <v/>
      </c>
      <c r="D546" s="105" t="str">
        <f>IF('VSTUP SCAUx'!C546="","",'VSTUP SCAUx'!C546)</f>
        <v/>
      </c>
      <c r="E546" s="105" t="str">
        <f>IF('VSTUP SCAUx'!I546="","",'VSTUP SCAUx'!I546)</f>
        <v/>
      </c>
      <c r="F546" s="95" t="str">
        <f>IF('VSTUP SCAUx'!F546="","",'VSTUP SCAUx'!F546)</f>
        <v/>
      </c>
      <c r="G546" s="95" t="str">
        <f>IF('VSTUP SCAUx'!G546="","",'VSTUP SCAUx'!G546)</f>
        <v/>
      </c>
      <c r="H546" s="101" t="str">
        <f>IF('VSTUP SCAUx'!AC546="","","ANO")</f>
        <v/>
      </c>
      <c r="I546" s="106" t="str">
        <f>IF('VSTUP SCAUx'!BD546="","",'VSTUP SCAUx'!BD546)</f>
        <v/>
      </c>
      <c r="J546" s="101" t="str">
        <f>IF('VSTUP SCAUx'!N546="","",'VSTUP SCAUx'!N546)</f>
        <v/>
      </c>
      <c r="K546" s="95" t="s">
        <v>28</v>
      </c>
      <c r="L546" s="95" t="s">
        <v>28</v>
      </c>
      <c r="M546" s="95" t="s">
        <v>28</v>
      </c>
      <c r="N546" s="95"/>
      <c r="O546" s="95" t="s">
        <v>28</v>
      </c>
      <c r="P546" s="96" t="e">
        <f>ROUND(IF(F546="vyplnit","-",VLOOKUP(CONCATENATE(Y546,G546," ",Z546),ZU!$A$6:$H$100,5,FALSE)*F546),2)</f>
        <v>#N/A</v>
      </c>
      <c r="Q546" s="96" t="e">
        <f t="shared" si="48"/>
        <v>#N/A</v>
      </c>
      <c r="R546" s="97" t="s">
        <v>28</v>
      </c>
      <c r="S546" s="97" t="s">
        <v>28</v>
      </c>
      <c r="T546" s="97" t="s">
        <v>28</v>
      </c>
      <c r="U546" s="96"/>
      <c r="V546" s="101" t="str">
        <f>IF('VSTUP SCAUx'!BH546="","",'VSTUP SCAUx'!BH546)</f>
        <v/>
      </c>
      <c r="W546" s="101" t="str">
        <f>IF('VSTUP SCAUx'!BI546="","",'VSTUP SCAUx'!BI546)</f>
        <v/>
      </c>
      <c r="X546" s="98" t="e">
        <f t="shared" si="49"/>
        <v>#VALUE!</v>
      </c>
      <c r="Y546" s="99">
        <f>IF(A546="vyplnit"," ",VLOOKUP(A546,ZU!$B$6:$H$101,2,FALSE))</f>
        <v>0</v>
      </c>
      <c r="Z546" s="95" t="s">
        <v>28</v>
      </c>
      <c r="AA546" s="95"/>
      <c r="AB546" s="95" t="s">
        <v>28</v>
      </c>
      <c r="AC546" s="95" t="s">
        <v>28</v>
      </c>
      <c r="AD546" s="95" t="s">
        <v>28</v>
      </c>
      <c r="AE546" s="95">
        <f t="shared" si="50"/>
        <v>0</v>
      </c>
      <c r="AF546" s="100">
        <f t="shared" si="51"/>
        <v>1</v>
      </c>
      <c r="AG546" s="95" t="e">
        <f t="shared" si="52"/>
        <v>#N/A</v>
      </c>
      <c r="AH546" s="95"/>
      <c r="AI546" s="101" t="s">
        <v>28</v>
      </c>
      <c r="AJ546" s="101" t="s">
        <v>28</v>
      </c>
      <c r="AK546" s="101" t="s">
        <v>28</v>
      </c>
      <c r="AL546" s="102" t="str">
        <f t="shared" si="53"/>
        <v>nezměněna</v>
      </c>
      <c r="AM546" s="103"/>
    </row>
    <row r="547" spans="1:39" ht="15">
      <c r="A547" s="105" t="str">
        <f>IF('VSTUP SCAUx'!AY547="","",'VSTUP SCAUx'!AY547)</f>
        <v/>
      </c>
      <c r="B547" s="105" t="str">
        <f>IF('VSTUP SCAUx'!A547="","",'VSTUP SCAUx'!A547)</f>
        <v/>
      </c>
      <c r="C547" s="105" t="str">
        <f>IF('VSTUP SCAUx'!B547="","",'VSTUP SCAUx'!B547)</f>
        <v/>
      </c>
      <c r="D547" s="105" t="str">
        <f>IF('VSTUP SCAUx'!C547="","",'VSTUP SCAUx'!C547)</f>
        <v/>
      </c>
      <c r="E547" s="105" t="str">
        <f>IF('VSTUP SCAUx'!I547="","",'VSTUP SCAUx'!I547)</f>
        <v/>
      </c>
      <c r="F547" s="95" t="str">
        <f>IF('VSTUP SCAUx'!F547="","",'VSTUP SCAUx'!F547)</f>
        <v/>
      </c>
      <c r="G547" s="95" t="str">
        <f>IF('VSTUP SCAUx'!G547="","",'VSTUP SCAUx'!G547)</f>
        <v/>
      </c>
      <c r="H547" s="101" t="str">
        <f>IF('VSTUP SCAUx'!AC547="","","ANO")</f>
        <v/>
      </c>
      <c r="I547" s="106" t="str">
        <f>IF('VSTUP SCAUx'!BD547="","",'VSTUP SCAUx'!BD547)</f>
        <v/>
      </c>
      <c r="J547" s="101" t="str">
        <f>IF('VSTUP SCAUx'!N547="","",'VSTUP SCAUx'!N547)</f>
        <v/>
      </c>
      <c r="K547" s="95" t="s">
        <v>28</v>
      </c>
      <c r="L547" s="95" t="s">
        <v>28</v>
      </c>
      <c r="M547" s="95" t="s">
        <v>28</v>
      </c>
      <c r="N547" s="95"/>
      <c r="O547" s="95" t="s">
        <v>28</v>
      </c>
      <c r="P547" s="96" t="e">
        <f>ROUND(IF(F547="vyplnit","-",VLOOKUP(CONCATENATE(Y547,G547," ",Z547),ZU!$A$6:$H$100,5,FALSE)*F547),2)</f>
        <v>#N/A</v>
      </c>
      <c r="Q547" s="96" t="e">
        <f t="shared" si="48"/>
        <v>#N/A</v>
      </c>
      <c r="R547" s="97" t="s">
        <v>28</v>
      </c>
      <c r="S547" s="97" t="s">
        <v>28</v>
      </c>
      <c r="T547" s="97" t="s">
        <v>28</v>
      </c>
      <c r="U547" s="96"/>
      <c r="V547" s="101" t="str">
        <f>IF('VSTUP SCAUx'!BH547="","",'VSTUP SCAUx'!BH547)</f>
        <v/>
      </c>
      <c r="W547" s="101" t="str">
        <f>IF('VSTUP SCAUx'!BI547="","",'VSTUP SCAUx'!BI547)</f>
        <v/>
      </c>
      <c r="X547" s="98" t="e">
        <f t="shared" si="49"/>
        <v>#VALUE!</v>
      </c>
      <c r="Y547" s="99">
        <f>IF(A547="vyplnit"," ",VLOOKUP(A547,ZU!$B$6:$H$101,2,FALSE))</f>
        <v>0</v>
      </c>
      <c r="Z547" s="95" t="s">
        <v>28</v>
      </c>
      <c r="AA547" s="95"/>
      <c r="AB547" s="95" t="s">
        <v>28</v>
      </c>
      <c r="AC547" s="95" t="s">
        <v>28</v>
      </c>
      <c r="AD547" s="95" t="s">
        <v>28</v>
      </c>
      <c r="AE547" s="95">
        <f t="shared" si="50"/>
        <v>0</v>
      </c>
      <c r="AF547" s="100">
        <f t="shared" si="51"/>
        <v>1</v>
      </c>
      <c r="AG547" s="95" t="e">
        <f t="shared" si="52"/>
        <v>#N/A</v>
      </c>
      <c r="AH547" s="95"/>
      <c r="AI547" s="101" t="s">
        <v>28</v>
      </c>
      <c r="AJ547" s="101" t="s">
        <v>28</v>
      </c>
      <c r="AK547" s="101" t="s">
        <v>28</v>
      </c>
      <c r="AL547" s="102" t="str">
        <f t="shared" si="53"/>
        <v>nezměněna</v>
      </c>
      <c r="AM547" s="103"/>
    </row>
    <row r="548" spans="1:39" ht="15">
      <c r="A548" s="105" t="str">
        <f>IF('VSTUP SCAUx'!AY548="","",'VSTUP SCAUx'!AY548)</f>
        <v/>
      </c>
      <c r="B548" s="105" t="str">
        <f>IF('VSTUP SCAUx'!A548="","",'VSTUP SCAUx'!A548)</f>
        <v/>
      </c>
      <c r="C548" s="105" t="str">
        <f>IF('VSTUP SCAUx'!B548="","",'VSTUP SCAUx'!B548)</f>
        <v/>
      </c>
      <c r="D548" s="105" t="str">
        <f>IF('VSTUP SCAUx'!C548="","",'VSTUP SCAUx'!C548)</f>
        <v/>
      </c>
      <c r="E548" s="105" t="str">
        <f>IF('VSTUP SCAUx'!I548="","",'VSTUP SCAUx'!I548)</f>
        <v/>
      </c>
      <c r="F548" s="95" t="str">
        <f>IF('VSTUP SCAUx'!F548="","",'VSTUP SCAUx'!F548)</f>
        <v/>
      </c>
      <c r="G548" s="95" t="str">
        <f>IF('VSTUP SCAUx'!G548="","",'VSTUP SCAUx'!G548)</f>
        <v/>
      </c>
      <c r="H548" s="101" t="str">
        <f>IF('VSTUP SCAUx'!AC548="","","ANO")</f>
        <v/>
      </c>
      <c r="I548" s="106" t="str">
        <f>IF('VSTUP SCAUx'!BD548="","",'VSTUP SCAUx'!BD548)</f>
        <v/>
      </c>
      <c r="J548" s="101" t="str">
        <f>IF('VSTUP SCAUx'!N548="","",'VSTUP SCAUx'!N548)</f>
        <v/>
      </c>
      <c r="K548" s="95" t="s">
        <v>28</v>
      </c>
      <c r="L548" s="95" t="s">
        <v>28</v>
      </c>
      <c r="M548" s="95" t="s">
        <v>28</v>
      </c>
      <c r="N548" s="95"/>
      <c r="O548" s="95" t="s">
        <v>28</v>
      </c>
      <c r="P548" s="96" t="e">
        <f>ROUND(IF(F548="vyplnit","-",VLOOKUP(CONCATENATE(Y548,G548," ",Z548),ZU!$A$6:$H$100,5,FALSE)*F548),2)</f>
        <v>#N/A</v>
      </c>
      <c r="Q548" s="96" t="e">
        <f t="shared" si="48"/>
        <v>#N/A</v>
      </c>
      <c r="R548" s="97" t="s">
        <v>28</v>
      </c>
      <c r="S548" s="97" t="s">
        <v>28</v>
      </c>
      <c r="T548" s="97" t="s">
        <v>28</v>
      </c>
      <c r="U548" s="96"/>
      <c r="V548" s="101" t="str">
        <f>IF('VSTUP SCAUx'!BH548="","",'VSTUP SCAUx'!BH548)</f>
        <v/>
      </c>
      <c r="W548" s="101" t="str">
        <f>IF('VSTUP SCAUx'!BI548="","",'VSTUP SCAUx'!BI548)</f>
        <v/>
      </c>
      <c r="X548" s="98" t="e">
        <f t="shared" si="49"/>
        <v>#VALUE!</v>
      </c>
      <c r="Y548" s="99">
        <f>IF(A548="vyplnit"," ",VLOOKUP(A548,ZU!$B$6:$H$101,2,FALSE))</f>
        <v>0</v>
      </c>
      <c r="Z548" s="95" t="s">
        <v>28</v>
      </c>
      <c r="AA548" s="95"/>
      <c r="AB548" s="95" t="s">
        <v>28</v>
      </c>
      <c r="AC548" s="95" t="s">
        <v>28</v>
      </c>
      <c r="AD548" s="95" t="s">
        <v>28</v>
      </c>
      <c r="AE548" s="95">
        <f t="shared" si="50"/>
        <v>0</v>
      </c>
      <c r="AF548" s="100">
        <f t="shared" si="51"/>
        <v>1</v>
      </c>
      <c r="AG548" s="95" t="e">
        <f t="shared" si="52"/>
        <v>#N/A</v>
      </c>
      <c r="AH548" s="95"/>
      <c r="AI548" s="101" t="s">
        <v>28</v>
      </c>
      <c r="AJ548" s="101" t="s">
        <v>28</v>
      </c>
      <c r="AK548" s="101" t="s">
        <v>28</v>
      </c>
      <c r="AL548" s="102" t="str">
        <f t="shared" si="53"/>
        <v>nezměněna</v>
      </c>
      <c r="AM548" s="103"/>
    </row>
    <row r="549" spans="1:39" ht="15">
      <c r="A549" s="105" t="str">
        <f>IF('VSTUP SCAUx'!AY549="","",'VSTUP SCAUx'!AY549)</f>
        <v/>
      </c>
      <c r="B549" s="105" t="str">
        <f>IF('VSTUP SCAUx'!A549="","",'VSTUP SCAUx'!A549)</f>
        <v/>
      </c>
      <c r="C549" s="105" t="str">
        <f>IF('VSTUP SCAUx'!B549="","",'VSTUP SCAUx'!B549)</f>
        <v/>
      </c>
      <c r="D549" s="105" t="str">
        <f>IF('VSTUP SCAUx'!C549="","",'VSTUP SCAUx'!C549)</f>
        <v/>
      </c>
      <c r="E549" s="105" t="str">
        <f>IF('VSTUP SCAUx'!I549="","",'VSTUP SCAUx'!I549)</f>
        <v/>
      </c>
      <c r="F549" s="95" t="str">
        <f>IF('VSTUP SCAUx'!F549="","",'VSTUP SCAUx'!F549)</f>
        <v/>
      </c>
      <c r="G549" s="95" t="str">
        <f>IF('VSTUP SCAUx'!G549="","",'VSTUP SCAUx'!G549)</f>
        <v/>
      </c>
      <c r="H549" s="101" t="str">
        <f>IF('VSTUP SCAUx'!AC549="","","ANO")</f>
        <v/>
      </c>
      <c r="I549" s="106" t="str">
        <f>IF('VSTUP SCAUx'!BD549="","",'VSTUP SCAUx'!BD549)</f>
        <v/>
      </c>
      <c r="J549" s="101" t="str">
        <f>IF('VSTUP SCAUx'!N549="","",'VSTUP SCAUx'!N549)</f>
        <v/>
      </c>
      <c r="K549" s="95" t="s">
        <v>28</v>
      </c>
      <c r="L549" s="95" t="s">
        <v>28</v>
      </c>
      <c r="M549" s="95" t="s">
        <v>28</v>
      </c>
      <c r="N549" s="95"/>
      <c r="O549" s="95" t="s">
        <v>28</v>
      </c>
      <c r="P549" s="96" t="e">
        <f>ROUND(IF(F549="vyplnit","-",VLOOKUP(CONCATENATE(Y549,G549," ",Z549),ZU!$A$6:$H$100,5,FALSE)*F549),2)</f>
        <v>#N/A</v>
      </c>
      <c r="Q549" s="96" t="e">
        <f t="shared" si="48"/>
        <v>#N/A</v>
      </c>
      <c r="R549" s="97" t="s">
        <v>28</v>
      </c>
      <c r="S549" s="97" t="s">
        <v>28</v>
      </c>
      <c r="T549" s="97" t="s">
        <v>28</v>
      </c>
      <c r="U549" s="96"/>
      <c r="V549" s="101" t="str">
        <f>IF('VSTUP SCAUx'!BH549="","",'VSTUP SCAUx'!BH549)</f>
        <v/>
      </c>
      <c r="W549" s="101" t="str">
        <f>IF('VSTUP SCAUx'!BI549="","",'VSTUP SCAUx'!BI549)</f>
        <v/>
      </c>
      <c r="X549" s="98" t="e">
        <f t="shared" si="49"/>
        <v>#VALUE!</v>
      </c>
      <c r="Y549" s="99">
        <f>IF(A549="vyplnit"," ",VLOOKUP(A549,ZU!$B$6:$H$101,2,FALSE))</f>
        <v>0</v>
      </c>
      <c r="Z549" s="95" t="s">
        <v>28</v>
      </c>
      <c r="AA549" s="95"/>
      <c r="AB549" s="95" t="s">
        <v>28</v>
      </c>
      <c r="AC549" s="95" t="s">
        <v>28</v>
      </c>
      <c r="AD549" s="95" t="s">
        <v>28</v>
      </c>
      <c r="AE549" s="95">
        <f t="shared" si="50"/>
        <v>0</v>
      </c>
      <c r="AF549" s="100">
        <f t="shared" si="51"/>
        <v>1</v>
      </c>
      <c r="AG549" s="95" t="e">
        <f t="shared" si="52"/>
        <v>#N/A</v>
      </c>
      <c r="AH549" s="95"/>
      <c r="AI549" s="101" t="s">
        <v>28</v>
      </c>
      <c r="AJ549" s="101" t="s">
        <v>28</v>
      </c>
      <c r="AK549" s="101" t="s">
        <v>28</v>
      </c>
      <c r="AL549" s="102" t="str">
        <f t="shared" si="53"/>
        <v>nezměněna</v>
      </c>
      <c r="AM549" s="103"/>
    </row>
    <row r="550" spans="1:39" ht="15">
      <c r="A550" s="105" t="str">
        <f>IF('VSTUP SCAUx'!AY550="","",'VSTUP SCAUx'!AY550)</f>
        <v/>
      </c>
      <c r="B550" s="105" t="str">
        <f>IF('VSTUP SCAUx'!A550="","",'VSTUP SCAUx'!A550)</f>
        <v/>
      </c>
      <c r="C550" s="105" t="str">
        <f>IF('VSTUP SCAUx'!B550="","",'VSTUP SCAUx'!B550)</f>
        <v/>
      </c>
      <c r="D550" s="105" t="str">
        <f>IF('VSTUP SCAUx'!C550="","",'VSTUP SCAUx'!C550)</f>
        <v/>
      </c>
      <c r="E550" s="105" t="str">
        <f>IF('VSTUP SCAUx'!I550="","",'VSTUP SCAUx'!I550)</f>
        <v/>
      </c>
      <c r="F550" s="95" t="str">
        <f>IF('VSTUP SCAUx'!F550="","",'VSTUP SCAUx'!F550)</f>
        <v/>
      </c>
      <c r="G550" s="95" t="str">
        <f>IF('VSTUP SCAUx'!G550="","",'VSTUP SCAUx'!G550)</f>
        <v/>
      </c>
      <c r="H550" s="101" t="str">
        <f>IF('VSTUP SCAUx'!AC550="","","ANO")</f>
        <v/>
      </c>
      <c r="I550" s="106" t="str">
        <f>IF('VSTUP SCAUx'!BD550="","",'VSTUP SCAUx'!BD550)</f>
        <v/>
      </c>
      <c r="J550" s="101" t="str">
        <f>IF('VSTUP SCAUx'!N550="","",'VSTUP SCAUx'!N550)</f>
        <v/>
      </c>
      <c r="K550" s="95" t="s">
        <v>28</v>
      </c>
      <c r="L550" s="95" t="s">
        <v>28</v>
      </c>
      <c r="M550" s="95" t="s">
        <v>28</v>
      </c>
      <c r="N550" s="95"/>
      <c r="O550" s="95" t="s">
        <v>28</v>
      </c>
      <c r="P550" s="96" t="e">
        <f>ROUND(IF(F550="vyplnit","-",VLOOKUP(CONCATENATE(Y550,G550," ",Z550),ZU!$A$6:$H$100,5,FALSE)*F550),2)</f>
        <v>#N/A</v>
      </c>
      <c r="Q550" s="96" t="e">
        <f t="shared" si="48"/>
        <v>#N/A</v>
      </c>
      <c r="R550" s="97" t="s">
        <v>28</v>
      </c>
      <c r="S550" s="97" t="s">
        <v>28</v>
      </c>
      <c r="T550" s="97" t="s">
        <v>28</v>
      </c>
      <c r="U550" s="96"/>
      <c r="V550" s="101" t="str">
        <f>IF('VSTUP SCAUx'!BH550="","",'VSTUP SCAUx'!BH550)</f>
        <v/>
      </c>
      <c r="W550" s="101" t="str">
        <f>IF('VSTUP SCAUx'!BI550="","",'VSTUP SCAUx'!BI550)</f>
        <v/>
      </c>
      <c r="X550" s="98" t="e">
        <f t="shared" si="49"/>
        <v>#VALUE!</v>
      </c>
      <c r="Y550" s="99">
        <f>IF(A550="vyplnit"," ",VLOOKUP(A550,ZU!$B$6:$H$101,2,FALSE))</f>
        <v>0</v>
      </c>
      <c r="Z550" s="95" t="s">
        <v>28</v>
      </c>
      <c r="AA550" s="95"/>
      <c r="AB550" s="95" t="s">
        <v>28</v>
      </c>
      <c r="AC550" s="95" t="s">
        <v>28</v>
      </c>
      <c r="AD550" s="95" t="s">
        <v>28</v>
      </c>
      <c r="AE550" s="95">
        <f t="shared" si="50"/>
        <v>0</v>
      </c>
      <c r="AF550" s="100">
        <f t="shared" si="51"/>
        <v>1</v>
      </c>
      <c r="AG550" s="95" t="e">
        <f t="shared" si="52"/>
        <v>#N/A</v>
      </c>
      <c r="AH550" s="95"/>
      <c r="AI550" s="101" t="s">
        <v>28</v>
      </c>
      <c r="AJ550" s="101" t="s">
        <v>28</v>
      </c>
      <c r="AK550" s="101" t="s">
        <v>28</v>
      </c>
      <c r="AL550" s="102" t="str">
        <f t="shared" si="53"/>
        <v>nezměněna</v>
      </c>
      <c r="AM550" s="103"/>
    </row>
    <row r="551" spans="1:39" ht="15">
      <c r="A551" s="105" t="str">
        <f>IF('VSTUP SCAUx'!AY551="","",'VSTUP SCAUx'!AY551)</f>
        <v/>
      </c>
      <c r="B551" s="105" t="str">
        <f>IF('VSTUP SCAUx'!A551="","",'VSTUP SCAUx'!A551)</f>
        <v/>
      </c>
      <c r="C551" s="105" t="str">
        <f>IF('VSTUP SCAUx'!B551="","",'VSTUP SCAUx'!B551)</f>
        <v/>
      </c>
      <c r="D551" s="105" t="str">
        <f>IF('VSTUP SCAUx'!C551="","",'VSTUP SCAUx'!C551)</f>
        <v/>
      </c>
      <c r="E551" s="105" t="str">
        <f>IF('VSTUP SCAUx'!I551="","",'VSTUP SCAUx'!I551)</f>
        <v/>
      </c>
      <c r="F551" s="95" t="str">
        <f>IF('VSTUP SCAUx'!F551="","",'VSTUP SCAUx'!F551)</f>
        <v/>
      </c>
      <c r="G551" s="95" t="str">
        <f>IF('VSTUP SCAUx'!G551="","",'VSTUP SCAUx'!G551)</f>
        <v/>
      </c>
      <c r="H551" s="101" t="str">
        <f>IF('VSTUP SCAUx'!AC551="","","ANO")</f>
        <v/>
      </c>
      <c r="I551" s="106" t="str">
        <f>IF('VSTUP SCAUx'!BD551="","",'VSTUP SCAUx'!BD551)</f>
        <v/>
      </c>
      <c r="J551" s="101" t="str">
        <f>IF('VSTUP SCAUx'!N551="","",'VSTUP SCAUx'!N551)</f>
        <v/>
      </c>
      <c r="K551" s="95" t="s">
        <v>28</v>
      </c>
      <c r="L551" s="95" t="s">
        <v>28</v>
      </c>
      <c r="M551" s="95" t="s">
        <v>28</v>
      </c>
      <c r="N551" s="95"/>
      <c r="O551" s="95" t="s">
        <v>28</v>
      </c>
      <c r="P551" s="96" t="e">
        <f>ROUND(IF(F551="vyplnit","-",VLOOKUP(CONCATENATE(Y551,G551," ",Z551),ZU!$A$6:$H$100,5,FALSE)*F551),2)</f>
        <v>#N/A</v>
      </c>
      <c r="Q551" s="96" t="e">
        <f t="shared" si="48"/>
        <v>#N/A</v>
      </c>
      <c r="R551" s="97" t="s">
        <v>28</v>
      </c>
      <c r="S551" s="97" t="s">
        <v>28</v>
      </c>
      <c r="T551" s="97" t="s">
        <v>28</v>
      </c>
      <c r="U551" s="96"/>
      <c r="V551" s="101" t="str">
        <f>IF('VSTUP SCAUx'!BH551="","",'VSTUP SCAUx'!BH551)</f>
        <v/>
      </c>
      <c r="W551" s="101" t="str">
        <f>IF('VSTUP SCAUx'!BI551="","",'VSTUP SCAUx'!BI551)</f>
        <v/>
      </c>
      <c r="X551" s="98" t="e">
        <f t="shared" si="49"/>
        <v>#VALUE!</v>
      </c>
      <c r="Y551" s="99">
        <f>IF(A551="vyplnit"," ",VLOOKUP(A551,ZU!$B$6:$H$101,2,FALSE))</f>
        <v>0</v>
      </c>
      <c r="Z551" s="95" t="s">
        <v>28</v>
      </c>
      <c r="AA551" s="95"/>
      <c r="AB551" s="95" t="s">
        <v>28</v>
      </c>
      <c r="AC551" s="95" t="s">
        <v>28</v>
      </c>
      <c r="AD551" s="95" t="s">
        <v>28</v>
      </c>
      <c r="AE551" s="95">
        <f t="shared" si="50"/>
        <v>0</v>
      </c>
      <c r="AF551" s="100">
        <f t="shared" si="51"/>
        <v>1</v>
      </c>
      <c r="AG551" s="95" t="e">
        <f t="shared" si="52"/>
        <v>#N/A</v>
      </c>
      <c r="AH551" s="95"/>
      <c r="AI551" s="101" t="s">
        <v>28</v>
      </c>
      <c r="AJ551" s="101" t="s">
        <v>28</v>
      </c>
      <c r="AK551" s="101" t="s">
        <v>28</v>
      </c>
      <c r="AL551" s="102" t="str">
        <f t="shared" si="53"/>
        <v>nezměněna</v>
      </c>
      <c r="AM551" s="103"/>
    </row>
    <row r="552" spans="1:39" ht="15">
      <c r="A552" s="105" t="str">
        <f>IF('VSTUP SCAUx'!AY552="","",'VSTUP SCAUx'!AY552)</f>
        <v/>
      </c>
      <c r="B552" s="105" t="str">
        <f>IF('VSTUP SCAUx'!A552="","",'VSTUP SCAUx'!A552)</f>
        <v/>
      </c>
      <c r="C552" s="105" t="str">
        <f>IF('VSTUP SCAUx'!B552="","",'VSTUP SCAUx'!B552)</f>
        <v/>
      </c>
      <c r="D552" s="105" t="str">
        <f>IF('VSTUP SCAUx'!C552="","",'VSTUP SCAUx'!C552)</f>
        <v/>
      </c>
      <c r="E552" s="105" t="str">
        <f>IF('VSTUP SCAUx'!I552="","",'VSTUP SCAUx'!I552)</f>
        <v/>
      </c>
      <c r="F552" s="95" t="str">
        <f>IF('VSTUP SCAUx'!F552="","",'VSTUP SCAUx'!F552)</f>
        <v/>
      </c>
      <c r="G552" s="95" t="str">
        <f>IF('VSTUP SCAUx'!G552="","",'VSTUP SCAUx'!G552)</f>
        <v/>
      </c>
      <c r="H552" s="101" t="str">
        <f>IF('VSTUP SCAUx'!AC552="","","ANO")</f>
        <v/>
      </c>
      <c r="I552" s="106" t="str">
        <f>IF('VSTUP SCAUx'!BD552="","",'VSTUP SCAUx'!BD552)</f>
        <v/>
      </c>
      <c r="J552" s="101" t="str">
        <f>IF('VSTUP SCAUx'!N552="","",'VSTUP SCAUx'!N552)</f>
        <v/>
      </c>
      <c r="K552" s="95" t="s">
        <v>28</v>
      </c>
      <c r="L552" s="95" t="s">
        <v>28</v>
      </c>
      <c r="M552" s="95" t="s">
        <v>28</v>
      </c>
      <c r="N552" s="95"/>
      <c r="O552" s="95" t="s">
        <v>28</v>
      </c>
      <c r="P552" s="96" t="e">
        <f>ROUND(IF(F552="vyplnit","-",VLOOKUP(CONCATENATE(Y552,G552," ",Z552),ZU!$A$6:$H$100,5,FALSE)*F552),2)</f>
        <v>#N/A</v>
      </c>
      <c r="Q552" s="96" t="e">
        <f t="shared" si="48"/>
        <v>#N/A</v>
      </c>
      <c r="R552" s="97" t="s">
        <v>28</v>
      </c>
      <c r="S552" s="97" t="s">
        <v>28</v>
      </c>
      <c r="T552" s="97" t="s">
        <v>28</v>
      </c>
      <c r="U552" s="96"/>
      <c r="V552" s="101" t="str">
        <f>IF('VSTUP SCAUx'!BH552="","",'VSTUP SCAUx'!BH552)</f>
        <v/>
      </c>
      <c r="W552" s="101" t="str">
        <f>IF('VSTUP SCAUx'!BI552="","",'VSTUP SCAUx'!BI552)</f>
        <v/>
      </c>
      <c r="X552" s="98" t="e">
        <f t="shared" si="49"/>
        <v>#VALUE!</v>
      </c>
      <c r="Y552" s="99">
        <f>IF(A552="vyplnit"," ",VLOOKUP(A552,ZU!$B$6:$H$101,2,FALSE))</f>
        <v>0</v>
      </c>
      <c r="Z552" s="95" t="s">
        <v>28</v>
      </c>
      <c r="AA552" s="95"/>
      <c r="AB552" s="95" t="s">
        <v>28</v>
      </c>
      <c r="AC552" s="95" t="s">
        <v>28</v>
      </c>
      <c r="AD552" s="95" t="s">
        <v>28</v>
      </c>
      <c r="AE552" s="95">
        <f t="shared" si="50"/>
        <v>0</v>
      </c>
      <c r="AF552" s="100">
        <f t="shared" si="51"/>
        <v>1</v>
      </c>
      <c r="AG552" s="95" t="e">
        <f t="shared" si="52"/>
        <v>#N/A</v>
      </c>
      <c r="AH552" s="95"/>
      <c r="AI552" s="101" t="s">
        <v>28</v>
      </c>
      <c r="AJ552" s="101" t="s">
        <v>28</v>
      </c>
      <c r="AK552" s="101" t="s">
        <v>28</v>
      </c>
      <c r="AL552" s="102" t="str">
        <f t="shared" si="53"/>
        <v>nezměněna</v>
      </c>
      <c r="AM552" s="103"/>
    </row>
    <row r="553" spans="1:39" ht="15">
      <c r="A553" s="105" t="str">
        <f>IF('VSTUP SCAUx'!AY553="","",'VSTUP SCAUx'!AY553)</f>
        <v/>
      </c>
      <c r="B553" s="105" t="str">
        <f>IF('VSTUP SCAUx'!A553="","",'VSTUP SCAUx'!A553)</f>
        <v/>
      </c>
      <c r="C553" s="105" t="str">
        <f>IF('VSTUP SCAUx'!B553="","",'VSTUP SCAUx'!B553)</f>
        <v/>
      </c>
      <c r="D553" s="105" t="str">
        <f>IF('VSTUP SCAUx'!C553="","",'VSTUP SCAUx'!C553)</f>
        <v/>
      </c>
      <c r="E553" s="105" t="str">
        <f>IF('VSTUP SCAUx'!I553="","",'VSTUP SCAUx'!I553)</f>
        <v/>
      </c>
      <c r="F553" s="95" t="str">
        <f>IF('VSTUP SCAUx'!F553="","",'VSTUP SCAUx'!F553)</f>
        <v/>
      </c>
      <c r="G553" s="95" t="str">
        <f>IF('VSTUP SCAUx'!G553="","",'VSTUP SCAUx'!G553)</f>
        <v/>
      </c>
      <c r="H553" s="101" t="str">
        <f>IF('VSTUP SCAUx'!AC553="","","ANO")</f>
        <v/>
      </c>
      <c r="I553" s="106" t="str">
        <f>IF('VSTUP SCAUx'!BD553="","",'VSTUP SCAUx'!BD553)</f>
        <v/>
      </c>
      <c r="J553" s="101" t="str">
        <f>IF('VSTUP SCAUx'!N553="","",'VSTUP SCAUx'!N553)</f>
        <v/>
      </c>
      <c r="K553" s="95" t="s">
        <v>28</v>
      </c>
      <c r="L553" s="95" t="s">
        <v>28</v>
      </c>
      <c r="M553" s="95" t="s">
        <v>28</v>
      </c>
      <c r="N553" s="95"/>
      <c r="O553" s="95" t="s">
        <v>28</v>
      </c>
      <c r="P553" s="96" t="e">
        <f>ROUND(IF(F553="vyplnit","-",VLOOKUP(CONCATENATE(Y553,G553," ",Z553),ZU!$A$6:$H$100,5,FALSE)*F553),2)</f>
        <v>#N/A</v>
      </c>
      <c r="Q553" s="96" t="e">
        <f t="shared" si="48"/>
        <v>#N/A</v>
      </c>
      <c r="R553" s="97" t="s">
        <v>28</v>
      </c>
      <c r="S553" s="97" t="s">
        <v>28</v>
      </c>
      <c r="T553" s="97" t="s">
        <v>28</v>
      </c>
      <c r="U553" s="96"/>
      <c r="V553" s="101" t="str">
        <f>IF('VSTUP SCAUx'!BH553="","",'VSTUP SCAUx'!BH553)</f>
        <v/>
      </c>
      <c r="W553" s="101" t="str">
        <f>IF('VSTUP SCAUx'!BI553="","",'VSTUP SCAUx'!BI553)</f>
        <v/>
      </c>
      <c r="X553" s="98" t="e">
        <f t="shared" si="49"/>
        <v>#VALUE!</v>
      </c>
      <c r="Y553" s="99">
        <f>IF(A553="vyplnit"," ",VLOOKUP(A553,ZU!$B$6:$H$101,2,FALSE))</f>
        <v>0</v>
      </c>
      <c r="Z553" s="95" t="s">
        <v>28</v>
      </c>
      <c r="AA553" s="95"/>
      <c r="AB553" s="95" t="s">
        <v>28</v>
      </c>
      <c r="AC553" s="95" t="s">
        <v>28</v>
      </c>
      <c r="AD553" s="95" t="s">
        <v>28</v>
      </c>
      <c r="AE553" s="95">
        <f t="shared" si="50"/>
        <v>0</v>
      </c>
      <c r="AF553" s="100">
        <f t="shared" si="51"/>
        <v>1</v>
      </c>
      <c r="AG553" s="95" t="e">
        <f t="shared" si="52"/>
        <v>#N/A</v>
      </c>
      <c r="AH553" s="95"/>
      <c r="AI553" s="101" t="s">
        <v>28</v>
      </c>
      <c r="AJ553" s="101" t="s">
        <v>28</v>
      </c>
      <c r="AK553" s="101" t="s">
        <v>28</v>
      </c>
      <c r="AL553" s="102" t="str">
        <f t="shared" si="53"/>
        <v>nezměněna</v>
      </c>
      <c r="AM553" s="103"/>
    </row>
    <row r="554" spans="1:39" ht="15">
      <c r="A554" s="105" t="str">
        <f>IF('VSTUP SCAUx'!AY554="","",'VSTUP SCAUx'!AY554)</f>
        <v/>
      </c>
      <c r="B554" s="105" t="str">
        <f>IF('VSTUP SCAUx'!A554="","",'VSTUP SCAUx'!A554)</f>
        <v/>
      </c>
      <c r="C554" s="105" t="str">
        <f>IF('VSTUP SCAUx'!B554="","",'VSTUP SCAUx'!B554)</f>
        <v/>
      </c>
      <c r="D554" s="105" t="str">
        <f>IF('VSTUP SCAUx'!C554="","",'VSTUP SCAUx'!C554)</f>
        <v/>
      </c>
      <c r="E554" s="105" t="str">
        <f>IF('VSTUP SCAUx'!I554="","",'VSTUP SCAUx'!I554)</f>
        <v/>
      </c>
      <c r="F554" s="95" t="str">
        <f>IF('VSTUP SCAUx'!F554="","",'VSTUP SCAUx'!F554)</f>
        <v/>
      </c>
      <c r="G554" s="95" t="str">
        <f>IF('VSTUP SCAUx'!G554="","",'VSTUP SCAUx'!G554)</f>
        <v/>
      </c>
      <c r="H554" s="101" t="str">
        <f>IF('VSTUP SCAUx'!AC554="","","ANO")</f>
        <v/>
      </c>
      <c r="I554" s="106" t="str">
        <f>IF('VSTUP SCAUx'!BD554="","",'VSTUP SCAUx'!BD554)</f>
        <v/>
      </c>
      <c r="J554" s="101" t="str">
        <f>IF('VSTUP SCAUx'!N554="","",'VSTUP SCAUx'!N554)</f>
        <v/>
      </c>
      <c r="K554" s="95" t="s">
        <v>28</v>
      </c>
      <c r="L554" s="95" t="s">
        <v>28</v>
      </c>
      <c r="M554" s="95" t="s">
        <v>28</v>
      </c>
      <c r="N554" s="95"/>
      <c r="O554" s="95" t="s">
        <v>28</v>
      </c>
      <c r="P554" s="96" t="e">
        <f>ROUND(IF(F554="vyplnit","-",VLOOKUP(CONCATENATE(Y554,G554," ",Z554),ZU!$A$6:$H$100,5,FALSE)*F554),2)</f>
        <v>#N/A</v>
      </c>
      <c r="Q554" s="96" t="e">
        <f t="shared" si="48"/>
        <v>#N/A</v>
      </c>
      <c r="R554" s="97" t="s">
        <v>28</v>
      </c>
      <c r="S554" s="97" t="s">
        <v>28</v>
      </c>
      <c r="T554" s="97" t="s">
        <v>28</v>
      </c>
      <c r="U554" s="96"/>
      <c r="V554" s="101" t="str">
        <f>IF('VSTUP SCAUx'!BH554="","",'VSTUP SCAUx'!BH554)</f>
        <v/>
      </c>
      <c r="W554" s="101" t="str">
        <f>IF('VSTUP SCAUx'!BI554="","",'VSTUP SCAUx'!BI554)</f>
        <v/>
      </c>
      <c r="X554" s="98" t="e">
        <f t="shared" si="49"/>
        <v>#VALUE!</v>
      </c>
      <c r="Y554" s="99">
        <f>IF(A554="vyplnit"," ",VLOOKUP(A554,ZU!$B$6:$H$101,2,FALSE))</f>
        <v>0</v>
      </c>
      <c r="Z554" s="95" t="s">
        <v>28</v>
      </c>
      <c r="AA554" s="95"/>
      <c r="AB554" s="95" t="s">
        <v>28</v>
      </c>
      <c r="AC554" s="95" t="s">
        <v>28</v>
      </c>
      <c r="AD554" s="95" t="s">
        <v>28</v>
      </c>
      <c r="AE554" s="95">
        <f t="shared" si="50"/>
        <v>0</v>
      </c>
      <c r="AF554" s="100">
        <f t="shared" si="51"/>
        <v>1</v>
      </c>
      <c r="AG554" s="95" t="e">
        <f t="shared" si="52"/>
        <v>#N/A</v>
      </c>
      <c r="AH554" s="95"/>
      <c r="AI554" s="101" t="s">
        <v>28</v>
      </c>
      <c r="AJ554" s="101" t="s">
        <v>28</v>
      </c>
      <c r="AK554" s="101" t="s">
        <v>28</v>
      </c>
      <c r="AL554" s="102" t="str">
        <f t="shared" si="53"/>
        <v>nezměněna</v>
      </c>
      <c r="AM554" s="103"/>
    </row>
    <row r="555" spans="1:39" ht="15">
      <c r="A555" s="105" t="str">
        <f>IF('VSTUP SCAUx'!AY555="","",'VSTUP SCAUx'!AY555)</f>
        <v/>
      </c>
      <c r="B555" s="105" t="str">
        <f>IF('VSTUP SCAUx'!A555="","",'VSTUP SCAUx'!A555)</f>
        <v/>
      </c>
      <c r="C555" s="105" t="str">
        <f>IF('VSTUP SCAUx'!B555="","",'VSTUP SCAUx'!B555)</f>
        <v/>
      </c>
      <c r="D555" s="105" t="str">
        <f>IF('VSTUP SCAUx'!C555="","",'VSTUP SCAUx'!C555)</f>
        <v/>
      </c>
      <c r="E555" s="105" t="str">
        <f>IF('VSTUP SCAUx'!I555="","",'VSTUP SCAUx'!I555)</f>
        <v/>
      </c>
      <c r="F555" s="95" t="str">
        <f>IF('VSTUP SCAUx'!F555="","",'VSTUP SCAUx'!F555)</f>
        <v/>
      </c>
      <c r="G555" s="95" t="str">
        <f>IF('VSTUP SCAUx'!G555="","",'VSTUP SCAUx'!G555)</f>
        <v/>
      </c>
      <c r="H555" s="101" t="str">
        <f>IF('VSTUP SCAUx'!AC555="","","ANO")</f>
        <v/>
      </c>
      <c r="I555" s="106" t="str">
        <f>IF('VSTUP SCAUx'!BD555="","",'VSTUP SCAUx'!BD555)</f>
        <v/>
      </c>
      <c r="J555" s="101" t="str">
        <f>IF('VSTUP SCAUx'!N555="","",'VSTUP SCAUx'!N555)</f>
        <v/>
      </c>
      <c r="K555" s="95" t="s">
        <v>28</v>
      </c>
      <c r="L555" s="95" t="s">
        <v>28</v>
      </c>
      <c r="M555" s="95" t="s">
        <v>28</v>
      </c>
      <c r="N555" s="95"/>
      <c r="O555" s="95" t="s">
        <v>28</v>
      </c>
      <c r="P555" s="96" t="e">
        <f>ROUND(IF(F555="vyplnit","-",VLOOKUP(CONCATENATE(Y555,G555," ",Z555),ZU!$A$6:$H$100,5,FALSE)*F555),2)</f>
        <v>#N/A</v>
      </c>
      <c r="Q555" s="96" t="e">
        <f t="shared" si="48"/>
        <v>#N/A</v>
      </c>
      <c r="R555" s="97" t="s">
        <v>28</v>
      </c>
      <c r="S555" s="97" t="s">
        <v>28</v>
      </c>
      <c r="T555" s="97" t="s">
        <v>28</v>
      </c>
      <c r="U555" s="96"/>
      <c r="V555" s="101" t="str">
        <f>IF('VSTUP SCAUx'!BH555="","",'VSTUP SCAUx'!BH555)</f>
        <v/>
      </c>
      <c r="W555" s="101" t="str">
        <f>IF('VSTUP SCAUx'!BI555="","",'VSTUP SCAUx'!BI555)</f>
        <v/>
      </c>
      <c r="X555" s="98" t="e">
        <f t="shared" si="49"/>
        <v>#VALUE!</v>
      </c>
      <c r="Y555" s="99">
        <f>IF(A555="vyplnit"," ",VLOOKUP(A555,ZU!$B$6:$H$101,2,FALSE))</f>
        <v>0</v>
      </c>
      <c r="Z555" s="95" t="s">
        <v>28</v>
      </c>
      <c r="AA555" s="95"/>
      <c r="AB555" s="95" t="s">
        <v>28</v>
      </c>
      <c r="AC555" s="95" t="s">
        <v>28</v>
      </c>
      <c r="AD555" s="95" t="s">
        <v>28</v>
      </c>
      <c r="AE555" s="95">
        <f t="shared" si="50"/>
        <v>0</v>
      </c>
      <c r="AF555" s="100">
        <f t="shared" si="51"/>
        <v>1</v>
      </c>
      <c r="AG555" s="95" t="e">
        <f t="shared" si="52"/>
        <v>#N/A</v>
      </c>
      <c r="AH555" s="95"/>
      <c r="AI555" s="101" t="s">
        <v>28</v>
      </c>
      <c r="AJ555" s="101" t="s">
        <v>28</v>
      </c>
      <c r="AK555" s="101" t="s">
        <v>28</v>
      </c>
      <c r="AL555" s="102" t="str">
        <f t="shared" si="53"/>
        <v>nezměněna</v>
      </c>
      <c r="AM555" s="103"/>
    </row>
    <row r="556" spans="1:39" ht="15">
      <c r="A556" s="105" t="str">
        <f>IF('VSTUP SCAUx'!AY556="","",'VSTUP SCAUx'!AY556)</f>
        <v/>
      </c>
      <c r="B556" s="105" t="str">
        <f>IF('VSTUP SCAUx'!A556="","",'VSTUP SCAUx'!A556)</f>
        <v/>
      </c>
      <c r="C556" s="105" t="str">
        <f>IF('VSTUP SCAUx'!B556="","",'VSTUP SCAUx'!B556)</f>
        <v/>
      </c>
      <c r="D556" s="105" t="str">
        <f>IF('VSTUP SCAUx'!C556="","",'VSTUP SCAUx'!C556)</f>
        <v/>
      </c>
      <c r="E556" s="105" t="str">
        <f>IF('VSTUP SCAUx'!I556="","",'VSTUP SCAUx'!I556)</f>
        <v/>
      </c>
      <c r="F556" s="95" t="str">
        <f>IF('VSTUP SCAUx'!F556="","",'VSTUP SCAUx'!F556)</f>
        <v/>
      </c>
      <c r="G556" s="95" t="str">
        <f>IF('VSTUP SCAUx'!G556="","",'VSTUP SCAUx'!G556)</f>
        <v/>
      </c>
      <c r="H556" s="101" t="str">
        <f>IF('VSTUP SCAUx'!AC556="","","ANO")</f>
        <v/>
      </c>
      <c r="I556" s="106" t="str">
        <f>IF('VSTUP SCAUx'!BD556="","",'VSTUP SCAUx'!BD556)</f>
        <v/>
      </c>
      <c r="J556" s="101" t="str">
        <f>IF('VSTUP SCAUx'!N556="","",'VSTUP SCAUx'!N556)</f>
        <v/>
      </c>
      <c r="K556" s="95" t="s">
        <v>28</v>
      </c>
      <c r="L556" s="95" t="s">
        <v>28</v>
      </c>
      <c r="M556" s="95" t="s">
        <v>28</v>
      </c>
      <c r="N556" s="95"/>
      <c r="O556" s="95" t="s">
        <v>28</v>
      </c>
      <c r="P556" s="96" t="e">
        <f>ROUND(IF(F556="vyplnit","-",VLOOKUP(CONCATENATE(Y556,G556," ",Z556),ZU!$A$6:$H$100,5,FALSE)*F556),2)</f>
        <v>#N/A</v>
      </c>
      <c r="Q556" s="96" t="e">
        <f t="shared" si="48"/>
        <v>#N/A</v>
      </c>
      <c r="R556" s="97" t="s">
        <v>28</v>
      </c>
      <c r="S556" s="97" t="s">
        <v>28</v>
      </c>
      <c r="T556" s="97" t="s">
        <v>28</v>
      </c>
      <c r="U556" s="96"/>
      <c r="V556" s="101" t="str">
        <f>IF('VSTUP SCAUx'!BH556="","",'VSTUP SCAUx'!BH556)</f>
        <v/>
      </c>
      <c r="W556" s="101" t="str">
        <f>IF('VSTUP SCAUx'!BI556="","",'VSTUP SCAUx'!BI556)</f>
        <v/>
      </c>
      <c r="X556" s="98" t="e">
        <f t="shared" si="49"/>
        <v>#VALUE!</v>
      </c>
      <c r="Y556" s="99">
        <f>IF(A556="vyplnit"," ",VLOOKUP(A556,ZU!$B$6:$H$101,2,FALSE))</f>
        <v>0</v>
      </c>
      <c r="Z556" s="95" t="s">
        <v>28</v>
      </c>
      <c r="AA556" s="95"/>
      <c r="AB556" s="95" t="s">
        <v>28</v>
      </c>
      <c r="AC556" s="95" t="s">
        <v>28</v>
      </c>
      <c r="AD556" s="95" t="s">
        <v>28</v>
      </c>
      <c r="AE556" s="95">
        <f t="shared" si="50"/>
        <v>0</v>
      </c>
      <c r="AF556" s="100">
        <f t="shared" si="51"/>
        <v>1</v>
      </c>
      <c r="AG556" s="95" t="e">
        <f t="shared" si="52"/>
        <v>#N/A</v>
      </c>
      <c r="AH556" s="95"/>
      <c r="AI556" s="101" t="s">
        <v>28</v>
      </c>
      <c r="AJ556" s="101" t="s">
        <v>28</v>
      </c>
      <c r="AK556" s="101" t="s">
        <v>28</v>
      </c>
      <c r="AL556" s="102" t="str">
        <f t="shared" si="53"/>
        <v>nezměněna</v>
      </c>
      <c r="AM556" s="103"/>
    </row>
    <row r="557" spans="1:39" ht="15">
      <c r="A557" s="105" t="str">
        <f>IF('VSTUP SCAUx'!AY557="","",'VSTUP SCAUx'!AY557)</f>
        <v/>
      </c>
      <c r="B557" s="105" t="str">
        <f>IF('VSTUP SCAUx'!A557="","",'VSTUP SCAUx'!A557)</f>
        <v/>
      </c>
      <c r="C557" s="105" t="str">
        <f>IF('VSTUP SCAUx'!B557="","",'VSTUP SCAUx'!B557)</f>
        <v/>
      </c>
      <c r="D557" s="105" t="str">
        <f>IF('VSTUP SCAUx'!C557="","",'VSTUP SCAUx'!C557)</f>
        <v/>
      </c>
      <c r="E557" s="105" t="str">
        <f>IF('VSTUP SCAUx'!I557="","",'VSTUP SCAUx'!I557)</f>
        <v/>
      </c>
      <c r="F557" s="95" t="str">
        <f>IF('VSTUP SCAUx'!F557="","",'VSTUP SCAUx'!F557)</f>
        <v/>
      </c>
      <c r="G557" s="95" t="str">
        <f>IF('VSTUP SCAUx'!G557="","",'VSTUP SCAUx'!G557)</f>
        <v/>
      </c>
      <c r="H557" s="101" t="str">
        <f>IF('VSTUP SCAUx'!AC557="","","ANO")</f>
        <v/>
      </c>
      <c r="I557" s="106" t="str">
        <f>IF('VSTUP SCAUx'!BD557="","",'VSTUP SCAUx'!BD557)</f>
        <v/>
      </c>
      <c r="J557" s="101" t="str">
        <f>IF('VSTUP SCAUx'!N557="","",'VSTUP SCAUx'!N557)</f>
        <v/>
      </c>
      <c r="K557" s="95" t="s">
        <v>28</v>
      </c>
      <c r="L557" s="95" t="s">
        <v>28</v>
      </c>
      <c r="M557" s="95" t="s">
        <v>28</v>
      </c>
      <c r="N557" s="95"/>
      <c r="O557" s="95" t="s">
        <v>28</v>
      </c>
      <c r="P557" s="96" t="e">
        <f>ROUND(IF(F557="vyplnit","-",VLOOKUP(CONCATENATE(Y557,G557," ",Z557),ZU!$A$6:$H$100,5,FALSE)*F557),2)</f>
        <v>#N/A</v>
      </c>
      <c r="Q557" s="96" t="e">
        <f t="shared" si="48"/>
        <v>#N/A</v>
      </c>
      <c r="R557" s="97" t="s">
        <v>28</v>
      </c>
      <c r="S557" s="97" t="s">
        <v>28</v>
      </c>
      <c r="T557" s="97" t="s">
        <v>28</v>
      </c>
      <c r="U557" s="96"/>
      <c r="V557" s="101" t="str">
        <f>IF('VSTUP SCAUx'!BH557="","",'VSTUP SCAUx'!BH557)</f>
        <v/>
      </c>
      <c r="W557" s="101" t="str">
        <f>IF('VSTUP SCAUx'!BI557="","",'VSTUP SCAUx'!BI557)</f>
        <v/>
      </c>
      <c r="X557" s="98" t="e">
        <f t="shared" si="49"/>
        <v>#VALUE!</v>
      </c>
      <c r="Y557" s="99">
        <f>IF(A557="vyplnit"," ",VLOOKUP(A557,ZU!$B$6:$H$101,2,FALSE))</f>
        <v>0</v>
      </c>
      <c r="Z557" s="95" t="s">
        <v>28</v>
      </c>
      <c r="AA557" s="95"/>
      <c r="AB557" s="95" t="s">
        <v>28</v>
      </c>
      <c r="AC557" s="95" t="s">
        <v>28</v>
      </c>
      <c r="AD557" s="95" t="s">
        <v>28</v>
      </c>
      <c r="AE557" s="95">
        <f t="shared" si="50"/>
        <v>0</v>
      </c>
      <c r="AF557" s="100">
        <f t="shared" si="51"/>
        <v>1</v>
      </c>
      <c r="AG557" s="95" t="e">
        <f t="shared" si="52"/>
        <v>#N/A</v>
      </c>
      <c r="AH557" s="95"/>
      <c r="AI557" s="101" t="s">
        <v>28</v>
      </c>
      <c r="AJ557" s="101" t="s">
        <v>28</v>
      </c>
      <c r="AK557" s="101" t="s">
        <v>28</v>
      </c>
      <c r="AL557" s="102" t="str">
        <f t="shared" si="53"/>
        <v>nezměněna</v>
      </c>
      <c r="AM557" s="103"/>
    </row>
    <row r="558" spans="1:39" ht="15">
      <c r="A558" s="105" t="str">
        <f>IF('VSTUP SCAUx'!AY558="","",'VSTUP SCAUx'!AY558)</f>
        <v/>
      </c>
      <c r="B558" s="105" t="str">
        <f>IF('VSTUP SCAUx'!A558="","",'VSTUP SCAUx'!A558)</f>
        <v/>
      </c>
      <c r="C558" s="105" t="str">
        <f>IF('VSTUP SCAUx'!B558="","",'VSTUP SCAUx'!B558)</f>
        <v/>
      </c>
      <c r="D558" s="105" t="str">
        <f>IF('VSTUP SCAUx'!C558="","",'VSTUP SCAUx'!C558)</f>
        <v/>
      </c>
      <c r="E558" s="105" t="str">
        <f>IF('VSTUP SCAUx'!I558="","",'VSTUP SCAUx'!I558)</f>
        <v/>
      </c>
      <c r="F558" s="95" t="str">
        <f>IF('VSTUP SCAUx'!F558="","",'VSTUP SCAUx'!F558)</f>
        <v/>
      </c>
      <c r="G558" s="95" t="str">
        <f>IF('VSTUP SCAUx'!G558="","",'VSTUP SCAUx'!G558)</f>
        <v/>
      </c>
      <c r="H558" s="101" t="str">
        <f>IF('VSTUP SCAUx'!AC558="","","ANO")</f>
        <v/>
      </c>
      <c r="I558" s="106" t="str">
        <f>IF('VSTUP SCAUx'!BD558="","",'VSTUP SCAUx'!BD558)</f>
        <v/>
      </c>
      <c r="J558" s="101" t="str">
        <f>IF('VSTUP SCAUx'!N558="","",'VSTUP SCAUx'!N558)</f>
        <v/>
      </c>
      <c r="K558" s="95" t="s">
        <v>28</v>
      </c>
      <c r="L558" s="95" t="s">
        <v>28</v>
      </c>
      <c r="M558" s="95" t="s">
        <v>28</v>
      </c>
      <c r="N558" s="95"/>
      <c r="O558" s="95" t="s">
        <v>28</v>
      </c>
      <c r="P558" s="96" t="e">
        <f>ROUND(IF(F558="vyplnit","-",VLOOKUP(CONCATENATE(Y558,G558," ",Z558),ZU!$A$6:$H$100,5,FALSE)*F558),2)</f>
        <v>#N/A</v>
      </c>
      <c r="Q558" s="96" t="e">
        <f t="shared" si="48"/>
        <v>#N/A</v>
      </c>
      <c r="R558" s="97" t="s">
        <v>28</v>
      </c>
      <c r="S558" s="97" t="s">
        <v>28</v>
      </c>
      <c r="T558" s="97" t="s">
        <v>28</v>
      </c>
      <c r="U558" s="96"/>
      <c r="V558" s="101" t="str">
        <f>IF('VSTUP SCAUx'!BH558="","",'VSTUP SCAUx'!BH558)</f>
        <v/>
      </c>
      <c r="W558" s="101" t="str">
        <f>IF('VSTUP SCAUx'!BI558="","",'VSTUP SCAUx'!BI558)</f>
        <v/>
      </c>
      <c r="X558" s="98" t="e">
        <f t="shared" si="49"/>
        <v>#VALUE!</v>
      </c>
      <c r="Y558" s="99">
        <f>IF(A558="vyplnit"," ",VLOOKUP(A558,ZU!$B$6:$H$101,2,FALSE))</f>
        <v>0</v>
      </c>
      <c r="Z558" s="95" t="s">
        <v>28</v>
      </c>
      <c r="AA558" s="95"/>
      <c r="AB558" s="95" t="s">
        <v>28</v>
      </c>
      <c r="AC558" s="95" t="s">
        <v>28</v>
      </c>
      <c r="AD558" s="95" t="s">
        <v>28</v>
      </c>
      <c r="AE558" s="95">
        <f t="shared" si="50"/>
        <v>0</v>
      </c>
      <c r="AF558" s="100">
        <f t="shared" si="51"/>
        <v>1</v>
      </c>
      <c r="AG558" s="95" t="e">
        <f t="shared" si="52"/>
        <v>#N/A</v>
      </c>
      <c r="AH558" s="95"/>
      <c r="AI558" s="101" t="s">
        <v>28</v>
      </c>
      <c r="AJ558" s="101" t="s">
        <v>28</v>
      </c>
      <c r="AK558" s="101" t="s">
        <v>28</v>
      </c>
      <c r="AL558" s="102" t="str">
        <f t="shared" si="53"/>
        <v>nezměněna</v>
      </c>
      <c r="AM558" s="103"/>
    </row>
    <row r="559" spans="1:39" ht="15">
      <c r="A559" s="105" t="str">
        <f>IF('VSTUP SCAUx'!AY559="","",'VSTUP SCAUx'!AY559)</f>
        <v/>
      </c>
      <c r="B559" s="105" t="str">
        <f>IF('VSTUP SCAUx'!A559="","",'VSTUP SCAUx'!A559)</f>
        <v/>
      </c>
      <c r="C559" s="105" t="str">
        <f>IF('VSTUP SCAUx'!B559="","",'VSTUP SCAUx'!B559)</f>
        <v/>
      </c>
      <c r="D559" s="105" t="str">
        <f>IF('VSTUP SCAUx'!C559="","",'VSTUP SCAUx'!C559)</f>
        <v/>
      </c>
      <c r="E559" s="105" t="str">
        <f>IF('VSTUP SCAUx'!I559="","",'VSTUP SCAUx'!I559)</f>
        <v/>
      </c>
      <c r="F559" s="95" t="str">
        <f>IF('VSTUP SCAUx'!F559="","",'VSTUP SCAUx'!F559)</f>
        <v/>
      </c>
      <c r="G559" s="95" t="str">
        <f>IF('VSTUP SCAUx'!G559="","",'VSTUP SCAUx'!G559)</f>
        <v/>
      </c>
      <c r="H559" s="101" t="str">
        <f>IF('VSTUP SCAUx'!AC559="","","ANO")</f>
        <v/>
      </c>
      <c r="I559" s="106" t="str">
        <f>IF('VSTUP SCAUx'!BD559="","",'VSTUP SCAUx'!BD559)</f>
        <v/>
      </c>
      <c r="J559" s="101" t="str">
        <f>IF('VSTUP SCAUx'!N559="","",'VSTUP SCAUx'!N559)</f>
        <v/>
      </c>
      <c r="K559" s="95" t="s">
        <v>28</v>
      </c>
      <c r="L559" s="95" t="s">
        <v>28</v>
      </c>
      <c r="M559" s="95" t="s">
        <v>28</v>
      </c>
      <c r="N559" s="95"/>
      <c r="O559" s="95" t="s">
        <v>28</v>
      </c>
      <c r="P559" s="96" t="e">
        <f>ROUND(IF(F559="vyplnit","-",VLOOKUP(CONCATENATE(Y559,G559," ",Z559),ZU!$A$6:$H$100,5,FALSE)*F559),2)</f>
        <v>#N/A</v>
      </c>
      <c r="Q559" s="96" t="e">
        <f t="shared" si="48"/>
        <v>#N/A</v>
      </c>
      <c r="R559" s="97" t="s">
        <v>28</v>
      </c>
      <c r="S559" s="97" t="s">
        <v>28</v>
      </c>
      <c r="T559" s="97" t="s">
        <v>28</v>
      </c>
      <c r="U559" s="96"/>
      <c r="V559" s="101" t="str">
        <f>IF('VSTUP SCAUx'!BH559="","",'VSTUP SCAUx'!BH559)</f>
        <v/>
      </c>
      <c r="W559" s="101" t="str">
        <f>IF('VSTUP SCAUx'!BI559="","",'VSTUP SCAUx'!BI559)</f>
        <v/>
      </c>
      <c r="X559" s="98" t="e">
        <f t="shared" si="49"/>
        <v>#VALUE!</v>
      </c>
      <c r="Y559" s="99">
        <f>IF(A559="vyplnit"," ",VLOOKUP(A559,ZU!$B$6:$H$101,2,FALSE))</f>
        <v>0</v>
      </c>
      <c r="Z559" s="95" t="s">
        <v>28</v>
      </c>
      <c r="AA559" s="95"/>
      <c r="AB559" s="95" t="s">
        <v>28</v>
      </c>
      <c r="AC559" s="95" t="s">
        <v>28</v>
      </c>
      <c r="AD559" s="95" t="s">
        <v>28</v>
      </c>
      <c r="AE559" s="95">
        <f t="shared" si="50"/>
        <v>0</v>
      </c>
      <c r="AF559" s="100">
        <f t="shared" si="51"/>
        <v>1</v>
      </c>
      <c r="AG559" s="95" t="e">
        <f t="shared" si="52"/>
        <v>#N/A</v>
      </c>
      <c r="AH559" s="95"/>
      <c r="AI559" s="101" t="s">
        <v>28</v>
      </c>
      <c r="AJ559" s="101" t="s">
        <v>28</v>
      </c>
      <c r="AK559" s="101" t="s">
        <v>28</v>
      </c>
      <c r="AL559" s="102" t="str">
        <f t="shared" si="53"/>
        <v>nezměněna</v>
      </c>
      <c r="AM559" s="103"/>
    </row>
    <row r="560" spans="1:39" ht="15">
      <c r="A560" s="105" t="str">
        <f>IF('VSTUP SCAUx'!AY560="","",'VSTUP SCAUx'!AY560)</f>
        <v/>
      </c>
      <c r="B560" s="105" t="str">
        <f>IF('VSTUP SCAUx'!A560="","",'VSTUP SCAUx'!A560)</f>
        <v/>
      </c>
      <c r="C560" s="105" t="str">
        <f>IF('VSTUP SCAUx'!B560="","",'VSTUP SCAUx'!B560)</f>
        <v/>
      </c>
      <c r="D560" s="105" t="str">
        <f>IF('VSTUP SCAUx'!C560="","",'VSTUP SCAUx'!C560)</f>
        <v/>
      </c>
      <c r="E560" s="105" t="str">
        <f>IF('VSTUP SCAUx'!I560="","",'VSTUP SCAUx'!I560)</f>
        <v/>
      </c>
      <c r="F560" s="95" t="str">
        <f>IF('VSTUP SCAUx'!F560="","",'VSTUP SCAUx'!F560)</f>
        <v/>
      </c>
      <c r="G560" s="95" t="str">
        <f>IF('VSTUP SCAUx'!G560="","",'VSTUP SCAUx'!G560)</f>
        <v/>
      </c>
      <c r="H560" s="101" t="str">
        <f>IF('VSTUP SCAUx'!AC560="","","ANO")</f>
        <v/>
      </c>
      <c r="I560" s="106" t="str">
        <f>IF('VSTUP SCAUx'!BD560="","",'VSTUP SCAUx'!BD560)</f>
        <v/>
      </c>
      <c r="J560" s="101" t="str">
        <f>IF('VSTUP SCAUx'!N560="","",'VSTUP SCAUx'!N560)</f>
        <v/>
      </c>
      <c r="K560" s="95" t="s">
        <v>28</v>
      </c>
      <c r="L560" s="95" t="s">
        <v>28</v>
      </c>
      <c r="M560" s="95" t="s">
        <v>28</v>
      </c>
      <c r="N560" s="95"/>
      <c r="O560" s="95" t="s">
        <v>28</v>
      </c>
      <c r="P560" s="96" t="e">
        <f>ROUND(IF(F560="vyplnit","-",VLOOKUP(CONCATENATE(Y560,G560," ",Z560),ZU!$A$6:$H$100,5,FALSE)*F560),2)</f>
        <v>#N/A</v>
      </c>
      <c r="Q560" s="96" t="e">
        <f t="shared" si="48"/>
        <v>#N/A</v>
      </c>
      <c r="R560" s="97" t="s">
        <v>28</v>
      </c>
      <c r="S560" s="97" t="s">
        <v>28</v>
      </c>
      <c r="T560" s="97" t="s">
        <v>28</v>
      </c>
      <c r="U560" s="96"/>
      <c r="V560" s="101" t="str">
        <f>IF('VSTUP SCAUx'!BH560="","",'VSTUP SCAUx'!BH560)</f>
        <v/>
      </c>
      <c r="W560" s="101" t="str">
        <f>IF('VSTUP SCAUx'!BI560="","",'VSTUP SCAUx'!BI560)</f>
        <v/>
      </c>
      <c r="X560" s="98" t="e">
        <f t="shared" si="49"/>
        <v>#VALUE!</v>
      </c>
      <c r="Y560" s="99">
        <f>IF(A560="vyplnit"," ",VLOOKUP(A560,ZU!$B$6:$H$101,2,FALSE))</f>
        <v>0</v>
      </c>
      <c r="Z560" s="95" t="s">
        <v>28</v>
      </c>
      <c r="AA560" s="95"/>
      <c r="AB560" s="95" t="s">
        <v>28</v>
      </c>
      <c r="AC560" s="95" t="s">
        <v>28</v>
      </c>
      <c r="AD560" s="95" t="s">
        <v>28</v>
      </c>
      <c r="AE560" s="95">
        <f t="shared" si="50"/>
        <v>0</v>
      </c>
      <c r="AF560" s="100">
        <f t="shared" si="51"/>
        <v>1</v>
      </c>
      <c r="AG560" s="95" t="e">
        <f t="shared" si="52"/>
        <v>#N/A</v>
      </c>
      <c r="AH560" s="95"/>
      <c r="AI560" s="101" t="s">
        <v>28</v>
      </c>
      <c r="AJ560" s="101" t="s">
        <v>28</v>
      </c>
      <c r="AK560" s="101" t="s">
        <v>28</v>
      </c>
      <c r="AL560" s="102" t="str">
        <f t="shared" si="53"/>
        <v>nezměněna</v>
      </c>
      <c r="AM560" s="103"/>
    </row>
    <row r="561" spans="1:39" ht="15">
      <c r="A561" s="105" t="str">
        <f>IF('VSTUP SCAUx'!AY561="","",'VSTUP SCAUx'!AY561)</f>
        <v/>
      </c>
      <c r="B561" s="105" t="str">
        <f>IF('VSTUP SCAUx'!A561="","",'VSTUP SCAUx'!A561)</f>
        <v/>
      </c>
      <c r="C561" s="105" t="str">
        <f>IF('VSTUP SCAUx'!B561="","",'VSTUP SCAUx'!B561)</f>
        <v/>
      </c>
      <c r="D561" s="105" t="str">
        <f>IF('VSTUP SCAUx'!C561="","",'VSTUP SCAUx'!C561)</f>
        <v/>
      </c>
      <c r="E561" s="105" t="str">
        <f>IF('VSTUP SCAUx'!I561="","",'VSTUP SCAUx'!I561)</f>
        <v/>
      </c>
      <c r="F561" s="95" t="str">
        <f>IF('VSTUP SCAUx'!F561="","",'VSTUP SCAUx'!F561)</f>
        <v/>
      </c>
      <c r="G561" s="95" t="str">
        <f>IF('VSTUP SCAUx'!G561="","",'VSTUP SCAUx'!G561)</f>
        <v/>
      </c>
      <c r="H561" s="101" t="str">
        <f>IF('VSTUP SCAUx'!AC561="","","ANO")</f>
        <v/>
      </c>
      <c r="I561" s="106" t="str">
        <f>IF('VSTUP SCAUx'!BD561="","",'VSTUP SCAUx'!BD561)</f>
        <v/>
      </c>
      <c r="J561" s="101" t="str">
        <f>IF('VSTUP SCAUx'!N561="","",'VSTUP SCAUx'!N561)</f>
        <v/>
      </c>
      <c r="K561" s="95" t="s">
        <v>28</v>
      </c>
      <c r="L561" s="95" t="s">
        <v>28</v>
      </c>
      <c r="M561" s="95" t="s">
        <v>28</v>
      </c>
      <c r="N561" s="95"/>
      <c r="O561" s="95" t="s">
        <v>28</v>
      </c>
      <c r="P561" s="96" t="e">
        <f>ROUND(IF(F561="vyplnit","-",VLOOKUP(CONCATENATE(Y561,G561," ",Z561),ZU!$A$6:$H$100,5,FALSE)*F561),2)</f>
        <v>#N/A</v>
      </c>
      <c r="Q561" s="96" t="e">
        <f t="shared" si="48"/>
        <v>#N/A</v>
      </c>
      <c r="R561" s="97" t="s">
        <v>28</v>
      </c>
      <c r="S561" s="97" t="s">
        <v>28</v>
      </c>
      <c r="T561" s="97" t="s">
        <v>28</v>
      </c>
      <c r="U561" s="96"/>
      <c r="V561" s="101" t="str">
        <f>IF('VSTUP SCAUx'!BH561="","",'VSTUP SCAUx'!BH561)</f>
        <v/>
      </c>
      <c r="W561" s="101" t="str">
        <f>IF('VSTUP SCAUx'!BI561="","",'VSTUP SCAUx'!BI561)</f>
        <v/>
      </c>
      <c r="X561" s="98" t="e">
        <f t="shared" si="49"/>
        <v>#VALUE!</v>
      </c>
      <c r="Y561" s="99">
        <f>IF(A561="vyplnit"," ",VLOOKUP(A561,ZU!$B$6:$H$101,2,FALSE))</f>
        <v>0</v>
      </c>
      <c r="Z561" s="95" t="s">
        <v>28</v>
      </c>
      <c r="AA561" s="95"/>
      <c r="AB561" s="95" t="s">
        <v>28</v>
      </c>
      <c r="AC561" s="95" t="s">
        <v>28</v>
      </c>
      <c r="AD561" s="95" t="s">
        <v>28</v>
      </c>
      <c r="AE561" s="95">
        <f t="shared" si="50"/>
        <v>0</v>
      </c>
      <c r="AF561" s="100">
        <f t="shared" si="51"/>
        <v>1</v>
      </c>
      <c r="AG561" s="95" t="e">
        <f t="shared" si="52"/>
        <v>#N/A</v>
      </c>
      <c r="AH561" s="95"/>
      <c r="AI561" s="101" t="s">
        <v>28</v>
      </c>
      <c r="AJ561" s="101" t="s">
        <v>28</v>
      </c>
      <c r="AK561" s="101" t="s">
        <v>28</v>
      </c>
      <c r="AL561" s="102" t="str">
        <f t="shared" si="53"/>
        <v>nezměněna</v>
      </c>
      <c r="AM561" s="103"/>
    </row>
    <row r="562" spans="1:39" ht="15">
      <c r="A562" s="105" t="str">
        <f>IF('VSTUP SCAUx'!AY562="","",'VSTUP SCAUx'!AY562)</f>
        <v/>
      </c>
      <c r="B562" s="105" t="str">
        <f>IF('VSTUP SCAUx'!A562="","",'VSTUP SCAUx'!A562)</f>
        <v/>
      </c>
      <c r="C562" s="105" t="str">
        <f>IF('VSTUP SCAUx'!B562="","",'VSTUP SCAUx'!B562)</f>
        <v/>
      </c>
      <c r="D562" s="105" t="str">
        <f>IF('VSTUP SCAUx'!C562="","",'VSTUP SCAUx'!C562)</f>
        <v/>
      </c>
      <c r="E562" s="105" t="str">
        <f>IF('VSTUP SCAUx'!I562="","",'VSTUP SCAUx'!I562)</f>
        <v/>
      </c>
      <c r="F562" s="95" t="str">
        <f>IF('VSTUP SCAUx'!F562="","",'VSTUP SCAUx'!F562)</f>
        <v/>
      </c>
      <c r="G562" s="95" t="str">
        <f>IF('VSTUP SCAUx'!G562="","",'VSTUP SCAUx'!G562)</f>
        <v/>
      </c>
      <c r="H562" s="101" t="str">
        <f>IF('VSTUP SCAUx'!AC562="","","ANO")</f>
        <v/>
      </c>
      <c r="I562" s="106" t="str">
        <f>IF('VSTUP SCAUx'!BD562="","",'VSTUP SCAUx'!BD562)</f>
        <v/>
      </c>
      <c r="J562" s="101" t="str">
        <f>IF('VSTUP SCAUx'!N562="","",'VSTUP SCAUx'!N562)</f>
        <v/>
      </c>
      <c r="K562" s="95" t="s">
        <v>28</v>
      </c>
      <c r="L562" s="95" t="s">
        <v>28</v>
      </c>
      <c r="M562" s="95" t="s">
        <v>28</v>
      </c>
      <c r="N562" s="95"/>
      <c r="O562" s="95" t="s">
        <v>28</v>
      </c>
      <c r="P562" s="96" t="e">
        <f>ROUND(IF(F562="vyplnit","-",VLOOKUP(CONCATENATE(Y562,G562," ",Z562),ZU!$A$6:$H$100,5,FALSE)*F562),2)</f>
        <v>#N/A</v>
      </c>
      <c r="Q562" s="96" t="e">
        <f t="shared" si="48"/>
        <v>#N/A</v>
      </c>
      <c r="R562" s="97" t="s">
        <v>28</v>
      </c>
      <c r="S562" s="97" t="s">
        <v>28</v>
      </c>
      <c r="T562" s="97" t="s">
        <v>28</v>
      </c>
      <c r="U562" s="96"/>
      <c r="V562" s="101" t="str">
        <f>IF('VSTUP SCAUx'!BH562="","",'VSTUP SCAUx'!BH562)</f>
        <v/>
      </c>
      <c r="W562" s="101" t="str">
        <f>IF('VSTUP SCAUx'!BI562="","",'VSTUP SCAUx'!BI562)</f>
        <v/>
      </c>
      <c r="X562" s="98" t="e">
        <f t="shared" si="49"/>
        <v>#VALUE!</v>
      </c>
      <c r="Y562" s="99">
        <f>IF(A562="vyplnit"," ",VLOOKUP(A562,ZU!$B$6:$H$101,2,FALSE))</f>
        <v>0</v>
      </c>
      <c r="Z562" s="95" t="s">
        <v>28</v>
      </c>
      <c r="AA562" s="95"/>
      <c r="AB562" s="95" t="s">
        <v>28</v>
      </c>
      <c r="AC562" s="95" t="s">
        <v>28</v>
      </c>
      <c r="AD562" s="95" t="s">
        <v>28</v>
      </c>
      <c r="AE562" s="95">
        <f t="shared" si="50"/>
        <v>0</v>
      </c>
      <c r="AF562" s="100">
        <f t="shared" si="51"/>
        <v>1</v>
      </c>
      <c r="AG562" s="95" t="e">
        <f t="shared" si="52"/>
        <v>#N/A</v>
      </c>
      <c r="AH562" s="95"/>
      <c r="AI562" s="101" t="s">
        <v>28</v>
      </c>
      <c r="AJ562" s="101" t="s">
        <v>28</v>
      </c>
      <c r="AK562" s="101" t="s">
        <v>28</v>
      </c>
      <c r="AL562" s="102" t="str">
        <f t="shared" si="53"/>
        <v>nezměněna</v>
      </c>
      <c r="AM562" s="103"/>
    </row>
    <row r="563" spans="1:39" ht="15">
      <c r="A563" s="105" t="str">
        <f>IF('VSTUP SCAUx'!AY563="","",'VSTUP SCAUx'!AY563)</f>
        <v/>
      </c>
      <c r="B563" s="105" t="str">
        <f>IF('VSTUP SCAUx'!A563="","",'VSTUP SCAUx'!A563)</f>
        <v/>
      </c>
      <c r="C563" s="105" t="str">
        <f>IF('VSTUP SCAUx'!B563="","",'VSTUP SCAUx'!B563)</f>
        <v/>
      </c>
      <c r="D563" s="105" t="str">
        <f>IF('VSTUP SCAUx'!C563="","",'VSTUP SCAUx'!C563)</f>
        <v/>
      </c>
      <c r="E563" s="105" t="str">
        <f>IF('VSTUP SCAUx'!I563="","",'VSTUP SCAUx'!I563)</f>
        <v/>
      </c>
      <c r="F563" s="95" t="str">
        <f>IF('VSTUP SCAUx'!F563="","",'VSTUP SCAUx'!F563)</f>
        <v/>
      </c>
      <c r="G563" s="95" t="str">
        <f>IF('VSTUP SCAUx'!G563="","",'VSTUP SCAUx'!G563)</f>
        <v/>
      </c>
      <c r="H563" s="101" t="str">
        <f>IF('VSTUP SCAUx'!AC563="","","ANO")</f>
        <v/>
      </c>
      <c r="I563" s="106" t="str">
        <f>IF('VSTUP SCAUx'!BD563="","",'VSTUP SCAUx'!BD563)</f>
        <v/>
      </c>
      <c r="J563" s="101" t="str">
        <f>IF('VSTUP SCAUx'!N563="","",'VSTUP SCAUx'!N563)</f>
        <v/>
      </c>
      <c r="K563" s="95" t="s">
        <v>28</v>
      </c>
      <c r="L563" s="95" t="s">
        <v>28</v>
      </c>
      <c r="M563" s="95" t="s">
        <v>28</v>
      </c>
      <c r="N563" s="95"/>
      <c r="O563" s="95" t="s">
        <v>28</v>
      </c>
      <c r="P563" s="96" t="e">
        <f>ROUND(IF(F563="vyplnit","-",VLOOKUP(CONCATENATE(Y563,G563," ",Z563),ZU!$A$6:$H$100,5,FALSE)*F563),2)</f>
        <v>#N/A</v>
      </c>
      <c r="Q563" s="96" t="e">
        <f t="shared" si="48"/>
        <v>#N/A</v>
      </c>
      <c r="R563" s="97" t="s">
        <v>28</v>
      </c>
      <c r="S563" s="97" t="s">
        <v>28</v>
      </c>
      <c r="T563" s="97" t="s">
        <v>28</v>
      </c>
      <c r="U563" s="96"/>
      <c r="V563" s="101" t="str">
        <f>IF('VSTUP SCAUx'!BH563="","",'VSTUP SCAUx'!BH563)</f>
        <v/>
      </c>
      <c r="W563" s="101" t="str">
        <f>IF('VSTUP SCAUx'!BI563="","",'VSTUP SCAUx'!BI563)</f>
        <v/>
      </c>
      <c r="X563" s="98" t="e">
        <f t="shared" si="49"/>
        <v>#VALUE!</v>
      </c>
      <c r="Y563" s="99">
        <f>IF(A563="vyplnit"," ",VLOOKUP(A563,ZU!$B$6:$H$101,2,FALSE))</f>
        <v>0</v>
      </c>
      <c r="Z563" s="95" t="s">
        <v>28</v>
      </c>
      <c r="AA563" s="95"/>
      <c r="AB563" s="95" t="s">
        <v>28</v>
      </c>
      <c r="AC563" s="95" t="s">
        <v>28</v>
      </c>
      <c r="AD563" s="95" t="s">
        <v>28</v>
      </c>
      <c r="AE563" s="95">
        <f t="shared" si="50"/>
        <v>0</v>
      </c>
      <c r="AF563" s="100">
        <f t="shared" si="51"/>
        <v>1</v>
      </c>
      <c r="AG563" s="95" t="e">
        <f t="shared" si="52"/>
        <v>#N/A</v>
      </c>
      <c r="AH563" s="95"/>
      <c r="AI563" s="101" t="s">
        <v>28</v>
      </c>
      <c r="AJ563" s="101" t="s">
        <v>28</v>
      </c>
      <c r="AK563" s="101" t="s">
        <v>28</v>
      </c>
      <c r="AL563" s="102" t="str">
        <f t="shared" si="53"/>
        <v>nezměněna</v>
      </c>
      <c r="AM563" s="103"/>
    </row>
    <row r="564" spans="1:39" ht="15">
      <c r="A564" s="105" t="str">
        <f>IF('VSTUP SCAUx'!AY564="","",'VSTUP SCAUx'!AY564)</f>
        <v/>
      </c>
      <c r="B564" s="105" t="str">
        <f>IF('VSTUP SCAUx'!A564="","",'VSTUP SCAUx'!A564)</f>
        <v/>
      </c>
      <c r="C564" s="105" t="str">
        <f>IF('VSTUP SCAUx'!B564="","",'VSTUP SCAUx'!B564)</f>
        <v/>
      </c>
      <c r="D564" s="105" t="str">
        <f>IF('VSTUP SCAUx'!C564="","",'VSTUP SCAUx'!C564)</f>
        <v/>
      </c>
      <c r="E564" s="105" t="str">
        <f>IF('VSTUP SCAUx'!I564="","",'VSTUP SCAUx'!I564)</f>
        <v/>
      </c>
      <c r="F564" s="95" t="str">
        <f>IF('VSTUP SCAUx'!F564="","",'VSTUP SCAUx'!F564)</f>
        <v/>
      </c>
      <c r="G564" s="95" t="str">
        <f>IF('VSTUP SCAUx'!G564="","",'VSTUP SCAUx'!G564)</f>
        <v/>
      </c>
      <c r="H564" s="101" t="str">
        <f>IF('VSTUP SCAUx'!AC564="","","ANO")</f>
        <v/>
      </c>
      <c r="I564" s="106" t="str">
        <f>IF('VSTUP SCAUx'!BD564="","",'VSTUP SCAUx'!BD564)</f>
        <v/>
      </c>
      <c r="J564" s="101" t="str">
        <f>IF('VSTUP SCAUx'!N564="","",'VSTUP SCAUx'!N564)</f>
        <v/>
      </c>
      <c r="K564" s="95" t="s">
        <v>28</v>
      </c>
      <c r="L564" s="95" t="s">
        <v>28</v>
      </c>
      <c r="M564" s="95" t="s">
        <v>28</v>
      </c>
      <c r="N564" s="95"/>
      <c r="O564" s="95" t="s">
        <v>28</v>
      </c>
      <c r="P564" s="96" t="e">
        <f>ROUND(IF(F564="vyplnit","-",VLOOKUP(CONCATENATE(Y564,G564," ",Z564),ZU!$A$6:$H$100,5,FALSE)*F564),2)</f>
        <v>#N/A</v>
      </c>
      <c r="Q564" s="96" t="e">
        <f t="shared" si="48"/>
        <v>#N/A</v>
      </c>
      <c r="R564" s="97" t="s">
        <v>28</v>
      </c>
      <c r="S564" s="97" t="s">
        <v>28</v>
      </c>
      <c r="T564" s="97" t="s">
        <v>28</v>
      </c>
      <c r="U564" s="96"/>
      <c r="V564" s="101" t="str">
        <f>IF('VSTUP SCAUx'!BH564="","",'VSTUP SCAUx'!BH564)</f>
        <v/>
      </c>
      <c r="W564" s="101" t="str">
        <f>IF('VSTUP SCAUx'!BI564="","",'VSTUP SCAUx'!BI564)</f>
        <v/>
      </c>
      <c r="X564" s="98" t="e">
        <f t="shared" si="49"/>
        <v>#VALUE!</v>
      </c>
      <c r="Y564" s="99">
        <f>IF(A564="vyplnit"," ",VLOOKUP(A564,ZU!$B$6:$H$101,2,FALSE))</f>
        <v>0</v>
      </c>
      <c r="Z564" s="95" t="s">
        <v>28</v>
      </c>
      <c r="AA564" s="95"/>
      <c r="AB564" s="95" t="s">
        <v>28</v>
      </c>
      <c r="AC564" s="95" t="s">
        <v>28</v>
      </c>
      <c r="AD564" s="95" t="s">
        <v>28</v>
      </c>
      <c r="AE564" s="95">
        <f t="shared" si="50"/>
        <v>0</v>
      </c>
      <c r="AF564" s="100">
        <f t="shared" si="51"/>
        <v>1</v>
      </c>
      <c r="AG564" s="95" t="e">
        <f t="shared" si="52"/>
        <v>#N/A</v>
      </c>
      <c r="AH564" s="95"/>
      <c r="AI564" s="101" t="s">
        <v>28</v>
      </c>
      <c r="AJ564" s="101" t="s">
        <v>28</v>
      </c>
      <c r="AK564" s="101" t="s">
        <v>28</v>
      </c>
      <c r="AL564" s="102" t="str">
        <f t="shared" si="53"/>
        <v>nezměněna</v>
      </c>
      <c r="AM564" s="103"/>
    </row>
    <row r="565" spans="1:39" ht="15">
      <c r="A565" s="105" t="str">
        <f>IF('VSTUP SCAUx'!AY565="","",'VSTUP SCAUx'!AY565)</f>
        <v/>
      </c>
      <c r="B565" s="105" t="str">
        <f>IF('VSTUP SCAUx'!A565="","",'VSTUP SCAUx'!A565)</f>
        <v/>
      </c>
      <c r="C565" s="105" t="str">
        <f>IF('VSTUP SCAUx'!B565="","",'VSTUP SCAUx'!B565)</f>
        <v/>
      </c>
      <c r="D565" s="105" t="str">
        <f>IF('VSTUP SCAUx'!C565="","",'VSTUP SCAUx'!C565)</f>
        <v/>
      </c>
      <c r="E565" s="105" t="str">
        <f>IF('VSTUP SCAUx'!I565="","",'VSTUP SCAUx'!I565)</f>
        <v/>
      </c>
      <c r="F565" s="95" t="str">
        <f>IF('VSTUP SCAUx'!F565="","",'VSTUP SCAUx'!F565)</f>
        <v/>
      </c>
      <c r="G565" s="95" t="str">
        <f>IF('VSTUP SCAUx'!G565="","",'VSTUP SCAUx'!G565)</f>
        <v/>
      </c>
      <c r="H565" s="101" t="str">
        <f>IF('VSTUP SCAUx'!AC565="","","ANO")</f>
        <v/>
      </c>
      <c r="I565" s="106" t="str">
        <f>IF('VSTUP SCAUx'!BD565="","",'VSTUP SCAUx'!BD565)</f>
        <v/>
      </c>
      <c r="J565" s="101" t="str">
        <f>IF('VSTUP SCAUx'!N565="","",'VSTUP SCAUx'!N565)</f>
        <v/>
      </c>
      <c r="K565" s="95" t="s">
        <v>28</v>
      </c>
      <c r="L565" s="95" t="s">
        <v>28</v>
      </c>
      <c r="M565" s="95" t="s">
        <v>28</v>
      </c>
      <c r="N565" s="95"/>
      <c r="O565" s="95" t="s">
        <v>28</v>
      </c>
      <c r="P565" s="96" t="e">
        <f>ROUND(IF(F565="vyplnit","-",VLOOKUP(CONCATENATE(Y565,G565," ",Z565),ZU!$A$6:$H$100,5,FALSE)*F565),2)</f>
        <v>#N/A</v>
      </c>
      <c r="Q565" s="96" t="e">
        <f t="shared" si="48"/>
        <v>#N/A</v>
      </c>
      <c r="R565" s="97" t="s">
        <v>28</v>
      </c>
      <c r="S565" s="97" t="s">
        <v>28</v>
      </c>
      <c r="T565" s="97" t="s">
        <v>28</v>
      </c>
      <c r="U565" s="96"/>
      <c r="V565" s="101" t="str">
        <f>IF('VSTUP SCAUx'!BH565="","",'VSTUP SCAUx'!BH565)</f>
        <v/>
      </c>
      <c r="W565" s="101" t="str">
        <f>IF('VSTUP SCAUx'!BI565="","",'VSTUP SCAUx'!BI565)</f>
        <v/>
      </c>
      <c r="X565" s="98" t="e">
        <f t="shared" si="49"/>
        <v>#VALUE!</v>
      </c>
      <c r="Y565" s="99">
        <f>IF(A565="vyplnit"," ",VLOOKUP(A565,ZU!$B$6:$H$101,2,FALSE))</f>
        <v>0</v>
      </c>
      <c r="Z565" s="95" t="s">
        <v>28</v>
      </c>
      <c r="AA565" s="95"/>
      <c r="AB565" s="95" t="s">
        <v>28</v>
      </c>
      <c r="AC565" s="95" t="s">
        <v>28</v>
      </c>
      <c r="AD565" s="95" t="s">
        <v>28</v>
      </c>
      <c r="AE565" s="95">
        <f t="shared" si="50"/>
        <v>0</v>
      </c>
      <c r="AF565" s="100">
        <f t="shared" si="51"/>
        <v>1</v>
      </c>
      <c r="AG565" s="95" t="e">
        <f t="shared" si="52"/>
        <v>#N/A</v>
      </c>
      <c r="AH565" s="95"/>
      <c r="AI565" s="101" t="s">
        <v>28</v>
      </c>
      <c r="AJ565" s="101" t="s">
        <v>28</v>
      </c>
      <c r="AK565" s="101" t="s">
        <v>28</v>
      </c>
      <c r="AL565" s="102" t="str">
        <f t="shared" si="53"/>
        <v>nezměněna</v>
      </c>
      <c r="AM565" s="103"/>
    </row>
    <row r="566" spans="1:39" ht="15">
      <c r="A566" s="105" t="str">
        <f>IF('VSTUP SCAUx'!AY566="","",'VSTUP SCAUx'!AY566)</f>
        <v/>
      </c>
      <c r="B566" s="105" t="str">
        <f>IF('VSTUP SCAUx'!A566="","",'VSTUP SCAUx'!A566)</f>
        <v/>
      </c>
      <c r="C566" s="105" t="str">
        <f>IF('VSTUP SCAUx'!B566="","",'VSTUP SCAUx'!B566)</f>
        <v/>
      </c>
      <c r="D566" s="105" t="str">
        <f>IF('VSTUP SCAUx'!C566="","",'VSTUP SCAUx'!C566)</f>
        <v/>
      </c>
      <c r="E566" s="105" t="str">
        <f>IF('VSTUP SCAUx'!I566="","",'VSTUP SCAUx'!I566)</f>
        <v/>
      </c>
      <c r="F566" s="95" t="str">
        <f>IF('VSTUP SCAUx'!F566="","",'VSTUP SCAUx'!F566)</f>
        <v/>
      </c>
      <c r="G566" s="95" t="str">
        <f>IF('VSTUP SCAUx'!G566="","",'VSTUP SCAUx'!G566)</f>
        <v/>
      </c>
      <c r="H566" s="101" t="str">
        <f>IF('VSTUP SCAUx'!AC566="","","ANO")</f>
        <v/>
      </c>
      <c r="I566" s="106" t="str">
        <f>IF('VSTUP SCAUx'!BD566="","",'VSTUP SCAUx'!BD566)</f>
        <v/>
      </c>
      <c r="J566" s="101" t="str">
        <f>IF('VSTUP SCAUx'!N566="","",'VSTUP SCAUx'!N566)</f>
        <v/>
      </c>
      <c r="K566" s="95" t="s">
        <v>28</v>
      </c>
      <c r="L566" s="95" t="s">
        <v>28</v>
      </c>
      <c r="M566" s="95" t="s">
        <v>28</v>
      </c>
      <c r="N566" s="95"/>
      <c r="O566" s="95" t="s">
        <v>28</v>
      </c>
      <c r="P566" s="96" t="e">
        <f>ROUND(IF(F566="vyplnit","-",VLOOKUP(CONCATENATE(Y566,G566," ",Z566),ZU!$A$6:$H$100,5,FALSE)*F566),2)</f>
        <v>#N/A</v>
      </c>
      <c r="Q566" s="96" t="e">
        <f t="shared" si="48"/>
        <v>#N/A</v>
      </c>
      <c r="R566" s="97" t="s">
        <v>28</v>
      </c>
      <c r="S566" s="97" t="s">
        <v>28</v>
      </c>
      <c r="T566" s="97" t="s">
        <v>28</v>
      </c>
      <c r="U566" s="96"/>
      <c r="V566" s="101" t="str">
        <f>IF('VSTUP SCAUx'!BH566="","",'VSTUP SCAUx'!BH566)</f>
        <v/>
      </c>
      <c r="W566" s="101" t="str">
        <f>IF('VSTUP SCAUx'!BI566="","",'VSTUP SCAUx'!BI566)</f>
        <v/>
      </c>
      <c r="X566" s="98" t="e">
        <f t="shared" si="49"/>
        <v>#VALUE!</v>
      </c>
      <c r="Y566" s="99">
        <f>IF(A566="vyplnit"," ",VLOOKUP(A566,ZU!$B$6:$H$101,2,FALSE))</f>
        <v>0</v>
      </c>
      <c r="Z566" s="95" t="s">
        <v>28</v>
      </c>
      <c r="AA566" s="95"/>
      <c r="AB566" s="95" t="s">
        <v>28</v>
      </c>
      <c r="AC566" s="95" t="s">
        <v>28</v>
      </c>
      <c r="AD566" s="95" t="s">
        <v>28</v>
      </c>
      <c r="AE566" s="95">
        <f t="shared" si="50"/>
        <v>0</v>
      </c>
      <c r="AF566" s="100">
        <f t="shared" si="51"/>
        <v>1</v>
      </c>
      <c r="AG566" s="95" t="e">
        <f t="shared" si="52"/>
        <v>#N/A</v>
      </c>
      <c r="AH566" s="95"/>
      <c r="AI566" s="101" t="s">
        <v>28</v>
      </c>
      <c r="AJ566" s="101" t="s">
        <v>28</v>
      </c>
      <c r="AK566" s="101" t="s">
        <v>28</v>
      </c>
      <c r="AL566" s="102" t="str">
        <f t="shared" si="53"/>
        <v>nezměněna</v>
      </c>
      <c r="AM566" s="103"/>
    </row>
    <row r="567" spans="1:39" ht="15">
      <c r="A567" s="105" t="str">
        <f>IF('VSTUP SCAUx'!AY567="","",'VSTUP SCAUx'!AY567)</f>
        <v/>
      </c>
      <c r="B567" s="105" t="str">
        <f>IF('VSTUP SCAUx'!A567="","",'VSTUP SCAUx'!A567)</f>
        <v/>
      </c>
      <c r="C567" s="105" t="str">
        <f>IF('VSTUP SCAUx'!B567="","",'VSTUP SCAUx'!B567)</f>
        <v/>
      </c>
      <c r="D567" s="105" t="str">
        <f>IF('VSTUP SCAUx'!C567="","",'VSTUP SCAUx'!C567)</f>
        <v/>
      </c>
      <c r="E567" s="105" t="str">
        <f>IF('VSTUP SCAUx'!I567="","",'VSTUP SCAUx'!I567)</f>
        <v/>
      </c>
      <c r="F567" s="95" t="str">
        <f>IF('VSTUP SCAUx'!F567="","",'VSTUP SCAUx'!F567)</f>
        <v/>
      </c>
      <c r="G567" s="95" t="str">
        <f>IF('VSTUP SCAUx'!G567="","",'VSTUP SCAUx'!G567)</f>
        <v/>
      </c>
      <c r="H567" s="101" t="str">
        <f>IF('VSTUP SCAUx'!AC567="","","ANO")</f>
        <v/>
      </c>
      <c r="I567" s="106" t="str">
        <f>IF('VSTUP SCAUx'!BD567="","",'VSTUP SCAUx'!BD567)</f>
        <v/>
      </c>
      <c r="J567" s="101" t="str">
        <f>IF('VSTUP SCAUx'!N567="","",'VSTUP SCAUx'!N567)</f>
        <v/>
      </c>
      <c r="K567" s="95" t="s">
        <v>28</v>
      </c>
      <c r="L567" s="95" t="s">
        <v>28</v>
      </c>
      <c r="M567" s="95" t="s">
        <v>28</v>
      </c>
      <c r="N567" s="95"/>
      <c r="O567" s="95" t="s">
        <v>28</v>
      </c>
      <c r="P567" s="96" t="e">
        <f>ROUND(IF(F567="vyplnit","-",VLOOKUP(CONCATENATE(Y567,G567," ",Z567),ZU!$A$6:$H$100,5,FALSE)*F567),2)</f>
        <v>#N/A</v>
      </c>
      <c r="Q567" s="96" t="e">
        <f t="shared" si="48"/>
        <v>#N/A</v>
      </c>
      <c r="R567" s="97" t="s">
        <v>28</v>
      </c>
      <c r="S567" s="97" t="s">
        <v>28</v>
      </c>
      <c r="T567" s="97" t="s">
        <v>28</v>
      </c>
      <c r="U567" s="96"/>
      <c r="V567" s="101" t="str">
        <f>IF('VSTUP SCAUx'!BH567="","",'VSTUP SCAUx'!BH567)</f>
        <v/>
      </c>
      <c r="W567" s="101" t="str">
        <f>IF('VSTUP SCAUx'!BI567="","",'VSTUP SCAUx'!BI567)</f>
        <v/>
      </c>
      <c r="X567" s="98" t="e">
        <f t="shared" si="49"/>
        <v>#VALUE!</v>
      </c>
      <c r="Y567" s="99">
        <f>IF(A567="vyplnit"," ",VLOOKUP(A567,ZU!$B$6:$H$101,2,FALSE))</f>
        <v>0</v>
      </c>
      <c r="Z567" s="95" t="s">
        <v>28</v>
      </c>
      <c r="AA567" s="95"/>
      <c r="AB567" s="95" t="s">
        <v>28</v>
      </c>
      <c r="AC567" s="95" t="s">
        <v>28</v>
      </c>
      <c r="AD567" s="95" t="s">
        <v>28</v>
      </c>
      <c r="AE567" s="95">
        <f t="shared" si="50"/>
        <v>0</v>
      </c>
      <c r="AF567" s="100">
        <f t="shared" si="51"/>
        <v>1</v>
      </c>
      <c r="AG567" s="95" t="e">
        <f t="shared" si="52"/>
        <v>#N/A</v>
      </c>
      <c r="AH567" s="95"/>
      <c r="AI567" s="101" t="s">
        <v>28</v>
      </c>
      <c r="AJ567" s="101" t="s">
        <v>28</v>
      </c>
      <c r="AK567" s="101" t="s">
        <v>28</v>
      </c>
      <c r="AL567" s="102" t="str">
        <f t="shared" si="53"/>
        <v>nezměněna</v>
      </c>
      <c r="AM567" s="103"/>
    </row>
    <row r="568" spans="1:39" ht="15">
      <c r="A568" s="105" t="str">
        <f>IF('VSTUP SCAUx'!AY568="","",'VSTUP SCAUx'!AY568)</f>
        <v/>
      </c>
      <c r="B568" s="105" t="str">
        <f>IF('VSTUP SCAUx'!A568="","",'VSTUP SCAUx'!A568)</f>
        <v/>
      </c>
      <c r="C568" s="105" t="str">
        <f>IF('VSTUP SCAUx'!B568="","",'VSTUP SCAUx'!B568)</f>
        <v/>
      </c>
      <c r="D568" s="105" t="str">
        <f>IF('VSTUP SCAUx'!C568="","",'VSTUP SCAUx'!C568)</f>
        <v/>
      </c>
      <c r="E568" s="105" t="str">
        <f>IF('VSTUP SCAUx'!I568="","",'VSTUP SCAUx'!I568)</f>
        <v/>
      </c>
      <c r="F568" s="95" t="str">
        <f>IF('VSTUP SCAUx'!F568="","",'VSTUP SCAUx'!F568)</f>
        <v/>
      </c>
      <c r="G568" s="95" t="str">
        <f>IF('VSTUP SCAUx'!G568="","",'VSTUP SCAUx'!G568)</f>
        <v/>
      </c>
      <c r="H568" s="101" t="str">
        <f>IF('VSTUP SCAUx'!AC568="","","ANO")</f>
        <v/>
      </c>
      <c r="I568" s="106" t="str">
        <f>IF('VSTUP SCAUx'!BD568="","",'VSTUP SCAUx'!BD568)</f>
        <v/>
      </c>
      <c r="J568" s="101" t="str">
        <f>IF('VSTUP SCAUx'!N568="","",'VSTUP SCAUx'!N568)</f>
        <v/>
      </c>
      <c r="K568" s="95" t="s">
        <v>28</v>
      </c>
      <c r="L568" s="95" t="s">
        <v>28</v>
      </c>
      <c r="M568" s="95" t="s">
        <v>28</v>
      </c>
      <c r="N568" s="95"/>
      <c r="O568" s="95" t="s">
        <v>28</v>
      </c>
      <c r="P568" s="96" t="e">
        <f>ROUND(IF(F568="vyplnit","-",VLOOKUP(CONCATENATE(Y568,G568," ",Z568),ZU!$A$6:$H$100,5,FALSE)*F568),2)</f>
        <v>#N/A</v>
      </c>
      <c r="Q568" s="96" t="e">
        <f t="shared" si="48"/>
        <v>#N/A</v>
      </c>
      <c r="R568" s="97" t="s">
        <v>28</v>
      </c>
      <c r="S568" s="97" t="s">
        <v>28</v>
      </c>
      <c r="T568" s="97" t="s">
        <v>28</v>
      </c>
      <c r="U568" s="96"/>
      <c r="V568" s="101" t="str">
        <f>IF('VSTUP SCAUx'!BH568="","",'VSTUP SCAUx'!BH568)</f>
        <v/>
      </c>
      <c r="W568" s="101" t="str">
        <f>IF('VSTUP SCAUx'!BI568="","",'VSTUP SCAUx'!BI568)</f>
        <v/>
      </c>
      <c r="X568" s="98" t="e">
        <f t="shared" si="49"/>
        <v>#VALUE!</v>
      </c>
      <c r="Y568" s="99">
        <f>IF(A568="vyplnit"," ",VLOOKUP(A568,ZU!$B$6:$H$101,2,FALSE))</f>
        <v>0</v>
      </c>
      <c r="Z568" s="95" t="s">
        <v>28</v>
      </c>
      <c r="AA568" s="95"/>
      <c r="AB568" s="95" t="s">
        <v>28</v>
      </c>
      <c r="AC568" s="95" t="s">
        <v>28</v>
      </c>
      <c r="AD568" s="95" t="s">
        <v>28</v>
      </c>
      <c r="AE568" s="95">
        <f t="shared" si="50"/>
        <v>0</v>
      </c>
      <c r="AF568" s="100">
        <f t="shared" si="51"/>
        <v>1</v>
      </c>
      <c r="AG568" s="95" t="e">
        <f t="shared" si="52"/>
        <v>#N/A</v>
      </c>
      <c r="AH568" s="95"/>
      <c r="AI568" s="101" t="s">
        <v>28</v>
      </c>
      <c r="AJ568" s="101" t="s">
        <v>28</v>
      </c>
      <c r="AK568" s="101" t="s">
        <v>28</v>
      </c>
      <c r="AL568" s="102" t="str">
        <f t="shared" si="53"/>
        <v>nezměněna</v>
      </c>
      <c r="AM568" s="103"/>
    </row>
    <row r="569" spans="1:39" ht="15">
      <c r="A569" s="105" t="str">
        <f>IF('VSTUP SCAUx'!AY569="","",'VSTUP SCAUx'!AY569)</f>
        <v/>
      </c>
      <c r="B569" s="105" t="str">
        <f>IF('VSTUP SCAUx'!A569="","",'VSTUP SCAUx'!A569)</f>
        <v/>
      </c>
      <c r="C569" s="105" t="str">
        <f>IF('VSTUP SCAUx'!B569="","",'VSTUP SCAUx'!B569)</f>
        <v/>
      </c>
      <c r="D569" s="105" t="str">
        <f>IF('VSTUP SCAUx'!C569="","",'VSTUP SCAUx'!C569)</f>
        <v/>
      </c>
      <c r="E569" s="105" t="str">
        <f>IF('VSTUP SCAUx'!I569="","",'VSTUP SCAUx'!I569)</f>
        <v/>
      </c>
      <c r="F569" s="95" t="str">
        <f>IF('VSTUP SCAUx'!F569="","",'VSTUP SCAUx'!F569)</f>
        <v/>
      </c>
      <c r="G569" s="95" t="str">
        <f>IF('VSTUP SCAUx'!G569="","",'VSTUP SCAUx'!G569)</f>
        <v/>
      </c>
      <c r="H569" s="101" t="str">
        <f>IF('VSTUP SCAUx'!AC569="","","ANO")</f>
        <v/>
      </c>
      <c r="I569" s="106" t="str">
        <f>IF('VSTUP SCAUx'!BD569="","",'VSTUP SCAUx'!BD569)</f>
        <v/>
      </c>
      <c r="J569" s="101" t="str">
        <f>IF('VSTUP SCAUx'!N569="","",'VSTUP SCAUx'!N569)</f>
        <v/>
      </c>
      <c r="K569" s="95" t="s">
        <v>28</v>
      </c>
      <c r="L569" s="95" t="s">
        <v>28</v>
      </c>
      <c r="M569" s="95" t="s">
        <v>28</v>
      </c>
      <c r="N569" s="95"/>
      <c r="O569" s="95" t="s">
        <v>28</v>
      </c>
      <c r="P569" s="96" t="e">
        <f>ROUND(IF(F569="vyplnit","-",VLOOKUP(CONCATENATE(Y569,G569," ",Z569),ZU!$A$6:$H$100,5,FALSE)*F569),2)</f>
        <v>#N/A</v>
      </c>
      <c r="Q569" s="96" t="e">
        <f t="shared" si="48"/>
        <v>#N/A</v>
      </c>
      <c r="R569" s="97" t="s">
        <v>28</v>
      </c>
      <c r="S569" s="97" t="s">
        <v>28</v>
      </c>
      <c r="T569" s="97" t="s">
        <v>28</v>
      </c>
      <c r="U569" s="96"/>
      <c r="V569" s="101" t="str">
        <f>IF('VSTUP SCAUx'!BH569="","",'VSTUP SCAUx'!BH569)</f>
        <v/>
      </c>
      <c r="W569" s="101" t="str">
        <f>IF('VSTUP SCAUx'!BI569="","",'VSTUP SCAUx'!BI569)</f>
        <v/>
      </c>
      <c r="X569" s="98" t="e">
        <f t="shared" si="49"/>
        <v>#VALUE!</v>
      </c>
      <c r="Y569" s="99">
        <f>IF(A569="vyplnit"," ",VLOOKUP(A569,ZU!$B$6:$H$101,2,FALSE))</f>
        <v>0</v>
      </c>
      <c r="Z569" s="95" t="s">
        <v>28</v>
      </c>
      <c r="AA569" s="95"/>
      <c r="AB569" s="95" t="s">
        <v>28</v>
      </c>
      <c r="AC569" s="95" t="s">
        <v>28</v>
      </c>
      <c r="AD569" s="95" t="s">
        <v>28</v>
      </c>
      <c r="AE569" s="95">
        <f t="shared" si="50"/>
        <v>0</v>
      </c>
      <c r="AF569" s="100">
        <f t="shared" si="51"/>
        <v>1</v>
      </c>
      <c r="AG569" s="95" t="e">
        <f t="shared" si="52"/>
        <v>#N/A</v>
      </c>
      <c r="AH569" s="95"/>
      <c r="AI569" s="101" t="s">
        <v>28</v>
      </c>
      <c r="AJ569" s="101" t="s">
        <v>28</v>
      </c>
      <c r="AK569" s="101" t="s">
        <v>28</v>
      </c>
      <c r="AL569" s="102" t="str">
        <f t="shared" si="53"/>
        <v>nezměněna</v>
      </c>
      <c r="AM569" s="103"/>
    </row>
    <row r="570" spans="1:39" ht="15">
      <c r="A570" s="105" t="str">
        <f>IF('VSTUP SCAUx'!AY570="","",'VSTUP SCAUx'!AY570)</f>
        <v/>
      </c>
      <c r="B570" s="105" t="str">
        <f>IF('VSTUP SCAUx'!A570="","",'VSTUP SCAUx'!A570)</f>
        <v/>
      </c>
      <c r="C570" s="105" t="str">
        <f>IF('VSTUP SCAUx'!B570="","",'VSTUP SCAUx'!B570)</f>
        <v/>
      </c>
      <c r="D570" s="105" t="str">
        <f>IF('VSTUP SCAUx'!C570="","",'VSTUP SCAUx'!C570)</f>
        <v/>
      </c>
      <c r="E570" s="105" t="str">
        <f>IF('VSTUP SCAUx'!I570="","",'VSTUP SCAUx'!I570)</f>
        <v/>
      </c>
      <c r="F570" s="95" t="str">
        <f>IF('VSTUP SCAUx'!F570="","",'VSTUP SCAUx'!F570)</f>
        <v/>
      </c>
      <c r="G570" s="95" t="str">
        <f>IF('VSTUP SCAUx'!G570="","",'VSTUP SCAUx'!G570)</f>
        <v/>
      </c>
      <c r="H570" s="101" t="str">
        <f>IF('VSTUP SCAUx'!AC570="","","ANO")</f>
        <v/>
      </c>
      <c r="I570" s="106" t="str">
        <f>IF('VSTUP SCAUx'!BD570="","",'VSTUP SCAUx'!BD570)</f>
        <v/>
      </c>
      <c r="J570" s="101" t="str">
        <f>IF('VSTUP SCAUx'!N570="","",'VSTUP SCAUx'!N570)</f>
        <v/>
      </c>
      <c r="K570" s="95" t="s">
        <v>28</v>
      </c>
      <c r="L570" s="95" t="s">
        <v>28</v>
      </c>
      <c r="M570" s="95" t="s">
        <v>28</v>
      </c>
      <c r="N570" s="95"/>
      <c r="O570" s="95" t="s">
        <v>28</v>
      </c>
      <c r="P570" s="96" t="e">
        <f>ROUND(IF(F570="vyplnit","-",VLOOKUP(CONCATENATE(Y570,G570," ",Z570),ZU!$A$6:$H$100,5,FALSE)*F570),2)</f>
        <v>#N/A</v>
      </c>
      <c r="Q570" s="96" t="e">
        <f t="shared" si="48"/>
        <v>#N/A</v>
      </c>
      <c r="R570" s="97" t="s">
        <v>28</v>
      </c>
      <c r="S570" s="97" t="s">
        <v>28</v>
      </c>
      <c r="T570" s="97" t="s">
        <v>28</v>
      </c>
      <c r="U570" s="96"/>
      <c r="V570" s="101" t="str">
        <f>IF('VSTUP SCAUx'!BH570="","",'VSTUP SCAUx'!BH570)</f>
        <v/>
      </c>
      <c r="W570" s="101" t="str">
        <f>IF('VSTUP SCAUx'!BI570="","",'VSTUP SCAUx'!BI570)</f>
        <v/>
      </c>
      <c r="X570" s="98" t="e">
        <f t="shared" si="49"/>
        <v>#VALUE!</v>
      </c>
      <c r="Y570" s="99">
        <f>IF(A570="vyplnit"," ",VLOOKUP(A570,ZU!$B$6:$H$101,2,FALSE))</f>
        <v>0</v>
      </c>
      <c r="Z570" s="95" t="s">
        <v>28</v>
      </c>
      <c r="AA570" s="95"/>
      <c r="AB570" s="95" t="s">
        <v>28</v>
      </c>
      <c r="AC570" s="95" t="s">
        <v>28</v>
      </c>
      <c r="AD570" s="95" t="s">
        <v>28</v>
      </c>
      <c r="AE570" s="95">
        <f t="shared" si="50"/>
        <v>0</v>
      </c>
      <c r="AF570" s="100">
        <f t="shared" si="51"/>
        <v>1</v>
      </c>
      <c r="AG570" s="95" t="e">
        <f t="shared" si="52"/>
        <v>#N/A</v>
      </c>
      <c r="AH570" s="95"/>
      <c r="AI570" s="101" t="s">
        <v>28</v>
      </c>
      <c r="AJ570" s="101" t="s">
        <v>28</v>
      </c>
      <c r="AK570" s="101" t="s">
        <v>28</v>
      </c>
      <c r="AL570" s="102" t="str">
        <f t="shared" si="53"/>
        <v>nezměněna</v>
      </c>
      <c r="AM570" s="103"/>
    </row>
    <row r="571" spans="1:39" ht="15">
      <c r="A571" s="105" t="str">
        <f>IF('VSTUP SCAUx'!AY571="","",'VSTUP SCAUx'!AY571)</f>
        <v/>
      </c>
      <c r="B571" s="105" t="str">
        <f>IF('VSTUP SCAUx'!A571="","",'VSTUP SCAUx'!A571)</f>
        <v/>
      </c>
      <c r="C571" s="105" t="str">
        <f>IF('VSTUP SCAUx'!B571="","",'VSTUP SCAUx'!B571)</f>
        <v/>
      </c>
      <c r="D571" s="105" t="str">
        <f>IF('VSTUP SCAUx'!C571="","",'VSTUP SCAUx'!C571)</f>
        <v/>
      </c>
      <c r="E571" s="105" t="str">
        <f>IF('VSTUP SCAUx'!I571="","",'VSTUP SCAUx'!I571)</f>
        <v/>
      </c>
      <c r="F571" s="95" t="str">
        <f>IF('VSTUP SCAUx'!F571="","",'VSTUP SCAUx'!F571)</f>
        <v/>
      </c>
      <c r="G571" s="95" t="str">
        <f>IF('VSTUP SCAUx'!G571="","",'VSTUP SCAUx'!G571)</f>
        <v/>
      </c>
      <c r="H571" s="101" t="str">
        <f>IF('VSTUP SCAUx'!AC571="","","ANO")</f>
        <v/>
      </c>
      <c r="I571" s="106" t="str">
        <f>IF('VSTUP SCAUx'!BD571="","",'VSTUP SCAUx'!BD571)</f>
        <v/>
      </c>
      <c r="J571" s="101" t="str">
        <f>IF('VSTUP SCAUx'!N571="","",'VSTUP SCAUx'!N571)</f>
        <v/>
      </c>
      <c r="K571" s="95" t="s">
        <v>28</v>
      </c>
      <c r="L571" s="95" t="s">
        <v>28</v>
      </c>
      <c r="M571" s="95" t="s">
        <v>28</v>
      </c>
      <c r="N571" s="95"/>
      <c r="O571" s="95" t="s">
        <v>28</v>
      </c>
      <c r="P571" s="96" t="e">
        <f>ROUND(IF(F571="vyplnit","-",VLOOKUP(CONCATENATE(Y571,G571," ",Z571),ZU!$A$6:$H$100,5,FALSE)*F571),2)</f>
        <v>#N/A</v>
      </c>
      <c r="Q571" s="96" t="e">
        <f t="shared" si="48"/>
        <v>#N/A</v>
      </c>
      <c r="R571" s="97" t="s">
        <v>28</v>
      </c>
      <c r="S571" s="97" t="s">
        <v>28</v>
      </c>
      <c r="T571" s="97" t="s">
        <v>28</v>
      </c>
      <c r="U571" s="96"/>
      <c r="V571" s="101" t="str">
        <f>IF('VSTUP SCAUx'!BH571="","",'VSTUP SCAUx'!BH571)</f>
        <v/>
      </c>
      <c r="W571" s="101" t="str">
        <f>IF('VSTUP SCAUx'!BI571="","",'VSTUP SCAUx'!BI571)</f>
        <v/>
      </c>
      <c r="X571" s="98" t="e">
        <f t="shared" si="49"/>
        <v>#VALUE!</v>
      </c>
      <c r="Y571" s="99">
        <f>IF(A571="vyplnit"," ",VLOOKUP(A571,ZU!$B$6:$H$101,2,FALSE))</f>
        <v>0</v>
      </c>
      <c r="Z571" s="95" t="s">
        <v>28</v>
      </c>
      <c r="AA571" s="95"/>
      <c r="AB571" s="95" t="s">
        <v>28</v>
      </c>
      <c r="AC571" s="95" t="s">
        <v>28</v>
      </c>
      <c r="AD571" s="95" t="s">
        <v>28</v>
      </c>
      <c r="AE571" s="95">
        <f t="shared" si="50"/>
        <v>0</v>
      </c>
      <c r="AF571" s="100">
        <f t="shared" si="51"/>
        <v>1</v>
      </c>
      <c r="AG571" s="95" t="e">
        <f t="shared" si="52"/>
        <v>#N/A</v>
      </c>
      <c r="AH571" s="95"/>
      <c r="AI571" s="101" t="s">
        <v>28</v>
      </c>
      <c r="AJ571" s="101" t="s">
        <v>28</v>
      </c>
      <c r="AK571" s="101" t="s">
        <v>28</v>
      </c>
      <c r="AL571" s="102" t="str">
        <f t="shared" si="53"/>
        <v>nezměněna</v>
      </c>
      <c r="AM571" s="103"/>
    </row>
    <row r="572" spans="1:39" ht="15">
      <c r="A572" s="105" t="str">
        <f>IF('VSTUP SCAUx'!AY572="","",'VSTUP SCAUx'!AY572)</f>
        <v/>
      </c>
      <c r="B572" s="105" t="str">
        <f>IF('VSTUP SCAUx'!A572="","",'VSTUP SCAUx'!A572)</f>
        <v/>
      </c>
      <c r="C572" s="105" t="str">
        <f>IF('VSTUP SCAUx'!B572="","",'VSTUP SCAUx'!B572)</f>
        <v/>
      </c>
      <c r="D572" s="105" t="str">
        <f>IF('VSTUP SCAUx'!C572="","",'VSTUP SCAUx'!C572)</f>
        <v/>
      </c>
      <c r="E572" s="105" t="str">
        <f>IF('VSTUP SCAUx'!I572="","",'VSTUP SCAUx'!I572)</f>
        <v/>
      </c>
      <c r="F572" s="95" t="str">
        <f>IF('VSTUP SCAUx'!F572="","",'VSTUP SCAUx'!F572)</f>
        <v/>
      </c>
      <c r="G572" s="95" t="str">
        <f>IF('VSTUP SCAUx'!G572="","",'VSTUP SCAUx'!G572)</f>
        <v/>
      </c>
      <c r="H572" s="101" t="str">
        <f>IF('VSTUP SCAUx'!AC572="","","ANO")</f>
        <v/>
      </c>
      <c r="I572" s="106" t="str">
        <f>IF('VSTUP SCAUx'!BD572="","",'VSTUP SCAUx'!BD572)</f>
        <v/>
      </c>
      <c r="J572" s="101" t="str">
        <f>IF('VSTUP SCAUx'!N572="","",'VSTUP SCAUx'!N572)</f>
        <v/>
      </c>
      <c r="K572" s="95" t="s">
        <v>28</v>
      </c>
      <c r="L572" s="95" t="s">
        <v>28</v>
      </c>
      <c r="M572" s="95" t="s">
        <v>28</v>
      </c>
      <c r="N572" s="95"/>
      <c r="O572" s="95" t="s">
        <v>28</v>
      </c>
      <c r="P572" s="96" t="e">
        <f>ROUND(IF(F572="vyplnit","-",VLOOKUP(CONCATENATE(Y572,G572," ",Z572),ZU!$A$6:$H$100,5,FALSE)*F572),2)</f>
        <v>#N/A</v>
      </c>
      <c r="Q572" s="96" t="e">
        <f t="shared" si="48"/>
        <v>#N/A</v>
      </c>
      <c r="R572" s="97" t="s">
        <v>28</v>
      </c>
      <c r="S572" s="97" t="s">
        <v>28</v>
      </c>
      <c r="T572" s="97" t="s">
        <v>28</v>
      </c>
      <c r="U572" s="96"/>
      <c r="V572" s="101" t="str">
        <f>IF('VSTUP SCAUx'!BH572="","",'VSTUP SCAUx'!BH572)</f>
        <v/>
      </c>
      <c r="W572" s="101" t="str">
        <f>IF('VSTUP SCAUx'!BI572="","",'VSTUP SCAUx'!BI572)</f>
        <v/>
      </c>
      <c r="X572" s="98" t="e">
        <f t="shared" si="49"/>
        <v>#VALUE!</v>
      </c>
      <c r="Y572" s="99">
        <f>IF(A572="vyplnit"," ",VLOOKUP(A572,ZU!$B$6:$H$101,2,FALSE))</f>
        <v>0</v>
      </c>
      <c r="Z572" s="95" t="s">
        <v>28</v>
      </c>
      <c r="AA572" s="95"/>
      <c r="AB572" s="95" t="s">
        <v>28</v>
      </c>
      <c r="AC572" s="95" t="s">
        <v>28</v>
      </c>
      <c r="AD572" s="95" t="s">
        <v>28</v>
      </c>
      <c r="AE572" s="95">
        <f t="shared" si="50"/>
        <v>0</v>
      </c>
      <c r="AF572" s="100">
        <f t="shared" si="51"/>
        <v>1</v>
      </c>
      <c r="AG572" s="95" t="e">
        <f t="shared" si="52"/>
        <v>#N/A</v>
      </c>
      <c r="AH572" s="95"/>
      <c r="AI572" s="101" t="s">
        <v>28</v>
      </c>
      <c r="AJ572" s="101" t="s">
        <v>28</v>
      </c>
      <c r="AK572" s="101" t="s">
        <v>28</v>
      </c>
      <c r="AL572" s="102" t="str">
        <f t="shared" si="53"/>
        <v>nezměněna</v>
      </c>
      <c r="AM572" s="103"/>
    </row>
    <row r="573" spans="1:39" ht="15">
      <c r="A573" s="105" t="str">
        <f>IF('VSTUP SCAUx'!AY573="","",'VSTUP SCAUx'!AY573)</f>
        <v/>
      </c>
      <c r="B573" s="105" t="str">
        <f>IF('VSTUP SCAUx'!A573="","",'VSTUP SCAUx'!A573)</f>
        <v/>
      </c>
      <c r="C573" s="105" t="str">
        <f>IF('VSTUP SCAUx'!B573="","",'VSTUP SCAUx'!B573)</f>
        <v/>
      </c>
      <c r="D573" s="105" t="str">
        <f>IF('VSTUP SCAUx'!C573="","",'VSTUP SCAUx'!C573)</f>
        <v/>
      </c>
      <c r="E573" s="105" t="str">
        <f>IF('VSTUP SCAUx'!I573="","",'VSTUP SCAUx'!I573)</f>
        <v/>
      </c>
      <c r="F573" s="95" t="str">
        <f>IF('VSTUP SCAUx'!F573="","",'VSTUP SCAUx'!F573)</f>
        <v/>
      </c>
      <c r="G573" s="95" t="str">
        <f>IF('VSTUP SCAUx'!G573="","",'VSTUP SCAUx'!G573)</f>
        <v/>
      </c>
      <c r="H573" s="101" t="str">
        <f>IF('VSTUP SCAUx'!AC573="","","ANO")</f>
        <v/>
      </c>
      <c r="I573" s="106" t="str">
        <f>IF('VSTUP SCAUx'!BD573="","",'VSTUP SCAUx'!BD573)</f>
        <v/>
      </c>
      <c r="J573" s="101" t="str">
        <f>IF('VSTUP SCAUx'!N573="","",'VSTUP SCAUx'!N573)</f>
        <v/>
      </c>
      <c r="K573" s="95" t="s">
        <v>28</v>
      </c>
      <c r="L573" s="95" t="s">
        <v>28</v>
      </c>
      <c r="M573" s="95" t="s">
        <v>28</v>
      </c>
      <c r="N573" s="95"/>
      <c r="O573" s="95" t="s">
        <v>28</v>
      </c>
      <c r="P573" s="96" t="e">
        <f>ROUND(IF(F573="vyplnit","-",VLOOKUP(CONCATENATE(Y573,G573," ",Z573),ZU!$A$6:$H$100,5,FALSE)*F573),2)</f>
        <v>#N/A</v>
      </c>
      <c r="Q573" s="96" t="e">
        <f t="shared" si="48"/>
        <v>#N/A</v>
      </c>
      <c r="R573" s="97" t="s">
        <v>28</v>
      </c>
      <c r="S573" s="97" t="s">
        <v>28</v>
      </c>
      <c r="T573" s="97" t="s">
        <v>28</v>
      </c>
      <c r="U573" s="96"/>
      <c r="V573" s="101" t="str">
        <f>IF('VSTUP SCAUx'!BH573="","",'VSTUP SCAUx'!BH573)</f>
        <v/>
      </c>
      <c r="W573" s="101" t="str">
        <f>IF('VSTUP SCAUx'!BI573="","",'VSTUP SCAUx'!BI573)</f>
        <v/>
      </c>
      <c r="X573" s="98" t="e">
        <f t="shared" si="49"/>
        <v>#VALUE!</v>
      </c>
      <c r="Y573" s="99">
        <f>IF(A573="vyplnit"," ",VLOOKUP(A573,ZU!$B$6:$H$101,2,FALSE))</f>
        <v>0</v>
      </c>
      <c r="Z573" s="95" t="s">
        <v>28</v>
      </c>
      <c r="AA573" s="95"/>
      <c r="AB573" s="95" t="s">
        <v>28</v>
      </c>
      <c r="AC573" s="95" t="s">
        <v>28</v>
      </c>
      <c r="AD573" s="95" t="s">
        <v>28</v>
      </c>
      <c r="AE573" s="95">
        <f t="shared" si="50"/>
        <v>0</v>
      </c>
      <c r="AF573" s="100">
        <f t="shared" si="51"/>
        <v>1</v>
      </c>
      <c r="AG573" s="95" t="e">
        <f t="shared" si="52"/>
        <v>#N/A</v>
      </c>
      <c r="AH573" s="95"/>
      <c r="AI573" s="101" t="s">
        <v>28</v>
      </c>
      <c r="AJ573" s="101" t="s">
        <v>28</v>
      </c>
      <c r="AK573" s="101" t="s">
        <v>28</v>
      </c>
      <c r="AL573" s="102" t="str">
        <f t="shared" si="53"/>
        <v>nezměněna</v>
      </c>
      <c r="AM573" s="103"/>
    </row>
    <row r="574" spans="1:39" ht="15">
      <c r="A574" s="105" t="str">
        <f>IF('VSTUP SCAUx'!AY574="","",'VSTUP SCAUx'!AY574)</f>
        <v/>
      </c>
      <c r="B574" s="105" t="str">
        <f>IF('VSTUP SCAUx'!A574="","",'VSTUP SCAUx'!A574)</f>
        <v/>
      </c>
      <c r="C574" s="105" t="str">
        <f>IF('VSTUP SCAUx'!B574="","",'VSTUP SCAUx'!B574)</f>
        <v/>
      </c>
      <c r="D574" s="105" t="str">
        <f>IF('VSTUP SCAUx'!C574="","",'VSTUP SCAUx'!C574)</f>
        <v/>
      </c>
      <c r="E574" s="105" t="str">
        <f>IF('VSTUP SCAUx'!I574="","",'VSTUP SCAUx'!I574)</f>
        <v/>
      </c>
      <c r="F574" s="95" t="str">
        <f>IF('VSTUP SCAUx'!F574="","",'VSTUP SCAUx'!F574)</f>
        <v/>
      </c>
      <c r="G574" s="95" t="str">
        <f>IF('VSTUP SCAUx'!G574="","",'VSTUP SCAUx'!G574)</f>
        <v/>
      </c>
      <c r="H574" s="101" t="str">
        <f>IF('VSTUP SCAUx'!AC574="","","ANO")</f>
        <v/>
      </c>
      <c r="I574" s="106" t="str">
        <f>IF('VSTUP SCAUx'!BD574="","",'VSTUP SCAUx'!BD574)</f>
        <v/>
      </c>
      <c r="J574" s="101" t="str">
        <f>IF('VSTUP SCAUx'!N574="","",'VSTUP SCAUx'!N574)</f>
        <v/>
      </c>
      <c r="K574" s="95" t="s">
        <v>28</v>
      </c>
      <c r="L574" s="95" t="s">
        <v>28</v>
      </c>
      <c r="M574" s="95" t="s">
        <v>28</v>
      </c>
      <c r="N574" s="95"/>
      <c r="O574" s="95" t="s">
        <v>28</v>
      </c>
      <c r="P574" s="96" t="e">
        <f>ROUND(IF(F574="vyplnit","-",VLOOKUP(CONCATENATE(Y574,G574," ",Z574),ZU!$A$6:$H$100,5,FALSE)*F574),2)</f>
        <v>#N/A</v>
      </c>
      <c r="Q574" s="96" t="e">
        <f t="shared" si="48"/>
        <v>#N/A</v>
      </c>
      <c r="R574" s="97" t="s">
        <v>28</v>
      </c>
      <c r="S574" s="97" t="s">
        <v>28</v>
      </c>
      <c r="T574" s="97" t="s">
        <v>28</v>
      </c>
      <c r="U574" s="96"/>
      <c r="V574" s="101" t="str">
        <f>IF('VSTUP SCAUx'!BH574="","",'VSTUP SCAUx'!BH574)</f>
        <v/>
      </c>
      <c r="W574" s="101" t="str">
        <f>IF('VSTUP SCAUx'!BI574="","",'VSTUP SCAUx'!BI574)</f>
        <v/>
      </c>
      <c r="X574" s="98" t="e">
        <f t="shared" si="49"/>
        <v>#VALUE!</v>
      </c>
      <c r="Y574" s="99">
        <f>IF(A574="vyplnit"," ",VLOOKUP(A574,ZU!$B$6:$H$101,2,FALSE))</f>
        <v>0</v>
      </c>
      <c r="Z574" s="95" t="s">
        <v>28</v>
      </c>
      <c r="AA574" s="95"/>
      <c r="AB574" s="95" t="s">
        <v>28</v>
      </c>
      <c r="AC574" s="95" t="s">
        <v>28</v>
      </c>
      <c r="AD574" s="95" t="s">
        <v>28</v>
      </c>
      <c r="AE574" s="95">
        <f t="shared" si="50"/>
        <v>0</v>
      </c>
      <c r="AF574" s="100">
        <f t="shared" si="51"/>
        <v>1</v>
      </c>
      <c r="AG574" s="95" t="e">
        <f t="shared" si="52"/>
        <v>#N/A</v>
      </c>
      <c r="AH574" s="95"/>
      <c r="AI574" s="101" t="s">
        <v>28</v>
      </c>
      <c r="AJ574" s="101" t="s">
        <v>28</v>
      </c>
      <c r="AK574" s="101" t="s">
        <v>28</v>
      </c>
      <c r="AL574" s="102" t="str">
        <f t="shared" si="53"/>
        <v>nezměněna</v>
      </c>
      <c r="AM574" s="103"/>
    </row>
    <row r="575" spans="1:39" ht="15">
      <c r="A575" s="105" t="str">
        <f>IF('VSTUP SCAUx'!AY575="","",'VSTUP SCAUx'!AY575)</f>
        <v/>
      </c>
      <c r="B575" s="105" t="str">
        <f>IF('VSTUP SCAUx'!A575="","",'VSTUP SCAUx'!A575)</f>
        <v/>
      </c>
      <c r="C575" s="105" t="str">
        <f>IF('VSTUP SCAUx'!B575="","",'VSTUP SCAUx'!B575)</f>
        <v/>
      </c>
      <c r="D575" s="105" t="str">
        <f>IF('VSTUP SCAUx'!C575="","",'VSTUP SCAUx'!C575)</f>
        <v/>
      </c>
      <c r="E575" s="105" t="str">
        <f>IF('VSTUP SCAUx'!I575="","",'VSTUP SCAUx'!I575)</f>
        <v/>
      </c>
      <c r="F575" s="95" t="str">
        <f>IF('VSTUP SCAUx'!F575="","",'VSTUP SCAUx'!F575)</f>
        <v/>
      </c>
      <c r="G575" s="95" t="str">
        <f>IF('VSTUP SCAUx'!G575="","",'VSTUP SCAUx'!G575)</f>
        <v/>
      </c>
      <c r="H575" s="101" t="str">
        <f>IF('VSTUP SCAUx'!AC575="","","ANO")</f>
        <v/>
      </c>
      <c r="I575" s="106" t="str">
        <f>IF('VSTUP SCAUx'!BD575="","",'VSTUP SCAUx'!BD575)</f>
        <v/>
      </c>
      <c r="J575" s="101" t="str">
        <f>IF('VSTUP SCAUx'!N575="","",'VSTUP SCAUx'!N575)</f>
        <v/>
      </c>
      <c r="K575" s="95" t="s">
        <v>28</v>
      </c>
      <c r="L575" s="95" t="s">
        <v>28</v>
      </c>
      <c r="M575" s="95" t="s">
        <v>28</v>
      </c>
      <c r="N575" s="95"/>
      <c r="O575" s="95" t="s">
        <v>28</v>
      </c>
      <c r="P575" s="96" t="e">
        <f>ROUND(IF(F575="vyplnit","-",VLOOKUP(CONCATENATE(Y575,G575," ",Z575),ZU!$A$6:$H$100,5,FALSE)*F575),2)</f>
        <v>#N/A</v>
      </c>
      <c r="Q575" s="96" t="e">
        <f t="shared" si="48"/>
        <v>#N/A</v>
      </c>
      <c r="R575" s="97" t="s">
        <v>28</v>
      </c>
      <c r="S575" s="97" t="s">
        <v>28</v>
      </c>
      <c r="T575" s="97" t="s">
        <v>28</v>
      </c>
      <c r="U575" s="96"/>
      <c r="V575" s="101" t="str">
        <f>IF('VSTUP SCAUx'!BH575="","",'VSTUP SCAUx'!BH575)</f>
        <v/>
      </c>
      <c r="W575" s="101" t="str">
        <f>IF('VSTUP SCAUx'!BI575="","",'VSTUP SCAUx'!BI575)</f>
        <v/>
      </c>
      <c r="X575" s="98" t="e">
        <f t="shared" si="49"/>
        <v>#VALUE!</v>
      </c>
      <c r="Y575" s="99">
        <f>IF(A575="vyplnit"," ",VLOOKUP(A575,ZU!$B$6:$H$101,2,FALSE))</f>
        <v>0</v>
      </c>
      <c r="Z575" s="95" t="s">
        <v>28</v>
      </c>
      <c r="AA575" s="95"/>
      <c r="AB575" s="95" t="s">
        <v>28</v>
      </c>
      <c r="AC575" s="95" t="s">
        <v>28</v>
      </c>
      <c r="AD575" s="95" t="s">
        <v>28</v>
      </c>
      <c r="AE575" s="95">
        <f t="shared" si="50"/>
        <v>0</v>
      </c>
      <c r="AF575" s="100">
        <f t="shared" si="51"/>
        <v>1</v>
      </c>
      <c r="AG575" s="95" t="e">
        <f t="shared" si="52"/>
        <v>#N/A</v>
      </c>
      <c r="AH575" s="95"/>
      <c r="AI575" s="101" t="s">
        <v>28</v>
      </c>
      <c r="AJ575" s="101" t="s">
        <v>28</v>
      </c>
      <c r="AK575" s="101" t="s">
        <v>28</v>
      </c>
      <c r="AL575" s="102" t="str">
        <f t="shared" si="53"/>
        <v>nezměněna</v>
      </c>
      <c r="AM575" s="103"/>
    </row>
    <row r="576" spans="1:39" ht="15">
      <c r="A576" s="105" t="str">
        <f>IF('VSTUP SCAUx'!AY576="","",'VSTUP SCAUx'!AY576)</f>
        <v/>
      </c>
      <c r="B576" s="105" t="str">
        <f>IF('VSTUP SCAUx'!A576="","",'VSTUP SCAUx'!A576)</f>
        <v/>
      </c>
      <c r="C576" s="105" t="str">
        <f>IF('VSTUP SCAUx'!B576="","",'VSTUP SCAUx'!B576)</f>
        <v/>
      </c>
      <c r="D576" s="105" t="str">
        <f>IF('VSTUP SCAUx'!C576="","",'VSTUP SCAUx'!C576)</f>
        <v/>
      </c>
      <c r="E576" s="105" t="str">
        <f>IF('VSTUP SCAUx'!I576="","",'VSTUP SCAUx'!I576)</f>
        <v/>
      </c>
      <c r="F576" s="95" t="str">
        <f>IF('VSTUP SCAUx'!F576="","",'VSTUP SCAUx'!F576)</f>
        <v/>
      </c>
      <c r="G576" s="95" t="str">
        <f>IF('VSTUP SCAUx'!G576="","",'VSTUP SCAUx'!G576)</f>
        <v/>
      </c>
      <c r="H576" s="101" t="str">
        <f>IF('VSTUP SCAUx'!AC576="","","ANO")</f>
        <v/>
      </c>
      <c r="I576" s="106" t="str">
        <f>IF('VSTUP SCAUx'!BD576="","",'VSTUP SCAUx'!BD576)</f>
        <v/>
      </c>
      <c r="J576" s="101" t="str">
        <f>IF('VSTUP SCAUx'!N576="","",'VSTUP SCAUx'!N576)</f>
        <v/>
      </c>
      <c r="K576" s="95" t="s">
        <v>28</v>
      </c>
      <c r="L576" s="95" t="s">
        <v>28</v>
      </c>
      <c r="M576" s="95" t="s">
        <v>28</v>
      </c>
      <c r="N576" s="95"/>
      <c r="O576" s="95" t="s">
        <v>28</v>
      </c>
      <c r="P576" s="96" t="e">
        <f>ROUND(IF(F576="vyplnit","-",VLOOKUP(CONCATENATE(Y576,G576," ",Z576),ZU!$A$6:$H$100,5,FALSE)*F576),2)</f>
        <v>#N/A</v>
      </c>
      <c r="Q576" s="96" t="e">
        <f t="shared" si="48"/>
        <v>#N/A</v>
      </c>
      <c r="R576" s="97" t="s">
        <v>28</v>
      </c>
      <c r="S576" s="97" t="s">
        <v>28</v>
      </c>
      <c r="T576" s="97" t="s">
        <v>28</v>
      </c>
      <c r="U576" s="96"/>
      <c r="V576" s="101" t="str">
        <f>IF('VSTUP SCAUx'!BH576="","",'VSTUP SCAUx'!BH576)</f>
        <v/>
      </c>
      <c r="W576" s="101" t="str">
        <f>IF('VSTUP SCAUx'!BI576="","",'VSTUP SCAUx'!BI576)</f>
        <v/>
      </c>
      <c r="X576" s="98" t="e">
        <f t="shared" si="49"/>
        <v>#VALUE!</v>
      </c>
      <c r="Y576" s="99">
        <f>IF(A576="vyplnit"," ",VLOOKUP(A576,ZU!$B$6:$H$101,2,FALSE))</f>
        <v>0</v>
      </c>
      <c r="Z576" s="95" t="s">
        <v>28</v>
      </c>
      <c r="AA576" s="95"/>
      <c r="AB576" s="95" t="s">
        <v>28</v>
      </c>
      <c r="AC576" s="95" t="s">
        <v>28</v>
      </c>
      <c r="AD576" s="95" t="s">
        <v>28</v>
      </c>
      <c r="AE576" s="95">
        <f t="shared" si="50"/>
        <v>0</v>
      </c>
      <c r="AF576" s="100">
        <f t="shared" si="51"/>
        <v>1</v>
      </c>
      <c r="AG576" s="95" t="e">
        <f t="shared" si="52"/>
        <v>#N/A</v>
      </c>
      <c r="AH576" s="95"/>
      <c r="AI576" s="101" t="s">
        <v>28</v>
      </c>
      <c r="AJ576" s="101" t="s">
        <v>28</v>
      </c>
      <c r="AK576" s="101" t="s">
        <v>28</v>
      </c>
      <c r="AL576" s="102" t="str">
        <f t="shared" si="53"/>
        <v>nezměněna</v>
      </c>
      <c r="AM576" s="103"/>
    </row>
    <row r="577" spans="1:39" ht="15">
      <c r="A577" s="105" t="str">
        <f>IF('VSTUP SCAUx'!AY577="","",'VSTUP SCAUx'!AY577)</f>
        <v/>
      </c>
      <c r="B577" s="105" t="str">
        <f>IF('VSTUP SCAUx'!A577="","",'VSTUP SCAUx'!A577)</f>
        <v/>
      </c>
      <c r="C577" s="105" t="str">
        <f>IF('VSTUP SCAUx'!B577="","",'VSTUP SCAUx'!B577)</f>
        <v/>
      </c>
      <c r="D577" s="105" t="str">
        <f>IF('VSTUP SCAUx'!C577="","",'VSTUP SCAUx'!C577)</f>
        <v/>
      </c>
      <c r="E577" s="105" t="str">
        <f>IF('VSTUP SCAUx'!I577="","",'VSTUP SCAUx'!I577)</f>
        <v/>
      </c>
      <c r="F577" s="95" t="str">
        <f>IF('VSTUP SCAUx'!F577="","",'VSTUP SCAUx'!F577)</f>
        <v/>
      </c>
      <c r="G577" s="95" t="str">
        <f>IF('VSTUP SCAUx'!G577="","",'VSTUP SCAUx'!G577)</f>
        <v/>
      </c>
      <c r="H577" s="101" t="str">
        <f>IF('VSTUP SCAUx'!AC577="","","ANO")</f>
        <v/>
      </c>
      <c r="I577" s="106" t="str">
        <f>IF('VSTUP SCAUx'!BD577="","",'VSTUP SCAUx'!BD577)</f>
        <v/>
      </c>
      <c r="J577" s="101" t="str">
        <f>IF('VSTUP SCAUx'!N577="","",'VSTUP SCAUx'!N577)</f>
        <v/>
      </c>
      <c r="K577" s="95" t="s">
        <v>28</v>
      </c>
      <c r="L577" s="95" t="s">
        <v>28</v>
      </c>
      <c r="M577" s="95" t="s">
        <v>28</v>
      </c>
      <c r="N577" s="95"/>
      <c r="O577" s="95" t="s">
        <v>28</v>
      </c>
      <c r="P577" s="96" t="e">
        <f>ROUND(IF(F577="vyplnit","-",VLOOKUP(CONCATENATE(Y577,G577," ",Z577),ZU!$A$6:$H$100,5,FALSE)*F577),2)</f>
        <v>#N/A</v>
      </c>
      <c r="Q577" s="96" t="e">
        <f t="shared" si="48"/>
        <v>#N/A</v>
      </c>
      <c r="R577" s="97" t="s">
        <v>28</v>
      </c>
      <c r="S577" s="97" t="s">
        <v>28</v>
      </c>
      <c r="T577" s="97" t="s">
        <v>28</v>
      </c>
      <c r="U577" s="96"/>
      <c r="V577" s="101" t="str">
        <f>IF('VSTUP SCAUx'!BH577="","",'VSTUP SCAUx'!BH577)</f>
        <v/>
      </c>
      <c r="W577" s="101" t="str">
        <f>IF('VSTUP SCAUx'!BI577="","",'VSTUP SCAUx'!BI577)</f>
        <v/>
      </c>
      <c r="X577" s="98" t="e">
        <f t="shared" si="49"/>
        <v>#VALUE!</v>
      </c>
      <c r="Y577" s="99">
        <f>IF(A577="vyplnit"," ",VLOOKUP(A577,ZU!$B$6:$H$101,2,FALSE))</f>
        <v>0</v>
      </c>
      <c r="Z577" s="95" t="s">
        <v>28</v>
      </c>
      <c r="AA577" s="95"/>
      <c r="AB577" s="95" t="s">
        <v>28</v>
      </c>
      <c r="AC577" s="95" t="s">
        <v>28</v>
      </c>
      <c r="AD577" s="95" t="s">
        <v>28</v>
      </c>
      <c r="AE577" s="95">
        <f t="shared" si="50"/>
        <v>0</v>
      </c>
      <c r="AF577" s="100">
        <f t="shared" si="51"/>
        <v>1</v>
      </c>
      <c r="AG577" s="95" t="e">
        <f t="shared" si="52"/>
        <v>#N/A</v>
      </c>
      <c r="AH577" s="95"/>
      <c r="AI577" s="101" t="s">
        <v>28</v>
      </c>
      <c r="AJ577" s="101" t="s">
        <v>28</v>
      </c>
      <c r="AK577" s="101" t="s">
        <v>28</v>
      </c>
      <c r="AL577" s="102" t="str">
        <f t="shared" si="53"/>
        <v>nezměněna</v>
      </c>
      <c r="AM577" s="103"/>
    </row>
    <row r="578" spans="1:39" ht="15">
      <c r="A578" s="105" t="str">
        <f>IF('VSTUP SCAUx'!AY578="","",'VSTUP SCAUx'!AY578)</f>
        <v/>
      </c>
      <c r="B578" s="105" t="str">
        <f>IF('VSTUP SCAUx'!A578="","",'VSTUP SCAUx'!A578)</f>
        <v/>
      </c>
      <c r="C578" s="105" t="str">
        <f>IF('VSTUP SCAUx'!B578="","",'VSTUP SCAUx'!B578)</f>
        <v/>
      </c>
      <c r="D578" s="105" t="str">
        <f>IF('VSTUP SCAUx'!C578="","",'VSTUP SCAUx'!C578)</f>
        <v/>
      </c>
      <c r="E578" s="105" t="str">
        <f>IF('VSTUP SCAUx'!I578="","",'VSTUP SCAUx'!I578)</f>
        <v/>
      </c>
      <c r="F578" s="95" t="str">
        <f>IF('VSTUP SCAUx'!F578="","",'VSTUP SCAUx'!F578)</f>
        <v/>
      </c>
      <c r="G578" s="95" t="str">
        <f>IF('VSTUP SCAUx'!G578="","",'VSTUP SCAUx'!G578)</f>
        <v/>
      </c>
      <c r="H578" s="101" t="str">
        <f>IF('VSTUP SCAUx'!AC578="","","ANO")</f>
        <v/>
      </c>
      <c r="I578" s="106" t="str">
        <f>IF('VSTUP SCAUx'!BD578="","",'VSTUP SCAUx'!BD578)</f>
        <v/>
      </c>
      <c r="J578" s="101" t="str">
        <f>IF('VSTUP SCAUx'!N578="","",'VSTUP SCAUx'!N578)</f>
        <v/>
      </c>
      <c r="K578" s="95" t="s">
        <v>28</v>
      </c>
      <c r="L578" s="95" t="s">
        <v>28</v>
      </c>
      <c r="M578" s="95" t="s">
        <v>28</v>
      </c>
      <c r="N578" s="95"/>
      <c r="O578" s="95" t="s">
        <v>28</v>
      </c>
      <c r="P578" s="96" t="e">
        <f>ROUND(IF(F578="vyplnit","-",VLOOKUP(CONCATENATE(Y578,G578," ",Z578),ZU!$A$6:$H$100,5,FALSE)*F578),2)</f>
        <v>#N/A</v>
      </c>
      <c r="Q578" s="96" t="e">
        <f t="shared" si="48"/>
        <v>#N/A</v>
      </c>
      <c r="R578" s="97" t="s">
        <v>28</v>
      </c>
      <c r="S578" s="97" t="s">
        <v>28</v>
      </c>
      <c r="T578" s="97" t="s">
        <v>28</v>
      </c>
      <c r="U578" s="96"/>
      <c r="V578" s="101" t="str">
        <f>IF('VSTUP SCAUx'!BH578="","",'VSTUP SCAUx'!BH578)</f>
        <v/>
      </c>
      <c r="W578" s="101" t="str">
        <f>IF('VSTUP SCAUx'!BI578="","",'VSTUP SCAUx'!BI578)</f>
        <v/>
      </c>
      <c r="X578" s="98" t="e">
        <f t="shared" si="49"/>
        <v>#VALUE!</v>
      </c>
      <c r="Y578" s="99">
        <f>IF(A578="vyplnit"," ",VLOOKUP(A578,ZU!$B$6:$H$101,2,FALSE))</f>
        <v>0</v>
      </c>
      <c r="Z578" s="95" t="s">
        <v>28</v>
      </c>
      <c r="AA578" s="95"/>
      <c r="AB578" s="95" t="s">
        <v>28</v>
      </c>
      <c r="AC578" s="95" t="s">
        <v>28</v>
      </c>
      <c r="AD578" s="95" t="s">
        <v>28</v>
      </c>
      <c r="AE578" s="95">
        <f t="shared" si="50"/>
        <v>0</v>
      </c>
      <c r="AF578" s="100">
        <f t="shared" si="51"/>
        <v>1</v>
      </c>
      <c r="AG578" s="95" t="e">
        <f t="shared" si="52"/>
        <v>#N/A</v>
      </c>
      <c r="AH578" s="95"/>
      <c r="AI578" s="101" t="s">
        <v>28</v>
      </c>
      <c r="AJ578" s="101" t="s">
        <v>28</v>
      </c>
      <c r="AK578" s="101" t="s">
        <v>28</v>
      </c>
      <c r="AL578" s="102" t="str">
        <f t="shared" si="53"/>
        <v>nezměněna</v>
      </c>
      <c r="AM578" s="103"/>
    </row>
    <row r="579" spans="1:39" ht="15">
      <c r="A579" s="105" t="str">
        <f>IF('VSTUP SCAUx'!AY579="","",'VSTUP SCAUx'!AY579)</f>
        <v/>
      </c>
      <c r="B579" s="105" t="str">
        <f>IF('VSTUP SCAUx'!A579="","",'VSTUP SCAUx'!A579)</f>
        <v/>
      </c>
      <c r="C579" s="105" t="str">
        <f>IF('VSTUP SCAUx'!B579="","",'VSTUP SCAUx'!B579)</f>
        <v/>
      </c>
      <c r="D579" s="105" t="str">
        <f>IF('VSTUP SCAUx'!C579="","",'VSTUP SCAUx'!C579)</f>
        <v/>
      </c>
      <c r="E579" s="105" t="str">
        <f>IF('VSTUP SCAUx'!I579="","",'VSTUP SCAUx'!I579)</f>
        <v/>
      </c>
      <c r="F579" s="95" t="str">
        <f>IF('VSTUP SCAUx'!F579="","",'VSTUP SCAUx'!F579)</f>
        <v/>
      </c>
      <c r="G579" s="95" t="str">
        <f>IF('VSTUP SCAUx'!G579="","",'VSTUP SCAUx'!G579)</f>
        <v/>
      </c>
      <c r="H579" s="101" t="str">
        <f>IF('VSTUP SCAUx'!AC579="","","ANO")</f>
        <v/>
      </c>
      <c r="I579" s="106" t="str">
        <f>IF('VSTUP SCAUx'!BD579="","",'VSTUP SCAUx'!BD579)</f>
        <v/>
      </c>
      <c r="J579" s="101" t="str">
        <f>IF('VSTUP SCAUx'!N579="","",'VSTUP SCAUx'!N579)</f>
        <v/>
      </c>
      <c r="K579" s="95" t="s">
        <v>28</v>
      </c>
      <c r="L579" s="95" t="s">
        <v>28</v>
      </c>
      <c r="M579" s="95" t="s">
        <v>28</v>
      </c>
      <c r="N579" s="95"/>
      <c r="O579" s="95" t="s">
        <v>28</v>
      </c>
      <c r="P579" s="96" t="e">
        <f>ROUND(IF(F579="vyplnit","-",VLOOKUP(CONCATENATE(Y579,G579," ",Z579),ZU!$A$6:$H$100,5,FALSE)*F579),2)</f>
        <v>#N/A</v>
      </c>
      <c r="Q579" s="96" t="e">
        <f t="shared" si="48"/>
        <v>#N/A</v>
      </c>
      <c r="R579" s="97" t="s">
        <v>28</v>
      </c>
      <c r="S579" s="97" t="s">
        <v>28</v>
      </c>
      <c r="T579" s="97" t="s">
        <v>28</v>
      </c>
      <c r="U579" s="96"/>
      <c r="V579" s="101" t="str">
        <f>IF('VSTUP SCAUx'!BH579="","",'VSTUP SCAUx'!BH579)</f>
        <v/>
      </c>
      <c r="W579" s="101" t="str">
        <f>IF('VSTUP SCAUx'!BI579="","",'VSTUP SCAUx'!BI579)</f>
        <v/>
      </c>
      <c r="X579" s="98" t="e">
        <f t="shared" si="49"/>
        <v>#VALUE!</v>
      </c>
      <c r="Y579" s="99">
        <f>IF(A579="vyplnit"," ",VLOOKUP(A579,ZU!$B$6:$H$101,2,FALSE))</f>
        <v>0</v>
      </c>
      <c r="Z579" s="95" t="s">
        <v>28</v>
      </c>
      <c r="AA579" s="95"/>
      <c r="AB579" s="95" t="s">
        <v>28</v>
      </c>
      <c r="AC579" s="95" t="s">
        <v>28</v>
      </c>
      <c r="AD579" s="95" t="s">
        <v>28</v>
      </c>
      <c r="AE579" s="95">
        <f t="shared" si="50"/>
        <v>0</v>
      </c>
      <c r="AF579" s="100">
        <f t="shared" si="51"/>
        <v>1</v>
      </c>
      <c r="AG579" s="95" t="e">
        <f t="shared" si="52"/>
        <v>#N/A</v>
      </c>
      <c r="AH579" s="95"/>
      <c r="AI579" s="101" t="s">
        <v>28</v>
      </c>
      <c r="AJ579" s="101" t="s">
        <v>28</v>
      </c>
      <c r="AK579" s="101" t="s">
        <v>28</v>
      </c>
      <c r="AL579" s="102" t="str">
        <f t="shared" si="53"/>
        <v>nezměněna</v>
      </c>
      <c r="AM579" s="103"/>
    </row>
    <row r="580" spans="1:39" ht="15">
      <c r="A580" s="105" t="str">
        <f>IF('VSTUP SCAUx'!AY580="","",'VSTUP SCAUx'!AY580)</f>
        <v/>
      </c>
      <c r="B580" s="105" t="str">
        <f>IF('VSTUP SCAUx'!A580="","",'VSTUP SCAUx'!A580)</f>
        <v/>
      </c>
      <c r="C580" s="105" t="str">
        <f>IF('VSTUP SCAUx'!B580="","",'VSTUP SCAUx'!B580)</f>
        <v/>
      </c>
      <c r="D580" s="105" t="str">
        <f>IF('VSTUP SCAUx'!C580="","",'VSTUP SCAUx'!C580)</f>
        <v/>
      </c>
      <c r="E580" s="105" t="str">
        <f>IF('VSTUP SCAUx'!I580="","",'VSTUP SCAUx'!I580)</f>
        <v/>
      </c>
      <c r="F580" s="95" t="str">
        <f>IF('VSTUP SCAUx'!F580="","",'VSTUP SCAUx'!F580)</f>
        <v/>
      </c>
      <c r="G580" s="95" t="str">
        <f>IF('VSTUP SCAUx'!G580="","",'VSTUP SCAUx'!G580)</f>
        <v/>
      </c>
      <c r="H580" s="101" t="str">
        <f>IF('VSTUP SCAUx'!AC580="","","ANO")</f>
        <v/>
      </c>
      <c r="I580" s="106" t="str">
        <f>IF('VSTUP SCAUx'!BD580="","",'VSTUP SCAUx'!BD580)</f>
        <v/>
      </c>
      <c r="J580" s="101" t="str">
        <f>IF('VSTUP SCAUx'!N580="","",'VSTUP SCAUx'!N580)</f>
        <v/>
      </c>
      <c r="K580" s="95" t="s">
        <v>28</v>
      </c>
      <c r="L580" s="95" t="s">
        <v>28</v>
      </c>
      <c r="M580" s="95" t="s">
        <v>28</v>
      </c>
      <c r="N580" s="95"/>
      <c r="O580" s="95" t="s">
        <v>28</v>
      </c>
      <c r="P580" s="96" t="e">
        <f>ROUND(IF(F580="vyplnit","-",VLOOKUP(CONCATENATE(Y580,G580," ",Z580),ZU!$A$6:$H$100,5,FALSE)*F580),2)</f>
        <v>#N/A</v>
      </c>
      <c r="Q580" s="96" t="e">
        <f t="shared" si="48"/>
        <v>#N/A</v>
      </c>
      <c r="R580" s="97" t="s">
        <v>28</v>
      </c>
      <c r="S580" s="97" t="s">
        <v>28</v>
      </c>
      <c r="T580" s="97" t="s">
        <v>28</v>
      </c>
      <c r="U580" s="96"/>
      <c r="V580" s="101" t="str">
        <f>IF('VSTUP SCAUx'!BH580="","",'VSTUP SCAUx'!BH580)</f>
        <v/>
      </c>
      <c r="W580" s="101" t="str">
        <f>IF('VSTUP SCAUx'!BI580="","",'VSTUP SCAUx'!BI580)</f>
        <v/>
      </c>
      <c r="X580" s="98" t="e">
        <f t="shared" si="49"/>
        <v>#VALUE!</v>
      </c>
      <c r="Y580" s="99">
        <f>IF(A580="vyplnit"," ",VLOOKUP(A580,ZU!$B$6:$H$101,2,FALSE))</f>
        <v>0</v>
      </c>
      <c r="Z580" s="95" t="s">
        <v>28</v>
      </c>
      <c r="AA580" s="95"/>
      <c r="AB580" s="95" t="s">
        <v>28</v>
      </c>
      <c r="AC580" s="95" t="s">
        <v>28</v>
      </c>
      <c r="AD580" s="95" t="s">
        <v>28</v>
      </c>
      <c r="AE580" s="95">
        <f t="shared" si="50"/>
        <v>0</v>
      </c>
      <c r="AF580" s="100">
        <f t="shared" si="51"/>
        <v>1</v>
      </c>
      <c r="AG580" s="95" t="e">
        <f t="shared" si="52"/>
        <v>#N/A</v>
      </c>
      <c r="AH580" s="95"/>
      <c r="AI580" s="101" t="s">
        <v>28</v>
      </c>
      <c r="AJ580" s="101" t="s">
        <v>28</v>
      </c>
      <c r="AK580" s="101" t="s">
        <v>28</v>
      </c>
      <c r="AL580" s="102" t="str">
        <f t="shared" si="53"/>
        <v>nezměněna</v>
      </c>
      <c r="AM580" s="103"/>
    </row>
    <row r="581" spans="1:39" ht="15">
      <c r="A581" s="105" t="str">
        <f>IF('VSTUP SCAUx'!AY581="","",'VSTUP SCAUx'!AY581)</f>
        <v/>
      </c>
      <c r="B581" s="105" t="str">
        <f>IF('VSTUP SCAUx'!A581="","",'VSTUP SCAUx'!A581)</f>
        <v/>
      </c>
      <c r="C581" s="105" t="str">
        <f>IF('VSTUP SCAUx'!B581="","",'VSTUP SCAUx'!B581)</f>
        <v/>
      </c>
      <c r="D581" s="105" t="str">
        <f>IF('VSTUP SCAUx'!C581="","",'VSTUP SCAUx'!C581)</f>
        <v/>
      </c>
      <c r="E581" s="105" t="str">
        <f>IF('VSTUP SCAUx'!I581="","",'VSTUP SCAUx'!I581)</f>
        <v/>
      </c>
      <c r="F581" s="95" t="str">
        <f>IF('VSTUP SCAUx'!F581="","",'VSTUP SCAUx'!F581)</f>
        <v/>
      </c>
      <c r="G581" s="95" t="str">
        <f>IF('VSTUP SCAUx'!G581="","",'VSTUP SCAUx'!G581)</f>
        <v/>
      </c>
      <c r="H581" s="101" t="str">
        <f>IF('VSTUP SCAUx'!AC581="","","ANO")</f>
        <v/>
      </c>
      <c r="I581" s="106" t="str">
        <f>IF('VSTUP SCAUx'!BD581="","",'VSTUP SCAUx'!BD581)</f>
        <v/>
      </c>
      <c r="J581" s="101" t="str">
        <f>IF('VSTUP SCAUx'!N581="","",'VSTUP SCAUx'!N581)</f>
        <v/>
      </c>
      <c r="K581" s="95" t="s">
        <v>28</v>
      </c>
      <c r="L581" s="95" t="s">
        <v>28</v>
      </c>
      <c r="M581" s="95" t="s">
        <v>28</v>
      </c>
      <c r="N581" s="95"/>
      <c r="O581" s="95" t="s">
        <v>28</v>
      </c>
      <c r="P581" s="96" t="e">
        <f>ROUND(IF(F581="vyplnit","-",VLOOKUP(CONCATENATE(Y581,G581," ",Z581),ZU!$A$6:$H$100,5,FALSE)*F581),2)</f>
        <v>#N/A</v>
      </c>
      <c r="Q581" s="96" t="e">
        <f t="shared" si="48"/>
        <v>#N/A</v>
      </c>
      <c r="R581" s="97" t="s">
        <v>28</v>
      </c>
      <c r="S581" s="97" t="s">
        <v>28</v>
      </c>
      <c r="T581" s="97" t="s">
        <v>28</v>
      </c>
      <c r="U581" s="96"/>
      <c r="V581" s="101" t="str">
        <f>IF('VSTUP SCAUx'!BH581="","",'VSTUP SCAUx'!BH581)</f>
        <v/>
      </c>
      <c r="W581" s="101" t="str">
        <f>IF('VSTUP SCAUx'!BI581="","",'VSTUP SCAUx'!BI581)</f>
        <v/>
      </c>
      <c r="X581" s="98" t="e">
        <f t="shared" si="49"/>
        <v>#VALUE!</v>
      </c>
      <c r="Y581" s="99">
        <f>IF(A581="vyplnit"," ",VLOOKUP(A581,ZU!$B$6:$H$101,2,FALSE))</f>
        <v>0</v>
      </c>
      <c r="Z581" s="95" t="s">
        <v>28</v>
      </c>
      <c r="AA581" s="95"/>
      <c r="AB581" s="95" t="s">
        <v>28</v>
      </c>
      <c r="AC581" s="95" t="s">
        <v>28</v>
      </c>
      <c r="AD581" s="95" t="s">
        <v>28</v>
      </c>
      <c r="AE581" s="95">
        <f t="shared" si="50"/>
        <v>0</v>
      </c>
      <c r="AF581" s="100">
        <f t="shared" si="51"/>
        <v>1</v>
      </c>
      <c r="AG581" s="95" t="e">
        <f t="shared" si="52"/>
        <v>#N/A</v>
      </c>
      <c r="AH581" s="95"/>
      <c r="AI581" s="101" t="s">
        <v>28</v>
      </c>
      <c r="AJ581" s="101" t="s">
        <v>28</v>
      </c>
      <c r="AK581" s="101" t="s">
        <v>28</v>
      </c>
      <c r="AL581" s="102" t="str">
        <f t="shared" si="53"/>
        <v>nezměněna</v>
      </c>
      <c r="AM581" s="103"/>
    </row>
    <row r="582" spans="1:39" ht="15">
      <c r="A582" s="105" t="str">
        <f>IF('VSTUP SCAUx'!AY582="","",'VSTUP SCAUx'!AY582)</f>
        <v/>
      </c>
      <c r="B582" s="105" t="str">
        <f>IF('VSTUP SCAUx'!A582="","",'VSTUP SCAUx'!A582)</f>
        <v/>
      </c>
      <c r="C582" s="105" t="str">
        <f>IF('VSTUP SCAUx'!B582="","",'VSTUP SCAUx'!B582)</f>
        <v/>
      </c>
      <c r="D582" s="105" t="str">
        <f>IF('VSTUP SCAUx'!C582="","",'VSTUP SCAUx'!C582)</f>
        <v/>
      </c>
      <c r="E582" s="105" t="str">
        <f>IF('VSTUP SCAUx'!I582="","",'VSTUP SCAUx'!I582)</f>
        <v/>
      </c>
      <c r="F582" s="95" t="str">
        <f>IF('VSTUP SCAUx'!F582="","",'VSTUP SCAUx'!F582)</f>
        <v/>
      </c>
      <c r="G582" s="95" t="str">
        <f>IF('VSTUP SCAUx'!G582="","",'VSTUP SCAUx'!G582)</f>
        <v/>
      </c>
      <c r="H582" s="101" t="str">
        <f>IF('VSTUP SCAUx'!AC582="","","ANO")</f>
        <v/>
      </c>
      <c r="I582" s="106" t="str">
        <f>IF('VSTUP SCAUx'!BD582="","",'VSTUP SCAUx'!BD582)</f>
        <v/>
      </c>
      <c r="J582" s="101" t="str">
        <f>IF('VSTUP SCAUx'!N582="","",'VSTUP SCAUx'!N582)</f>
        <v/>
      </c>
      <c r="K582" s="95" t="s">
        <v>28</v>
      </c>
      <c r="L582" s="95" t="s">
        <v>28</v>
      </c>
      <c r="M582" s="95" t="s">
        <v>28</v>
      </c>
      <c r="N582" s="95"/>
      <c r="O582" s="95" t="s">
        <v>28</v>
      </c>
      <c r="P582" s="96" t="e">
        <f>ROUND(IF(F582="vyplnit","-",VLOOKUP(CONCATENATE(Y582,G582," ",Z582),ZU!$A$6:$H$100,5,FALSE)*F582),2)</f>
        <v>#N/A</v>
      </c>
      <c r="Q582" s="96" t="e">
        <f aca="true" t="shared" si="54" ref="Q582:Q645">MIN(IF(AG582&lt;&gt;"",AG582,P582),O582)</f>
        <v>#N/A</v>
      </c>
      <c r="R582" s="97" t="s">
        <v>28</v>
      </c>
      <c r="S582" s="97" t="s">
        <v>28</v>
      </c>
      <c r="T582" s="97" t="s">
        <v>28</v>
      </c>
      <c r="U582" s="96"/>
      <c r="V582" s="101" t="str">
        <f>IF('VSTUP SCAUx'!BH582="","",'VSTUP SCAUx'!BH582)</f>
        <v/>
      </c>
      <c r="W582" s="101" t="str">
        <f>IF('VSTUP SCAUx'!BI582="","",'VSTUP SCAUx'!BI582)</f>
        <v/>
      </c>
      <c r="X582" s="98" t="e">
        <f aca="true" t="shared" si="55" ref="X582:X645">IF(F582&lt;&gt;"vyplnit",(G582*F582)/V582," ")</f>
        <v>#VALUE!</v>
      </c>
      <c r="Y582" s="99">
        <f>IF(A582="vyplnit"," ",VLOOKUP(A582,ZU!$B$6:$H$101,2,FALSE))</f>
        <v>0</v>
      </c>
      <c r="Z582" s="95" t="s">
        <v>28</v>
      </c>
      <c r="AA582" s="95"/>
      <c r="AB582" s="95" t="s">
        <v>28</v>
      </c>
      <c r="AC582" s="95" t="s">
        <v>28</v>
      </c>
      <c r="AD582" s="95" t="s">
        <v>28</v>
      </c>
      <c r="AE582" s="95">
        <f aca="true" t="shared" si="56" ref="AE582:AE645">SUM(AB582:AD582)</f>
        <v>0</v>
      </c>
      <c r="AF582" s="100">
        <f aca="true" t="shared" si="57" ref="AF582:AF645">1+(AE582/100)</f>
        <v>1</v>
      </c>
      <c r="AG582" s="95" t="e">
        <f aca="true" t="shared" si="58" ref="AG582:AG645">IF(AB582&lt;&gt;"",ROUND(P582*AF582,2),"")</f>
        <v>#N/A</v>
      </c>
      <c r="AH582" s="95"/>
      <c r="AI582" s="101" t="s">
        <v>28</v>
      </c>
      <c r="AJ582" s="101" t="s">
        <v>28</v>
      </c>
      <c r="AK582" s="101" t="s">
        <v>28</v>
      </c>
      <c r="AL582" s="102" t="str">
        <f aca="true" t="shared" si="59" ref="AL582:AL645">IF(AND(AJ582="vyplnit",AK582="vyplnit"),"nezměněna",MIN(AJ582:AK582))</f>
        <v>nezměněna</v>
      </c>
      <c r="AM582" s="103"/>
    </row>
    <row r="583" spans="1:39" ht="15">
      <c r="A583" s="105" t="str">
        <f>IF('VSTUP SCAUx'!AY583="","",'VSTUP SCAUx'!AY583)</f>
        <v/>
      </c>
      <c r="B583" s="105" t="str">
        <f>IF('VSTUP SCAUx'!A583="","",'VSTUP SCAUx'!A583)</f>
        <v/>
      </c>
      <c r="C583" s="105" t="str">
        <f>IF('VSTUP SCAUx'!B583="","",'VSTUP SCAUx'!B583)</f>
        <v/>
      </c>
      <c r="D583" s="105" t="str">
        <f>IF('VSTUP SCAUx'!C583="","",'VSTUP SCAUx'!C583)</f>
        <v/>
      </c>
      <c r="E583" s="105" t="str">
        <f>IF('VSTUP SCAUx'!I583="","",'VSTUP SCAUx'!I583)</f>
        <v/>
      </c>
      <c r="F583" s="95" t="str">
        <f>IF('VSTUP SCAUx'!F583="","",'VSTUP SCAUx'!F583)</f>
        <v/>
      </c>
      <c r="G583" s="95" t="str">
        <f>IF('VSTUP SCAUx'!G583="","",'VSTUP SCAUx'!G583)</f>
        <v/>
      </c>
      <c r="H583" s="101" t="str">
        <f>IF('VSTUP SCAUx'!AC583="","","ANO")</f>
        <v/>
      </c>
      <c r="I583" s="106" t="str">
        <f>IF('VSTUP SCAUx'!BD583="","",'VSTUP SCAUx'!BD583)</f>
        <v/>
      </c>
      <c r="J583" s="101" t="str">
        <f>IF('VSTUP SCAUx'!N583="","",'VSTUP SCAUx'!N583)</f>
        <v/>
      </c>
      <c r="K583" s="95" t="s">
        <v>28</v>
      </c>
      <c r="L583" s="95" t="s">
        <v>28</v>
      </c>
      <c r="M583" s="95" t="s">
        <v>28</v>
      </c>
      <c r="N583" s="95"/>
      <c r="O583" s="95" t="s">
        <v>28</v>
      </c>
      <c r="P583" s="96" t="e">
        <f>ROUND(IF(F583="vyplnit","-",VLOOKUP(CONCATENATE(Y583,G583," ",Z583),ZU!$A$6:$H$100,5,FALSE)*F583),2)</f>
        <v>#N/A</v>
      </c>
      <c r="Q583" s="96" t="e">
        <f t="shared" si="54"/>
        <v>#N/A</v>
      </c>
      <c r="R583" s="97" t="s">
        <v>28</v>
      </c>
      <c r="S583" s="97" t="s">
        <v>28</v>
      </c>
      <c r="T583" s="97" t="s">
        <v>28</v>
      </c>
      <c r="U583" s="96"/>
      <c r="V583" s="101" t="str">
        <f>IF('VSTUP SCAUx'!BH583="","",'VSTUP SCAUx'!BH583)</f>
        <v/>
      </c>
      <c r="W583" s="101" t="str">
        <f>IF('VSTUP SCAUx'!BI583="","",'VSTUP SCAUx'!BI583)</f>
        <v/>
      </c>
      <c r="X583" s="98" t="e">
        <f t="shared" si="55"/>
        <v>#VALUE!</v>
      </c>
      <c r="Y583" s="99">
        <f>IF(A583="vyplnit"," ",VLOOKUP(A583,ZU!$B$6:$H$101,2,FALSE))</f>
        <v>0</v>
      </c>
      <c r="Z583" s="95" t="s">
        <v>28</v>
      </c>
      <c r="AA583" s="95"/>
      <c r="AB583" s="95" t="s">
        <v>28</v>
      </c>
      <c r="AC583" s="95" t="s">
        <v>28</v>
      </c>
      <c r="AD583" s="95" t="s">
        <v>28</v>
      </c>
      <c r="AE583" s="95">
        <f t="shared" si="56"/>
        <v>0</v>
      </c>
      <c r="AF583" s="100">
        <f t="shared" si="57"/>
        <v>1</v>
      </c>
      <c r="AG583" s="95" t="e">
        <f t="shared" si="58"/>
        <v>#N/A</v>
      </c>
      <c r="AH583" s="95"/>
      <c r="AI583" s="101" t="s">
        <v>28</v>
      </c>
      <c r="AJ583" s="101" t="s">
        <v>28</v>
      </c>
      <c r="AK583" s="101" t="s">
        <v>28</v>
      </c>
      <c r="AL583" s="102" t="str">
        <f t="shared" si="59"/>
        <v>nezměněna</v>
      </c>
      <c r="AM583" s="103"/>
    </row>
    <row r="584" spans="1:39" ht="15">
      <c r="A584" s="105" t="str">
        <f>IF('VSTUP SCAUx'!AY584="","",'VSTUP SCAUx'!AY584)</f>
        <v/>
      </c>
      <c r="B584" s="105" t="str">
        <f>IF('VSTUP SCAUx'!A584="","",'VSTUP SCAUx'!A584)</f>
        <v/>
      </c>
      <c r="C584" s="105" t="str">
        <f>IF('VSTUP SCAUx'!B584="","",'VSTUP SCAUx'!B584)</f>
        <v/>
      </c>
      <c r="D584" s="105" t="str">
        <f>IF('VSTUP SCAUx'!C584="","",'VSTUP SCAUx'!C584)</f>
        <v/>
      </c>
      <c r="E584" s="105" t="str">
        <f>IF('VSTUP SCAUx'!I584="","",'VSTUP SCAUx'!I584)</f>
        <v/>
      </c>
      <c r="F584" s="95" t="str">
        <f>IF('VSTUP SCAUx'!F584="","",'VSTUP SCAUx'!F584)</f>
        <v/>
      </c>
      <c r="G584" s="95" t="str">
        <f>IF('VSTUP SCAUx'!G584="","",'VSTUP SCAUx'!G584)</f>
        <v/>
      </c>
      <c r="H584" s="101" t="str">
        <f>IF('VSTUP SCAUx'!AC584="","","ANO")</f>
        <v/>
      </c>
      <c r="I584" s="106" t="str">
        <f>IF('VSTUP SCAUx'!BD584="","",'VSTUP SCAUx'!BD584)</f>
        <v/>
      </c>
      <c r="J584" s="101" t="str">
        <f>IF('VSTUP SCAUx'!N584="","",'VSTUP SCAUx'!N584)</f>
        <v/>
      </c>
      <c r="K584" s="95" t="s">
        <v>28</v>
      </c>
      <c r="L584" s="95" t="s">
        <v>28</v>
      </c>
      <c r="M584" s="95" t="s">
        <v>28</v>
      </c>
      <c r="N584" s="95"/>
      <c r="O584" s="95" t="s">
        <v>28</v>
      </c>
      <c r="P584" s="96" t="e">
        <f>ROUND(IF(F584="vyplnit","-",VLOOKUP(CONCATENATE(Y584,G584," ",Z584),ZU!$A$6:$H$100,5,FALSE)*F584),2)</f>
        <v>#N/A</v>
      </c>
      <c r="Q584" s="96" t="e">
        <f t="shared" si="54"/>
        <v>#N/A</v>
      </c>
      <c r="R584" s="97" t="s">
        <v>28</v>
      </c>
      <c r="S584" s="97" t="s">
        <v>28</v>
      </c>
      <c r="T584" s="97" t="s">
        <v>28</v>
      </c>
      <c r="U584" s="96"/>
      <c r="V584" s="101" t="str">
        <f>IF('VSTUP SCAUx'!BH584="","",'VSTUP SCAUx'!BH584)</f>
        <v/>
      </c>
      <c r="W584" s="101" t="str">
        <f>IF('VSTUP SCAUx'!BI584="","",'VSTUP SCAUx'!BI584)</f>
        <v/>
      </c>
      <c r="X584" s="98" t="e">
        <f t="shared" si="55"/>
        <v>#VALUE!</v>
      </c>
      <c r="Y584" s="99">
        <f>IF(A584="vyplnit"," ",VLOOKUP(A584,ZU!$B$6:$H$101,2,FALSE))</f>
        <v>0</v>
      </c>
      <c r="Z584" s="95" t="s">
        <v>28</v>
      </c>
      <c r="AA584" s="95"/>
      <c r="AB584" s="95" t="s">
        <v>28</v>
      </c>
      <c r="AC584" s="95" t="s">
        <v>28</v>
      </c>
      <c r="AD584" s="95" t="s">
        <v>28</v>
      </c>
      <c r="AE584" s="95">
        <f t="shared" si="56"/>
        <v>0</v>
      </c>
      <c r="AF584" s="100">
        <f t="shared" si="57"/>
        <v>1</v>
      </c>
      <c r="AG584" s="95" t="e">
        <f t="shared" si="58"/>
        <v>#N/A</v>
      </c>
      <c r="AH584" s="95"/>
      <c r="AI584" s="101" t="s">
        <v>28</v>
      </c>
      <c r="AJ584" s="101" t="s">
        <v>28</v>
      </c>
      <c r="AK584" s="101" t="s">
        <v>28</v>
      </c>
      <c r="AL584" s="102" t="str">
        <f t="shared" si="59"/>
        <v>nezměněna</v>
      </c>
      <c r="AM584" s="103"/>
    </row>
    <row r="585" spans="1:39" ht="15">
      <c r="A585" s="105" t="str">
        <f>IF('VSTUP SCAUx'!AY585="","",'VSTUP SCAUx'!AY585)</f>
        <v/>
      </c>
      <c r="B585" s="105" t="str">
        <f>IF('VSTUP SCAUx'!A585="","",'VSTUP SCAUx'!A585)</f>
        <v/>
      </c>
      <c r="C585" s="105" t="str">
        <f>IF('VSTUP SCAUx'!B585="","",'VSTUP SCAUx'!B585)</f>
        <v/>
      </c>
      <c r="D585" s="105" t="str">
        <f>IF('VSTUP SCAUx'!C585="","",'VSTUP SCAUx'!C585)</f>
        <v/>
      </c>
      <c r="E585" s="105" t="str">
        <f>IF('VSTUP SCAUx'!I585="","",'VSTUP SCAUx'!I585)</f>
        <v/>
      </c>
      <c r="F585" s="95" t="str">
        <f>IF('VSTUP SCAUx'!F585="","",'VSTUP SCAUx'!F585)</f>
        <v/>
      </c>
      <c r="G585" s="95" t="str">
        <f>IF('VSTUP SCAUx'!G585="","",'VSTUP SCAUx'!G585)</f>
        <v/>
      </c>
      <c r="H585" s="101" t="str">
        <f>IF('VSTUP SCAUx'!AC585="","","ANO")</f>
        <v/>
      </c>
      <c r="I585" s="106" t="str">
        <f>IF('VSTUP SCAUx'!BD585="","",'VSTUP SCAUx'!BD585)</f>
        <v/>
      </c>
      <c r="J585" s="101" t="str">
        <f>IF('VSTUP SCAUx'!N585="","",'VSTUP SCAUx'!N585)</f>
        <v/>
      </c>
      <c r="K585" s="95" t="s">
        <v>28</v>
      </c>
      <c r="L585" s="95" t="s">
        <v>28</v>
      </c>
      <c r="M585" s="95" t="s">
        <v>28</v>
      </c>
      <c r="N585" s="95"/>
      <c r="O585" s="95" t="s">
        <v>28</v>
      </c>
      <c r="P585" s="96" t="e">
        <f>ROUND(IF(F585="vyplnit","-",VLOOKUP(CONCATENATE(Y585,G585," ",Z585),ZU!$A$6:$H$100,5,FALSE)*F585),2)</f>
        <v>#N/A</v>
      </c>
      <c r="Q585" s="96" t="e">
        <f t="shared" si="54"/>
        <v>#N/A</v>
      </c>
      <c r="R585" s="97" t="s">
        <v>28</v>
      </c>
      <c r="S585" s="97" t="s">
        <v>28</v>
      </c>
      <c r="T585" s="97" t="s">
        <v>28</v>
      </c>
      <c r="U585" s="96"/>
      <c r="V585" s="101" t="str">
        <f>IF('VSTUP SCAUx'!BH585="","",'VSTUP SCAUx'!BH585)</f>
        <v/>
      </c>
      <c r="W585" s="101" t="str">
        <f>IF('VSTUP SCAUx'!BI585="","",'VSTUP SCAUx'!BI585)</f>
        <v/>
      </c>
      <c r="X585" s="98" t="e">
        <f t="shared" si="55"/>
        <v>#VALUE!</v>
      </c>
      <c r="Y585" s="99">
        <f>IF(A585="vyplnit"," ",VLOOKUP(A585,ZU!$B$6:$H$101,2,FALSE))</f>
        <v>0</v>
      </c>
      <c r="Z585" s="95" t="s">
        <v>28</v>
      </c>
      <c r="AA585" s="95"/>
      <c r="AB585" s="95" t="s">
        <v>28</v>
      </c>
      <c r="AC585" s="95" t="s">
        <v>28</v>
      </c>
      <c r="AD585" s="95" t="s">
        <v>28</v>
      </c>
      <c r="AE585" s="95">
        <f t="shared" si="56"/>
        <v>0</v>
      </c>
      <c r="AF585" s="100">
        <f t="shared" si="57"/>
        <v>1</v>
      </c>
      <c r="AG585" s="95" t="e">
        <f t="shared" si="58"/>
        <v>#N/A</v>
      </c>
      <c r="AH585" s="95"/>
      <c r="AI585" s="101" t="s">
        <v>28</v>
      </c>
      <c r="AJ585" s="101" t="s">
        <v>28</v>
      </c>
      <c r="AK585" s="101" t="s">
        <v>28</v>
      </c>
      <c r="AL585" s="102" t="str">
        <f t="shared" si="59"/>
        <v>nezměněna</v>
      </c>
      <c r="AM585" s="103"/>
    </row>
    <row r="586" spans="1:39" ht="15">
      <c r="A586" s="105" t="str">
        <f>IF('VSTUP SCAUx'!AY586="","",'VSTUP SCAUx'!AY586)</f>
        <v/>
      </c>
      <c r="B586" s="105" t="str">
        <f>IF('VSTUP SCAUx'!A586="","",'VSTUP SCAUx'!A586)</f>
        <v/>
      </c>
      <c r="C586" s="105" t="str">
        <f>IF('VSTUP SCAUx'!B586="","",'VSTUP SCAUx'!B586)</f>
        <v/>
      </c>
      <c r="D586" s="105" t="str">
        <f>IF('VSTUP SCAUx'!C586="","",'VSTUP SCAUx'!C586)</f>
        <v/>
      </c>
      <c r="E586" s="105" t="str">
        <f>IF('VSTUP SCAUx'!I586="","",'VSTUP SCAUx'!I586)</f>
        <v/>
      </c>
      <c r="F586" s="95" t="str">
        <f>IF('VSTUP SCAUx'!F586="","",'VSTUP SCAUx'!F586)</f>
        <v/>
      </c>
      <c r="G586" s="95" t="str">
        <f>IF('VSTUP SCAUx'!G586="","",'VSTUP SCAUx'!G586)</f>
        <v/>
      </c>
      <c r="H586" s="101" t="str">
        <f>IF('VSTUP SCAUx'!AC586="","","ANO")</f>
        <v/>
      </c>
      <c r="I586" s="106" t="str">
        <f>IF('VSTUP SCAUx'!BD586="","",'VSTUP SCAUx'!BD586)</f>
        <v/>
      </c>
      <c r="J586" s="101" t="str">
        <f>IF('VSTUP SCAUx'!N586="","",'VSTUP SCAUx'!N586)</f>
        <v/>
      </c>
      <c r="K586" s="95" t="s">
        <v>28</v>
      </c>
      <c r="L586" s="95" t="s">
        <v>28</v>
      </c>
      <c r="M586" s="95" t="s">
        <v>28</v>
      </c>
      <c r="N586" s="95"/>
      <c r="O586" s="95" t="s">
        <v>28</v>
      </c>
      <c r="P586" s="96" t="e">
        <f>ROUND(IF(F586="vyplnit","-",VLOOKUP(CONCATENATE(Y586,G586," ",Z586),ZU!$A$6:$H$100,5,FALSE)*F586),2)</f>
        <v>#N/A</v>
      </c>
      <c r="Q586" s="96" t="e">
        <f t="shared" si="54"/>
        <v>#N/A</v>
      </c>
      <c r="R586" s="97" t="s">
        <v>28</v>
      </c>
      <c r="S586" s="97" t="s">
        <v>28</v>
      </c>
      <c r="T586" s="97" t="s">
        <v>28</v>
      </c>
      <c r="U586" s="96"/>
      <c r="V586" s="101" t="str">
        <f>IF('VSTUP SCAUx'!BH586="","",'VSTUP SCAUx'!BH586)</f>
        <v/>
      </c>
      <c r="W586" s="101" t="str">
        <f>IF('VSTUP SCAUx'!BI586="","",'VSTUP SCAUx'!BI586)</f>
        <v/>
      </c>
      <c r="X586" s="98" t="e">
        <f t="shared" si="55"/>
        <v>#VALUE!</v>
      </c>
      <c r="Y586" s="99">
        <f>IF(A586="vyplnit"," ",VLOOKUP(A586,ZU!$B$6:$H$101,2,FALSE))</f>
        <v>0</v>
      </c>
      <c r="Z586" s="95" t="s">
        <v>28</v>
      </c>
      <c r="AA586" s="95"/>
      <c r="AB586" s="95" t="s">
        <v>28</v>
      </c>
      <c r="AC586" s="95" t="s">
        <v>28</v>
      </c>
      <c r="AD586" s="95" t="s">
        <v>28</v>
      </c>
      <c r="AE586" s="95">
        <f t="shared" si="56"/>
        <v>0</v>
      </c>
      <c r="AF586" s="100">
        <f t="shared" si="57"/>
        <v>1</v>
      </c>
      <c r="AG586" s="95" t="e">
        <f t="shared" si="58"/>
        <v>#N/A</v>
      </c>
      <c r="AH586" s="95"/>
      <c r="AI586" s="101" t="s">
        <v>28</v>
      </c>
      <c r="AJ586" s="101" t="s">
        <v>28</v>
      </c>
      <c r="AK586" s="101" t="s">
        <v>28</v>
      </c>
      <c r="AL586" s="102" t="str">
        <f t="shared" si="59"/>
        <v>nezměněna</v>
      </c>
      <c r="AM586" s="103"/>
    </row>
    <row r="587" spans="1:39" ht="15">
      <c r="A587" s="105" t="str">
        <f>IF('VSTUP SCAUx'!AY587="","",'VSTUP SCAUx'!AY587)</f>
        <v/>
      </c>
      <c r="B587" s="105" t="str">
        <f>IF('VSTUP SCAUx'!A587="","",'VSTUP SCAUx'!A587)</f>
        <v/>
      </c>
      <c r="C587" s="105" t="str">
        <f>IF('VSTUP SCAUx'!B587="","",'VSTUP SCAUx'!B587)</f>
        <v/>
      </c>
      <c r="D587" s="105" t="str">
        <f>IF('VSTUP SCAUx'!C587="","",'VSTUP SCAUx'!C587)</f>
        <v/>
      </c>
      <c r="E587" s="105" t="str">
        <f>IF('VSTUP SCAUx'!I587="","",'VSTUP SCAUx'!I587)</f>
        <v/>
      </c>
      <c r="F587" s="95" t="str">
        <f>IF('VSTUP SCAUx'!F587="","",'VSTUP SCAUx'!F587)</f>
        <v/>
      </c>
      <c r="G587" s="95" t="str">
        <f>IF('VSTUP SCAUx'!G587="","",'VSTUP SCAUx'!G587)</f>
        <v/>
      </c>
      <c r="H587" s="101" t="str">
        <f>IF('VSTUP SCAUx'!AC587="","","ANO")</f>
        <v/>
      </c>
      <c r="I587" s="106" t="str">
        <f>IF('VSTUP SCAUx'!BD587="","",'VSTUP SCAUx'!BD587)</f>
        <v/>
      </c>
      <c r="J587" s="101" t="str">
        <f>IF('VSTUP SCAUx'!N587="","",'VSTUP SCAUx'!N587)</f>
        <v/>
      </c>
      <c r="K587" s="95" t="s">
        <v>28</v>
      </c>
      <c r="L587" s="95" t="s">
        <v>28</v>
      </c>
      <c r="M587" s="95" t="s">
        <v>28</v>
      </c>
      <c r="N587" s="95"/>
      <c r="O587" s="95" t="s">
        <v>28</v>
      </c>
      <c r="P587" s="96" t="e">
        <f>ROUND(IF(F587="vyplnit","-",VLOOKUP(CONCATENATE(Y587,G587," ",Z587),ZU!$A$6:$H$100,5,FALSE)*F587),2)</f>
        <v>#N/A</v>
      </c>
      <c r="Q587" s="96" t="e">
        <f t="shared" si="54"/>
        <v>#N/A</v>
      </c>
      <c r="R587" s="97" t="s">
        <v>28</v>
      </c>
      <c r="S587" s="97" t="s">
        <v>28</v>
      </c>
      <c r="T587" s="97" t="s">
        <v>28</v>
      </c>
      <c r="U587" s="96"/>
      <c r="V587" s="101" t="str">
        <f>IF('VSTUP SCAUx'!BH587="","",'VSTUP SCAUx'!BH587)</f>
        <v/>
      </c>
      <c r="W587" s="101" t="str">
        <f>IF('VSTUP SCAUx'!BI587="","",'VSTUP SCAUx'!BI587)</f>
        <v/>
      </c>
      <c r="X587" s="98" t="e">
        <f t="shared" si="55"/>
        <v>#VALUE!</v>
      </c>
      <c r="Y587" s="99">
        <f>IF(A587="vyplnit"," ",VLOOKUP(A587,ZU!$B$6:$H$101,2,FALSE))</f>
        <v>0</v>
      </c>
      <c r="Z587" s="95" t="s">
        <v>28</v>
      </c>
      <c r="AA587" s="95"/>
      <c r="AB587" s="95" t="s">
        <v>28</v>
      </c>
      <c r="AC587" s="95" t="s">
        <v>28</v>
      </c>
      <c r="AD587" s="95" t="s">
        <v>28</v>
      </c>
      <c r="AE587" s="95">
        <f t="shared" si="56"/>
        <v>0</v>
      </c>
      <c r="AF587" s="100">
        <f t="shared" si="57"/>
        <v>1</v>
      </c>
      <c r="AG587" s="95" t="e">
        <f t="shared" si="58"/>
        <v>#N/A</v>
      </c>
      <c r="AH587" s="95"/>
      <c r="AI587" s="101" t="s">
        <v>28</v>
      </c>
      <c r="AJ587" s="101" t="s">
        <v>28</v>
      </c>
      <c r="AK587" s="101" t="s">
        <v>28</v>
      </c>
      <c r="AL587" s="102" t="str">
        <f t="shared" si="59"/>
        <v>nezměněna</v>
      </c>
      <c r="AM587" s="103"/>
    </row>
    <row r="588" spans="1:39" ht="15">
      <c r="A588" s="105" t="str">
        <f>IF('VSTUP SCAUx'!AY588="","",'VSTUP SCAUx'!AY588)</f>
        <v/>
      </c>
      <c r="B588" s="105" t="str">
        <f>IF('VSTUP SCAUx'!A588="","",'VSTUP SCAUx'!A588)</f>
        <v/>
      </c>
      <c r="C588" s="105" t="str">
        <f>IF('VSTUP SCAUx'!B588="","",'VSTUP SCAUx'!B588)</f>
        <v/>
      </c>
      <c r="D588" s="105" t="str">
        <f>IF('VSTUP SCAUx'!C588="","",'VSTUP SCAUx'!C588)</f>
        <v/>
      </c>
      <c r="E588" s="105" t="str">
        <f>IF('VSTUP SCAUx'!I588="","",'VSTUP SCAUx'!I588)</f>
        <v/>
      </c>
      <c r="F588" s="95" t="str">
        <f>IF('VSTUP SCAUx'!F588="","",'VSTUP SCAUx'!F588)</f>
        <v/>
      </c>
      <c r="G588" s="95" t="str">
        <f>IF('VSTUP SCAUx'!G588="","",'VSTUP SCAUx'!G588)</f>
        <v/>
      </c>
      <c r="H588" s="101" t="str">
        <f>IF('VSTUP SCAUx'!AC588="","","ANO")</f>
        <v/>
      </c>
      <c r="I588" s="106" t="str">
        <f>IF('VSTUP SCAUx'!BD588="","",'VSTUP SCAUx'!BD588)</f>
        <v/>
      </c>
      <c r="J588" s="101" t="str">
        <f>IF('VSTUP SCAUx'!N588="","",'VSTUP SCAUx'!N588)</f>
        <v/>
      </c>
      <c r="K588" s="95" t="s">
        <v>28</v>
      </c>
      <c r="L588" s="95" t="s">
        <v>28</v>
      </c>
      <c r="M588" s="95" t="s">
        <v>28</v>
      </c>
      <c r="N588" s="95"/>
      <c r="O588" s="95" t="s">
        <v>28</v>
      </c>
      <c r="P588" s="96" t="e">
        <f>ROUND(IF(F588="vyplnit","-",VLOOKUP(CONCATENATE(Y588,G588," ",Z588),ZU!$A$6:$H$100,5,FALSE)*F588),2)</f>
        <v>#N/A</v>
      </c>
      <c r="Q588" s="96" t="e">
        <f t="shared" si="54"/>
        <v>#N/A</v>
      </c>
      <c r="R588" s="97" t="s">
        <v>28</v>
      </c>
      <c r="S588" s="97" t="s">
        <v>28</v>
      </c>
      <c r="T588" s="97" t="s">
        <v>28</v>
      </c>
      <c r="U588" s="96"/>
      <c r="V588" s="101" t="str">
        <f>IF('VSTUP SCAUx'!BH588="","",'VSTUP SCAUx'!BH588)</f>
        <v/>
      </c>
      <c r="W588" s="101" t="str">
        <f>IF('VSTUP SCAUx'!BI588="","",'VSTUP SCAUx'!BI588)</f>
        <v/>
      </c>
      <c r="X588" s="98" t="e">
        <f t="shared" si="55"/>
        <v>#VALUE!</v>
      </c>
      <c r="Y588" s="99">
        <f>IF(A588="vyplnit"," ",VLOOKUP(A588,ZU!$B$6:$H$101,2,FALSE))</f>
        <v>0</v>
      </c>
      <c r="Z588" s="95" t="s">
        <v>28</v>
      </c>
      <c r="AA588" s="95"/>
      <c r="AB588" s="95" t="s">
        <v>28</v>
      </c>
      <c r="AC588" s="95" t="s">
        <v>28</v>
      </c>
      <c r="AD588" s="95" t="s">
        <v>28</v>
      </c>
      <c r="AE588" s="95">
        <f t="shared" si="56"/>
        <v>0</v>
      </c>
      <c r="AF588" s="100">
        <f t="shared" si="57"/>
        <v>1</v>
      </c>
      <c r="AG588" s="95" t="e">
        <f t="shared" si="58"/>
        <v>#N/A</v>
      </c>
      <c r="AH588" s="95"/>
      <c r="AI588" s="101" t="s">
        <v>28</v>
      </c>
      <c r="AJ588" s="101" t="s">
        <v>28</v>
      </c>
      <c r="AK588" s="101" t="s">
        <v>28</v>
      </c>
      <c r="AL588" s="102" t="str">
        <f t="shared" si="59"/>
        <v>nezměněna</v>
      </c>
      <c r="AM588" s="103"/>
    </row>
    <row r="589" spans="1:39" ht="15">
      <c r="A589" s="105" t="str">
        <f>IF('VSTUP SCAUx'!AY589="","",'VSTUP SCAUx'!AY589)</f>
        <v/>
      </c>
      <c r="B589" s="105" t="str">
        <f>IF('VSTUP SCAUx'!A589="","",'VSTUP SCAUx'!A589)</f>
        <v/>
      </c>
      <c r="C589" s="105" t="str">
        <f>IF('VSTUP SCAUx'!B589="","",'VSTUP SCAUx'!B589)</f>
        <v/>
      </c>
      <c r="D589" s="105" t="str">
        <f>IF('VSTUP SCAUx'!C589="","",'VSTUP SCAUx'!C589)</f>
        <v/>
      </c>
      <c r="E589" s="105" t="str">
        <f>IF('VSTUP SCAUx'!I589="","",'VSTUP SCAUx'!I589)</f>
        <v/>
      </c>
      <c r="F589" s="95" t="str">
        <f>IF('VSTUP SCAUx'!F589="","",'VSTUP SCAUx'!F589)</f>
        <v/>
      </c>
      <c r="G589" s="95" t="str">
        <f>IF('VSTUP SCAUx'!G589="","",'VSTUP SCAUx'!G589)</f>
        <v/>
      </c>
      <c r="H589" s="101" t="str">
        <f>IF('VSTUP SCAUx'!AC589="","","ANO")</f>
        <v/>
      </c>
      <c r="I589" s="106" t="str">
        <f>IF('VSTUP SCAUx'!BD589="","",'VSTUP SCAUx'!BD589)</f>
        <v/>
      </c>
      <c r="J589" s="101" t="str">
        <f>IF('VSTUP SCAUx'!N589="","",'VSTUP SCAUx'!N589)</f>
        <v/>
      </c>
      <c r="K589" s="95" t="s">
        <v>28</v>
      </c>
      <c r="L589" s="95" t="s">
        <v>28</v>
      </c>
      <c r="M589" s="95" t="s">
        <v>28</v>
      </c>
      <c r="N589" s="95"/>
      <c r="O589" s="95" t="s">
        <v>28</v>
      </c>
      <c r="P589" s="96" t="e">
        <f>ROUND(IF(F589="vyplnit","-",VLOOKUP(CONCATENATE(Y589,G589," ",Z589),ZU!$A$6:$H$100,5,FALSE)*F589),2)</f>
        <v>#N/A</v>
      </c>
      <c r="Q589" s="96" t="e">
        <f t="shared" si="54"/>
        <v>#N/A</v>
      </c>
      <c r="R589" s="97" t="s">
        <v>28</v>
      </c>
      <c r="S589" s="97" t="s">
        <v>28</v>
      </c>
      <c r="T589" s="97" t="s">
        <v>28</v>
      </c>
      <c r="U589" s="96"/>
      <c r="V589" s="101" t="str">
        <f>IF('VSTUP SCAUx'!BH589="","",'VSTUP SCAUx'!BH589)</f>
        <v/>
      </c>
      <c r="W589" s="101" t="str">
        <f>IF('VSTUP SCAUx'!BI589="","",'VSTUP SCAUx'!BI589)</f>
        <v/>
      </c>
      <c r="X589" s="98" t="e">
        <f t="shared" si="55"/>
        <v>#VALUE!</v>
      </c>
      <c r="Y589" s="99">
        <f>IF(A589="vyplnit"," ",VLOOKUP(A589,ZU!$B$6:$H$101,2,FALSE))</f>
        <v>0</v>
      </c>
      <c r="Z589" s="95" t="s">
        <v>28</v>
      </c>
      <c r="AA589" s="95"/>
      <c r="AB589" s="95" t="s">
        <v>28</v>
      </c>
      <c r="AC589" s="95" t="s">
        <v>28</v>
      </c>
      <c r="AD589" s="95" t="s">
        <v>28</v>
      </c>
      <c r="AE589" s="95">
        <f t="shared" si="56"/>
        <v>0</v>
      </c>
      <c r="AF589" s="100">
        <f t="shared" si="57"/>
        <v>1</v>
      </c>
      <c r="AG589" s="95" t="e">
        <f t="shared" si="58"/>
        <v>#N/A</v>
      </c>
      <c r="AH589" s="95"/>
      <c r="AI589" s="101" t="s">
        <v>28</v>
      </c>
      <c r="AJ589" s="101" t="s">
        <v>28</v>
      </c>
      <c r="AK589" s="101" t="s">
        <v>28</v>
      </c>
      <c r="AL589" s="102" t="str">
        <f t="shared" si="59"/>
        <v>nezměněna</v>
      </c>
      <c r="AM589" s="103"/>
    </row>
    <row r="590" spans="1:39" ht="15">
      <c r="A590" s="105" t="str">
        <f>IF('VSTUP SCAUx'!AY590="","",'VSTUP SCAUx'!AY590)</f>
        <v/>
      </c>
      <c r="B590" s="105" t="str">
        <f>IF('VSTUP SCAUx'!A590="","",'VSTUP SCAUx'!A590)</f>
        <v/>
      </c>
      <c r="C590" s="105" t="str">
        <f>IF('VSTUP SCAUx'!B590="","",'VSTUP SCAUx'!B590)</f>
        <v/>
      </c>
      <c r="D590" s="105" t="str">
        <f>IF('VSTUP SCAUx'!C590="","",'VSTUP SCAUx'!C590)</f>
        <v/>
      </c>
      <c r="E590" s="105" t="str">
        <f>IF('VSTUP SCAUx'!I590="","",'VSTUP SCAUx'!I590)</f>
        <v/>
      </c>
      <c r="F590" s="95" t="str">
        <f>IF('VSTUP SCAUx'!F590="","",'VSTUP SCAUx'!F590)</f>
        <v/>
      </c>
      <c r="G590" s="95" t="str">
        <f>IF('VSTUP SCAUx'!G590="","",'VSTUP SCAUx'!G590)</f>
        <v/>
      </c>
      <c r="H590" s="101" t="str">
        <f>IF('VSTUP SCAUx'!AC590="","","ANO")</f>
        <v/>
      </c>
      <c r="I590" s="106" t="str">
        <f>IF('VSTUP SCAUx'!BD590="","",'VSTUP SCAUx'!BD590)</f>
        <v/>
      </c>
      <c r="J590" s="101" t="str">
        <f>IF('VSTUP SCAUx'!N590="","",'VSTUP SCAUx'!N590)</f>
        <v/>
      </c>
      <c r="K590" s="95" t="s">
        <v>28</v>
      </c>
      <c r="L590" s="95" t="s">
        <v>28</v>
      </c>
      <c r="M590" s="95" t="s">
        <v>28</v>
      </c>
      <c r="N590" s="95"/>
      <c r="O590" s="95" t="s">
        <v>28</v>
      </c>
      <c r="P590" s="96" t="e">
        <f>ROUND(IF(F590="vyplnit","-",VLOOKUP(CONCATENATE(Y590,G590," ",Z590),ZU!$A$6:$H$100,5,FALSE)*F590),2)</f>
        <v>#N/A</v>
      </c>
      <c r="Q590" s="96" t="e">
        <f t="shared" si="54"/>
        <v>#N/A</v>
      </c>
      <c r="R590" s="97" t="s">
        <v>28</v>
      </c>
      <c r="S590" s="97" t="s">
        <v>28</v>
      </c>
      <c r="T590" s="97" t="s">
        <v>28</v>
      </c>
      <c r="U590" s="96"/>
      <c r="V590" s="101" t="str">
        <f>IF('VSTUP SCAUx'!BH590="","",'VSTUP SCAUx'!BH590)</f>
        <v/>
      </c>
      <c r="W590" s="101" t="str">
        <f>IF('VSTUP SCAUx'!BI590="","",'VSTUP SCAUx'!BI590)</f>
        <v/>
      </c>
      <c r="X590" s="98" t="e">
        <f t="shared" si="55"/>
        <v>#VALUE!</v>
      </c>
      <c r="Y590" s="99">
        <f>IF(A590="vyplnit"," ",VLOOKUP(A590,ZU!$B$6:$H$101,2,FALSE))</f>
        <v>0</v>
      </c>
      <c r="Z590" s="95" t="s">
        <v>28</v>
      </c>
      <c r="AA590" s="95"/>
      <c r="AB590" s="95" t="s">
        <v>28</v>
      </c>
      <c r="AC590" s="95" t="s">
        <v>28</v>
      </c>
      <c r="AD590" s="95" t="s">
        <v>28</v>
      </c>
      <c r="AE590" s="95">
        <f t="shared" si="56"/>
        <v>0</v>
      </c>
      <c r="AF590" s="100">
        <f t="shared" si="57"/>
        <v>1</v>
      </c>
      <c r="AG590" s="95" t="e">
        <f t="shared" si="58"/>
        <v>#N/A</v>
      </c>
      <c r="AH590" s="95"/>
      <c r="AI590" s="101" t="s">
        <v>28</v>
      </c>
      <c r="AJ590" s="101" t="s">
        <v>28</v>
      </c>
      <c r="AK590" s="101" t="s">
        <v>28</v>
      </c>
      <c r="AL590" s="102" t="str">
        <f t="shared" si="59"/>
        <v>nezměněna</v>
      </c>
      <c r="AM590" s="103"/>
    </row>
    <row r="591" spans="1:39" ht="15">
      <c r="A591" s="105" t="str">
        <f>IF('VSTUP SCAUx'!AY591="","",'VSTUP SCAUx'!AY591)</f>
        <v/>
      </c>
      <c r="B591" s="105" t="str">
        <f>IF('VSTUP SCAUx'!A591="","",'VSTUP SCAUx'!A591)</f>
        <v/>
      </c>
      <c r="C591" s="105" t="str">
        <f>IF('VSTUP SCAUx'!B591="","",'VSTUP SCAUx'!B591)</f>
        <v/>
      </c>
      <c r="D591" s="105" t="str">
        <f>IF('VSTUP SCAUx'!C591="","",'VSTUP SCAUx'!C591)</f>
        <v/>
      </c>
      <c r="E591" s="105" t="str">
        <f>IF('VSTUP SCAUx'!I591="","",'VSTUP SCAUx'!I591)</f>
        <v/>
      </c>
      <c r="F591" s="95" t="str">
        <f>IF('VSTUP SCAUx'!F591="","",'VSTUP SCAUx'!F591)</f>
        <v/>
      </c>
      <c r="G591" s="95" t="str">
        <f>IF('VSTUP SCAUx'!G591="","",'VSTUP SCAUx'!G591)</f>
        <v/>
      </c>
      <c r="H591" s="101" t="str">
        <f>IF('VSTUP SCAUx'!AC591="","","ANO")</f>
        <v/>
      </c>
      <c r="I591" s="106" t="str">
        <f>IF('VSTUP SCAUx'!BD591="","",'VSTUP SCAUx'!BD591)</f>
        <v/>
      </c>
      <c r="J591" s="101" t="str">
        <f>IF('VSTUP SCAUx'!N591="","",'VSTUP SCAUx'!N591)</f>
        <v/>
      </c>
      <c r="K591" s="95" t="s">
        <v>28</v>
      </c>
      <c r="L591" s="95" t="s">
        <v>28</v>
      </c>
      <c r="M591" s="95" t="s">
        <v>28</v>
      </c>
      <c r="N591" s="95"/>
      <c r="O591" s="95" t="s">
        <v>28</v>
      </c>
      <c r="P591" s="96" t="e">
        <f>ROUND(IF(F591="vyplnit","-",VLOOKUP(CONCATENATE(Y591,G591," ",Z591),ZU!$A$6:$H$100,5,FALSE)*F591),2)</f>
        <v>#N/A</v>
      </c>
      <c r="Q591" s="96" t="e">
        <f t="shared" si="54"/>
        <v>#N/A</v>
      </c>
      <c r="R591" s="97" t="s">
        <v>28</v>
      </c>
      <c r="S591" s="97" t="s">
        <v>28</v>
      </c>
      <c r="T591" s="97" t="s">
        <v>28</v>
      </c>
      <c r="U591" s="96"/>
      <c r="V591" s="101" t="str">
        <f>IF('VSTUP SCAUx'!BH591="","",'VSTUP SCAUx'!BH591)</f>
        <v/>
      </c>
      <c r="W591" s="101" t="str">
        <f>IF('VSTUP SCAUx'!BI591="","",'VSTUP SCAUx'!BI591)</f>
        <v/>
      </c>
      <c r="X591" s="98" t="e">
        <f t="shared" si="55"/>
        <v>#VALUE!</v>
      </c>
      <c r="Y591" s="99">
        <f>IF(A591="vyplnit"," ",VLOOKUP(A591,ZU!$B$6:$H$101,2,FALSE))</f>
        <v>0</v>
      </c>
      <c r="Z591" s="95" t="s">
        <v>28</v>
      </c>
      <c r="AA591" s="95"/>
      <c r="AB591" s="95" t="s">
        <v>28</v>
      </c>
      <c r="AC591" s="95" t="s">
        <v>28</v>
      </c>
      <c r="AD591" s="95" t="s">
        <v>28</v>
      </c>
      <c r="AE591" s="95">
        <f t="shared" si="56"/>
        <v>0</v>
      </c>
      <c r="AF591" s="100">
        <f t="shared" si="57"/>
        <v>1</v>
      </c>
      <c r="AG591" s="95" t="e">
        <f t="shared" si="58"/>
        <v>#N/A</v>
      </c>
      <c r="AH591" s="95"/>
      <c r="AI591" s="101" t="s">
        <v>28</v>
      </c>
      <c r="AJ591" s="101" t="s">
        <v>28</v>
      </c>
      <c r="AK591" s="101" t="s">
        <v>28</v>
      </c>
      <c r="AL591" s="102" t="str">
        <f t="shared" si="59"/>
        <v>nezměněna</v>
      </c>
      <c r="AM591" s="103"/>
    </row>
    <row r="592" spans="1:39" ht="15">
      <c r="A592" s="105" t="str">
        <f>IF('VSTUP SCAUx'!AY592="","",'VSTUP SCAUx'!AY592)</f>
        <v/>
      </c>
      <c r="B592" s="105" t="str">
        <f>IF('VSTUP SCAUx'!A592="","",'VSTUP SCAUx'!A592)</f>
        <v/>
      </c>
      <c r="C592" s="105" t="str">
        <f>IF('VSTUP SCAUx'!B592="","",'VSTUP SCAUx'!B592)</f>
        <v/>
      </c>
      <c r="D592" s="105" t="str">
        <f>IF('VSTUP SCAUx'!C592="","",'VSTUP SCAUx'!C592)</f>
        <v/>
      </c>
      <c r="E592" s="105" t="str">
        <f>IF('VSTUP SCAUx'!I592="","",'VSTUP SCAUx'!I592)</f>
        <v/>
      </c>
      <c r="F592" s="95" t="str">
        <f>IF('VSTUP SCAUx'!F592="","",'VSTUP SCAUx'!F592)</f>
        <v/>
      </c>
      <c r="G592" s="95" t="str">
        <f>IF('VSTUP SCAUx'!G592="","",'VSTUP SCAUx'!G592)</f>
        <v/>
      </c>
      <c r="H592" s="101" t="str">
        <f>IF('VSTUP SCAUx'!AC592="","","ANO")</f>
        <v/>
      </c>
      <c r="I592" s="106" t="str">
        <f>IF('VSTUP SCAUx'!BD592="","",'VSTUP SCAUx'!BD592)</f>
        <v/>
      </c>
      <c r="J592" s="101" t="str">
        <f>IF('VSTUP SCAUx'!N592="","",'VSTUP SCAUx'!N592)</f>
        <v/>
      </c>
      <c r="K592" s="95" t="s">
        <v>28</v>
      </c>
      <c r="L592" s="95" t="s">
        <v>28</v>
      </c>
      <c r="M592" s="95" t="s">
        <v>28</v>
      </c>
      <c r="N592" s="95"/>
      <c r="O592" s="95" t="s">
        <v>28</v>
      </c>
      <c r="P592" s="96" t="e">
        <f>ROUND(IF(F592="vyplnit","-",VLOOKUP(CONCATENATE(Y592,G592," ",Z592),ZU!$A$6:$H$100,5,FALSE)*F592),2)</f>
        <v>#N/A</v>
      </c>
      <c r="Q592" s="96" t="e">
        <f t="shared" si="54"/>
        <v>#N/A</v>
      </c>
      <c r="R592" s="97" t="s">
        <v>28</v>
      </c>
      <c r="S592" s="97" t="s">
        <v>28</v>
      </c>
      <c r="T592" s="97" t="s">
        <v>28</v>
      </c>
      <c r="U592" s="96"/>
      <c r="V592" s="101" t="str">
        <f>IF('VSTUP SCAUx'!BH592="","",'VSTUP SCAUx'!BH592)</f>
        <v/>
      </c>
      <c r="W592" s="101" t="str">
        <f>IF('VSTUP SCAUx'!BI592="","",'VSTUP SCAUx'!BI592)</f>
        <v/>
      </c>
      <c r="X592" s="98" t="e">
        <f t="shared" si="55"/>
        <v>#VALUE!</v>
      </c>
      <c r="Y592" s="99">
        <f>IF(A592="vyplnit"," ",VLOOKUP(A592,ZU!$B$6:$H$101,2,FALSE))</f>
        <v>0</v>
      </c>
      <c r="Z592" s="95" t="s">
        <v>28</v>
      </c>
      <c r="AA592" s="95"/>
      <c r="AB592" s="95" t="s">
        <v>28</v>
      </c>
      <c r="AC592" s="95" t="s">
        <v>28</v>
      </c>
      <c r="AD592" s="95" t="s">
        <v>28</v>
      </c>
      <c r="AE592" s="95">
        <f t="shared" si="56"/>
        <v>0</v>
      </c>
      <c r="AF592" s="100">
        <f t="shared" si="57"/>
        <v>1</v>
      </c>
      <c r="AG592" s="95" t="e">
        <f t="shared" si="58"/>
        <v>#N/A</v>
      </c>
      <c r="AH592" s="95"/>
      <c r="AI592" s="101" t="s">
        <v>28</v>
      </c>
      <c r="AJ592" s="101" t="s">
        <v>28</v>
      </c>
      <c r="AK592" s="101" t="s">
        <v>28</v>
      </c>
      <c r="AL592" s="102" t="str">
        <f t="shared" si="59"/>
        <v>nezměněna</v>
      </c>
      <c r="AM592" s="103"/>
    </row>
    <row r="593" spans="1:39" ht="15">
      <c r="A593" s="105" t="str">
        <f>IF('VSTUP SCAUx'!AY593="","",'VSTUP SCAUx'!AY593)</f>
        <v/>
      </c>
      <c r="B593" s="105" t="str">
        <f>IF('VSTUP SCAUx'!A593="","",'VSTUP SCAUx'!A593)</f>
        <v/>
      </c>
      <c r="C593" s="105" t="str">
        <f>IF('VSTUP SCAUx'!B593="","",'VSTUP SCAUx'!B593)</f>
        <v/>
      </c>
      <c r="D593" s="105" t="str">
        <f>IF('VSTUP SCAUx'!C593="","",'VSTUP SCAUx'!C593)</f>
        <v/>
      </c>
      <c r="E593" s="105" t="str">
        <f>IF('VSTUP SCAUx'!I593="","",'VSTUP SCAUx'!I593)</f>
        <v/>
      </c>
      <c r="F593" s="95" t="str">
        <f>IF('VSTUP SCAUx'!F593="","",'VSTUP SCAUx'!F593)</f>
        <v/>
      </c>
      <c r="G593" s="95" t="str">
        <f>IF('VSTUP SCAUx'!G593="","",'VSTUP SCAUx'!G593)</f>
        <v/>
      </c>
      <c r="H593" s="101" t="str">
        <f>IF('VSTUP SCAUx'!AC593="","","ANO")</f>
        <v/>
      </c>
      <c r="I593" s="106" t="str">
        <f>IF('VSTUP SCAUx'!BD593="","",'VSTUP SCAUx'!BD593)</f>
        <v/>
      </c>
      <c r="J593" s="101" t="str">
        <f>IF('VSTUP SCAUx'!N593="","",'VSTUP SCAUx'!N593)</f>
        <v/>
      </c>
      <c r="K593" s="95" t="s">
        <v>28</v>
      </c>
      <c r="L593" s="95" t="s">
        <v>28</v>
      </c>
      <c r="M593" s="95" t="s">
        <v>28</v>
      </c>
      <c r="N593" s="95"/>
      <c r="O593" s="95" t="s">
        <v>28</v>
      </c>
      <c r="P593" s="96" t="e">
        <f>ROUND(IF(F593="vyplnit","-",VLOOKUP(CONCATENATE(Y593,G593," ",Z593),ZU!$A$6:$H$100,5,FALSE)*F593),2)</f>
        <v>#N/A</v>
      </c>
      <c r="Q593" s="96" t="e">
        <f t="shared" si="54"/>
        <v>#N/A</v>
      </c>
      <c r="R593" s="97" t="s">
        <v>28</v>
      </c>
      <c r="S593" s="97" t="s">
        <v>28</v>
      </c>
      <c r="T593" s="97" t="s">
        <v>28</v>
      </c>
      <c r="U593" s="96"/>
      <c r="V593" s="101" t="str">
        <f>IF('VSTUP SCAUx'!BH593="","",'VSTUP SCAUx'!BH593)</f>
        <v/>
      </c>
      <c r="W593" s="101" t="str">
        <f>IF('VSTUP SCAUx'!BI593="","",'VSTUP SCAUx'!BI593)</f>
        <v/>
      </c>
      <c r="X593" s="98" t="e">
        <f t="shared" si="55"/>
        <v>#VALUE!</v>
      </c>
      <c r="Y593" s="99">
        <f>IF(A593="vyplnit"," ",VLOOKUP(A593,ZU!$B$6:$H$101,2,FALSE))</f>
        <v>0</v>
      </c>
      <c r="Z593" s="95" t="s">
        <v>28</v>
      </c>
      <c r="AA593" s="95"/>
      <c r="AB593" s="95" t="s">
        <v>28</v>
      </c>
      <c r="AC593" s="95" t="s">
        <v>28</v>
      </c>
      <c r="AD593" s="95" t="s">
        <v>28</v>
      </c>
      <c r="AE593" s="95">
        <f t="shared" si="56"/>
        <v>0</v>
      </c>
      <c r="AF593" s="100">
        <f t="shared" si="57"/>
        <v>1</v>
      </c>
      <c r="AG593" s="95" t="e">
        <f t="shared" si="58"/>
        <v>#N/A</v>
      </c>
      <c r="AH593" s="95"/>
      <c r="AI593" s="101" t="s">
        <v>28</v>
      </c>
      <c r="AJ593" s="101" t="s">
        <v>28</v>
      </c>
      <c r="AK593" s="101" t="s">
        <v>28</v>
      </c>
      <c r="AL593" s="102" t="str">
        <f t="shared" si="59"/>
        <v>nezměněna</v>
      </c>
      <c r="AM593" s="103"/>
    </row>
    <row r="594" spans="1:39" ht="15">
      <c r="A594" s="105" t="str">
        <f>IF('VSTUP SCAUx'!AY594="","",'VSTUP SCAUx'!AY594)</f>
        <v/>
      </c>
      <c r="B594" s="105" t="str">
        <f>IF('VSTUP SCAUx'!A594="","",'VSTUP SCAUx'!A594)</f>
        <v/>
      </c>
      <c r="C594" s="105" t="str">
        <f>IF('VSTUP SCAUx'!B594="","",'VSTUP SCAUx'!B594)</f>
        <v/>
      </c>
      <c r="D594" s="105" t="str">
        <f>IF('VSTUP SCAUx'!C594="","",'VSTUP SCAUx'!C594)</f>
        <v/>
      </c>
      <c r="E594" s="105" t="str">
        <f>IF('VSTUP SCAUx'!I594="","",'VSTUP SCAUx'!I594)</f>
        <v/>
      </c>
      <c r="F594" s="95" t="str">
        <f>IF('VSTUP SCAUx'!F594="","",'VSTUP SCAUx'!F594)</f>
        <v/>
      </c>
      <c r="G594" s="95" t="str">
        <f>IF('VSTUP SCAUx'!G594="","",'VSTUP SCAUx'!G594)</f>
        <v/>
      </c>
      <c r="H594" s="101" t="str">
        <f>IF('VSTUP SCAUx'!AC594="","","ANO")</f>
        <v/>
      </c>
      <c r="I594" s="106" t="str">
        <f>IF('VSTUP SCAUx'!BD594="","",'VSTUP SCAUx'!BD594)</f>
        <v/>
      </c>
      <c r="J594" s="101" t="str">
        <f>IF('VSTUP SCAUx'!N594="","",'VSTUP SCAUx'!N594)</f>
        <v/>
      </c>
      <c r="K594" s="95" t="s">
        <v>28</v>
      </c>
      <c r="L594" s="95" t="s">
        <v>28</v>
      </c>
      <c r="M594" s="95" t="s">
        <v>28</v>
      </c>
      <c r="N594" s="95"/>
      <c r="O594" s="95" t="s">
        <v>28</v>
      </c>
      <c r="P594" s="96" t="e">
        <f>ROUND(IF(F594="vyplnit","-",VLOOKUP(CONCATENATE(Y594,G594," ",Z594),ZU!$A$6:$H$100,5,FALSE)*F594),2)</f>
        <v>#N/A</v>
      </c>
      <c r="Q594" s="96" t="e">
        <f t="shared" si="54"/>
        <v>#N/A</v>
      </c>
      <c r="R594" s="97" t="s">
        <v>28</v>
      </c>
      <c r="S594" s="97" t="s">
        <v>28</v>
      </c>
      <c r="T594" s="97" t="s">
        <v>28</v>
      </c>
      <c r="U594" s="96"/>
      <c r="V594" s="101" t="str">
        <f>IF('VSTUP SCAUx'!BH594="","",'VSTUP SCAUx'!BH594)</f>
        <v/>
      </c>
      <c r="W594" s="101" t="str">
        <f>IF('VSTUP SCAUx'!BI594="","",'VSTUP SCAUx'!BI594)</f>
        <v/>
      </c>
      <c r="X594" s="98" t="e">
        <f t="shared" si="55"/>
        <v>#VALUE!</v>
      </c>
      <c r="Y594" s="99">
        <f>IF(A594="vyplnit"," ",VLOOKUP(A594,ZU!$B$6:$H$101,2,FALSE))</f>
        <v>0</v>
      </c>
      <c r="Z594" s="95" t="s">
        <v>28</v>
      </c>
      <c r="AA594" s="95"/>
      <c r="AB594" s="95" t="s">
        <v>28</v>
      </c>
      <c r="AC594" s="95" t="s">
        <v>28</v>
      </c>
      <c r="AD594" s="95" t="s">
        <v>28</v>
      </c>
      <c r="AE594" s="95">
        <f t="shared" si="56"/>
        <v>0</v>
      </c>
      <c r="AF594" s="100">
        <f t="shared" si="57"/>
        <v>1</v>
      </c>
      <c r="AG594" s="95" t="e">
        <f t="shared" si="58"/>
        <v>#N/A</v>
      </c>
      <c r="AH594" s="95"/>
      <c r="AI594" s="101" t="s">
        <v>28</v>
      </c>
      <c r="AJ594" s="101" t="s">
        <v>28</v>
      </c>
      <c r="AK594" s="101" t="s">
        <v>28</v>
      </c>
      <c r="AL594" s="102" t="str">
        <f t="shared" si="59"/>
        <v>nezměněna</v>
      </c>
      <c r="AM594" s="103"/>
    </row>
    <row r="595" spans="1:39" ht="15">
      <c r="A595" s="105" t="str">
        <f>IF('VSTUP SCAUx'!AY595="","",'VSTUP SCAUx'!AY595)</f>
        <v/>
      </c>
      <c r="B595" s="105" t="str">
        <f>IF('VSTUP SCAUx'!A595="","",'VSTUP SCAUx'!A595)</f>
        <v/>
      </c>
      <c r="C595" s="105" t="str">
        <f>IF('VSTUP SCAUx'!B595="","",'VSTUP SCAUx'!B595)</f>
        <v/>
      </c>
      <c r="D595" s="105" t="str">
        <f>IF('VSTUP SCAUx'!C595="","",'VSTUP SCAUx'!C595)</f>
        <v/>
      </c>
      <c r="E595" s="105" t="str">
        <f>IF('VSTUP SCAUx'!I595="","",'VSTUP SCAUx'!I595)</f>
        <v/>
      </c>
      <c r="F595" s="95" t="str">
        <f>IF('VSTUP SCAUx'!F595="","",'VSTUP SCAUx'!F595)</f>
        <v/>
      </c>
      <c r="G595" s="95" t="str">
        <f>IF('VSTUP SCAUx'!G595="","",'VSTUP SCAUx'!G595)</f>
        <v/>
      </c>
      <c r="H595" s="101" t="str">
        <f>IF('VSTUP SCAUx'!AC595="","","ANO")</f>
        <v/>
      </c>
      <c r="I595" s="106" t="str">
        <f>IF('VSTUP SCAUx'!BD595="","",'VSTUP SCAUx'!BD595)</f>
        <v/>
      </c>
      <c r="J595" s="101" t="str">
        <f>IF('VSTUP SCAUx'!N595="","",'VSTUP SCAUx'!N595)</f>
        <v/>
      </c>
      <c r="K595" s="95" t="s">
        <v>28</v>
      </c>
      <c r="L595" s="95" t="s">
        <v>28</v>
      </c>
      <c r="M595" s="95" t="s">
        <v>28</v>
      </c>
      <c r="N595" s="95"/>
      <c r="O595" s="95" t="s">
        <v>28</v>
      </c>
      <c r="P595" s="96" t="e">
        <f>ROUND(IF(F595="vyplnit","-",VLOOKUP(CONCATENATE(Y595,G595," ",Z595),ZU!$A$6:$H$100,5,FALSE)*F595),2)</f>
        <v>#N/A</v>
      </c>
      <c r="Q595" s="96" t="e">
        <f t="shared" si="54"/>
        <v>#N/A</v>
      </c>
      <c r="R595" s="97" t="s">
        <v>28</v>
      </c>
      <c r="S595" s="97" t="s">
        <v>28</v>
      </c>
      <c r="T595" s="97" t="s">
        <v>28</v>
      </c>
      <c r="U595" s="96"/>
      <c r="V595" s="101" t="str">
        <f>IF('VSTUP SCAUx'!BH595="","",'VSTUP SCAUx'!BH595)</f>
        <v/>
      </c>
      <c r="W595" s="101" t="str">
        <f>IF('VSTUP SCAUx'!BI595="","",'VSTUP SCAUx'!BI595)</f>
        <v/>
      </c>
      <c r="X595" s="98" t="e">
        <f t="shared" si="55"/>
        <v>#VALUE!</v>
      </c>
      <c r="Y595" s="99">
        <f>IF(A595="vyplnit"," ",VLOOKUP(A595,ZU!$B$6:$H$101,2,FALSE))</f>
        <v>0</v>
      </c>
      <c r="Z595" s="95" t="s">
        <v>28</v>
      </c>
      <c r="AA595" s="95"/>
      <c r="AB595" s="95" t="s">
        <v>28</v>
      </c>
      <c r="AC595" s="95" t="s">
        <v>28</v>
      </c>
      <c r="AD595" s="95" t="s">
        <v>28</v>
      </c>
      <c r="AE595" s="95">
        <f t="shared" si="56"/>
        <v>0</v>
      </c>
      <c r="AF595" s="100">
        <f t="shared" si="57"/>
        <v>1</v>
      </c>
      <c r="AG595" s="95" t="e">
        <f t="shared" si="58"/>
        <v>#N/A</v>
      </c>
      <c r="AH595" s="95"/>
      <c r="AI595" s="101" t="s">
        <v>28</v>
      </c>
      <c r="AJ595" s="101" t="s">
        <v>28</v>
      </c>
      <c r="AK595" s="101" t="s">
        <v>28</v>
      </c>
      <c r="AL595" s="102" t="str">
        <f t="shared" si="59"/>
        <v>nezměněna</v>
      </c>
      <c r="AM595" s="103"/>
    </row>
    <row r="596" spans="1:39" ht="15">
      <c r="A596" s="105" t="str">
        <f>IF('VSTUP SCAUx'!AY596="","",'VSTUP SCAUx'!AY596)</f>
        <v/>
      </c>
      <c r="B596" s="105" t="str">
        <f>IF('VSTUP SCAUx'!A596="","",'VSTUP SCAUx'!A596)</f>
        <v/>
      </c>
      <c r="C596" s="105" t="str">
        <f>IF('VSTUP SCAUx'!B596="","",'VSTUP SCAUx'!B596)</f>
        <v/>
      </c>
      <c r="D596" s="105" t="str">
        <f>IF('VSTUP SCAUx'!C596="","",'VSTUP SCAUx'!C596)</f>
        <v/>
      </c>
      <c r="E596" s="105" t="str">
        <f>IF('VSTUP SCAUx'!I596="","",'VSTUP SCAUx'!I596)</f>
        <v/>
      </c>
      <c r="F596" s="95" t="str">
        <f>IF('VSTUP SCAUx'!F596="","",'VSTUP SCAUx'!F596)</f>
        <v/>
      </c>
      <c r="G596" s="95" t="str">
        <f>IF('VSTUP SCAUx'!G596="","",'VSTUP SCAUx'!G596)</f>
        <v/>
      </c>
      <c r="H596" s="101" t="str">
        <f>IF('VSTUP SCAUx'!AC596="","","ANO")</f>
        <v/>
      </c>
      <c r="I596" s="106" t="str">
        <f>IF('VSTUP SCAUx'!BD596="","",'VSTUP SCAUx'!BD596)</f>
        <v/>
      </c>
      <c r="J596" s="101" t="str">
        <f>IF('VSTUP SCAUx'!N596="","",'VSTUP SCAUx'!N596)</f>
        <v/>
      </c>
      <c r="K596" s="95" t="s">
        <v>28</v>
      </c>
      <c r="L596" s="95" t="s">
        <v>28</v>
      </c>
      <c r="M596" s="95" t="s">
        <v>28</v>
      </c>
      <c r="N596" s="95"/>
      <c r="O596" s="95" t="s">
        <v>28</v>
      </c>
      <c r="P596" s="96" t="e">
        <f>ROUND(IF(F596="vyplnit","-",VLOOKUP(CONCATENATE(Y596,G596," ",Z596),ZU!$A$6:$H$100,5,FALSE)*F596),2)</f>
        <v>#N/A</v>
      </c>
      <c r="Q596" s="96" t="e">
        <f t="shared" si="54"/>
        <v>#N/A</v>
      </c>
      <c r="R596" s="97" t="s">
        <v>28</v>
      </c>
      <c r="S596" s="97" t="s">
        <v>28</v>
      </c>
      <c r="T596" s="97" t="s">
        <v>28</v>
      </c>
      <c r="U596" s="96"/>
      <c r="V596" s="101" t="str">
        <f>IF('VSTUP SCAUx'!BH596="","",'VSTUP SCAUx'!BH596)</f>
        <v/>
      </c>
      <c r="W596" s="101" t="str">
        <f>IF('VSTUP SCAUx'!BI596="","",'VSTUP SCAUx'!BI596)</f>
        <v/>
      </c>
      <c r="X596" s="98" t="e">
        <f t="shared" si="55"/>
        <v>#VALUE!</v>
      </c>
      <c r="Y596" s="99">
        <f>IF(A596="vyplnit"," ",VLOOKUP(A596,ZU!$B$6:$H$101,2,FALSE))</f>
        <v>0</v>
      </c>
      <c r="Z596" s="95" t="s">
        <v>28</v>
      </c>
      <c r="AA596" s="95"/>
      <c r="AB596" s="95" t="s">
        <v>28</v>
      </c>
      <c r="AC596" s="95" t="s">
        <v>28</v>
      </c>
      <c r="AD596" s="95" t="s">
        <v>28</v>
      </c>
      <c r="AE596" s="95">
        <f t="shared" si="56"/>
        <v>0</v>
      </c>
      <c r="AF596" s="100">
        <f t="shared" si="57"/>
        <v>1</v>
      </c>
      <c r="AG596" s="95" t="e">
        <f t="shared" si="58"/>
        <v>#N/A</v>
      </c>
      <c r="AH596" s="95"/>
      <c r="AI596" s="101" t="s">
        <v>28</v>
      </c>
      <c r="AJ596" s="101" t="s">
        <v>28</v>
      </c>
      <c r="AK596" s="101" t="s">
        <v>28</v>
      </c>
      <c r="AL596" s="102" t="str">
        <f t="shared" si="59"/>
        <v>nezměněna</v>
      </c>
      <c r="AM596" s="103"/>
    </row>
    <row r="597" spans="1:39" ht="15">
      <c r="A597" s="105" t="str">
        <f>IF('VSTUP SCAUx'!AY597="","",'VSTUP SCAUx'!AY597)</f>
        <v/>
      </c>
      <c r="B597" s="105" t="str">
        <f>IF('VSTUP SCAUx'!A597="","",'VSTUP SCAUx'!A597)</f>
        <v/>
      </c>
      <c r="C597" s="105" t="str">
        <f>IF('VSTUP SCAUx'!B597="","",'VSTUP SCAUx'!B597)</f>
        <v/>
      </c>
      <c r="D597" s="105" t="str">
        <f>IF('VSTUP SCAUx'!C597="","",'VSTUP SCAUx'!C597)</f>
        <v/>
      </c>
      <c r="E597" s="105" t="str">
        <f>IF('VSTUP SCAUx'!I597="","",'VSTUP SCAUx'!I597)</f>
        <v/>
      </c>
      <c r="F597" s="95" t="str">
        <f>IF('VSTUP SCAUx'!F597="","",'VSTUP SCAUx'!F597)</f>
        <v/>
      </c>
      <c r="G597" s="95" t="str">
        <f>IF('VSTUP SCAUx'!G597="","",'VSTUP SCAUx'!G597)</f>
        <v/>
      </c>
      <c r="H597" s="101" t="str">
        <f>IF('VSTUP SCAUx'!AC597="","","ANO")</f>
        <v/>
      </c>
      <c r="I597" s="106" t="str">
        <f>IF('VSTUP SCAUx'!BD597="","",'VSTUP SCAUx'!BD597)</f>
        <v/>
      </c>
      <c r="J597" s="101" t="str">
        <f>IF('VSTUP SCAUx'!N597="","",'VSTUP SCAUx'!N597)</f>
        <v/>
      </c>
      <c r="K597" s="95" t="s">
        <v>28</v>
      </c>
      <c r="L597" s="95" t="s">
        <v>28</v>
      </c>
      <c r="M597" s="95" t="s">
        <v>28</v>
      </c>
      <c r="N597" s="95"/>
      <c r="O597" s="95" t="s">
        <v>28</v>
      </c>
      <c r="P597" s="96" t="e">
        <f>ROUND(IF(F597="vyplnit","-",VLOOKUP(CONCATENATE(Y597,G597," ",Z597),ZU!$A$6:$H$100,5,FALSE)*F597),2)</f>
        <v>#N/A</v>
      </c>
      <c r="Q597" s="96" t="e">
        <f t="shared" si="54"/>
        <v>#N/A</v>
      </c>
      <c r="R597" s="97" t="s">
        <v>28</v>
      </c>
      <c r="S597" s="97" t="s">
        <v>28</v>
      </c>
      <c r="T597" s="97" t="s">
        <v>28</v>
      </c>
      <c r="U597" s="96"/>
      <c r="V597" s="101" t="str">
        <f>IF('VSTUP SCAUx'!BH597="","",'VSTUP SCAUx'!BH597)</f>
        <v/>
      </c>
      <c r="W597" s="101" t="str">
        <f>IF('VSTUP SCAUx'!BI597="","",'VSTUP SCAUx'!BI597)</f>
        <v/>
      </c>
      <c r="X597" s="98" t="e">
        <f t="shared" si="55"/>
        <v>#VALUE!</v>
      </c>
      <c r="Y597" s="99">
        <f>IF(A597="vyplnit"," ",VLOOKUP(A597,ZU!$B$6:$H$101,2,FALSE))</f>
        <v>0</v>
      </c>
      <c r="Z597" s="95" t="s">
        <v>28</v>
      </c>
      <c r="AA597" s="95"/>
      <c r="AB597" s="95" t="s">
        <v>28</v>
      </c>
      <c r="AC597" s="95" t="s">
        <v>28</v>
      </c>
      <c r="AD597" s="95" t="s">
        <v>28</v>
      </c>
      <c r="AE597" s="95">
        <f t="shared" si="56"/>
        <v>0</v>
      </c>
      <c r="AF597" s="100">
        <f t="shared" si="57"/>
        <v>1</v>
      </c>
      <c r="AG597" s="95" t="e">
        <f t="shared" si="58"/>
        <v>#N/A</v>
      </c>
      <c r="AH597" s="95"/>
      <c r="AI597" s="101" t="s">
        <v>28</v>
      </c>
      <c r="AJ597" s="101" t="s">
        <v>28</v>
      </c>
      <c r="AK597" s="101" t="s">
        <v>28</v>
      </c>
      <c r="AL597" s="102" t="str">
        <f t="shared" si="59"/>
        <v>nezměněna</v>
      </c>
      <c r="AM597" s="103"/>
    </row>
    <row r="598" spans="1:39" ht="15">
      <c r="A598" s="105" t="str">
        <f>IF('VSTUP SCAUx'!AY598="","",'VSTUP SCAUx'!AY598)</f>
        <v/>
      </c>
      <c r="B598" s="105" t="str">
        <f>IF('VSTUP SCAUx'!A598="","",'VSTUP SCAUx'!A598)</f>
        <v/>
      </c>
      <c r="C598" s="105" t="str">
        <f>IF('VSTUP SCAUx'!B598="","",'VSTUP SCAUx'!B598)</f>
        <v/>
      </c>
      <c r="D598" s="105" t="str">
        <f>IF('VSTUP SCAUx'!C598="","",'VSTUP SCAUx'!C598)</f>
        <v/>
      </c>
      <c r="E598" s="105" t="str">
        <f>IF('VSTUP SCAUx'!I598="","",'VSTUP SCAUx'!I598)</f>
        <v/>
      </c>
      <c r="F598" s="95" t="str">
        <f>IF('VSTUP SCAUx'!F598="","",'VSTUP SCAUx'!F598)</f>
        <v/>
      </c>
      <c r="G598" s="95" t="str">
        <f>IF('VSTUP SCAUx'!G598="","",'VSTUP SCAUx'!G598)</f>
        <v/>
      </c>
      <c r="H598" s="101" t="str">
        <f>IF('VSTUP SCAUx'!AC598="","","ANO")</f>
        <v/>
      </c>
      <c r="I598" s="106" t="str">
        <f>IF('VSTUP SCAUx'!BD598="","",'VSTUP SCAUx'!BD598)</f>
        <v/>
      </c>
      <c r="J598" s="101" t="str">
        <f>IF('VSTUP SCAUx'!N598="","",'VSTUP SCAUx'!N598)</f>
        <v/>
      </c>
      <c r="K598" s="95" t="s">
        <v>28</v>
      </c>
      <c r="L598" s="95" t="s">
        <v>28</v>
      </c>
      <c r="M598" s="95" t="s">
        <v>28</v>
      </c>
      <c r="N598" s="95"/>
      <c r="O598" s="95" t="s">
        <v>28</v>
      </c>
      <c r="P598" s="96" t="e">
        <f>ROUND(IF(F598="vyplnit","-",VLOOKUP(CONCATENATE(Y598,G598," ",Z598),ZU!$A$6:$H$100,5,FALSE)*F598),2)</f>
        <v>#N/A</v>
      </c>
      <c r="Q598" s="96" t="e">
        <f t="shared" si="54"/>
        <v>#N/A</v>
      </c>
      <c r="R598" s="97" t="s">
        <v>28</v>
      </c>
      <c r="S598" s="97" t="s">
        <v>28</v>
      </c>
      <c r="T598" s="97" t="s">
        <v>28</v>
      </c>
      <c r="U598" s="96"/>
      <c r="V598" s="101" t="str">
        <f>IF('VSTUP SCAUx'!BH598="","",'VSTUP SCAUx'!BH598)</f>
        <v/>
      </c>
      <c r="W598" s="101" t="str">
        <f>IF('VSTUP SCAUx'!BI598="","",'VSTUP SCAUx'!BI598)</f>
        <v/>
      </c>
      <c r="X598" s="98" t="e">
        <f t="shared" si="55"/>
        <v>#VALUE!</v>
      </c>
      <c r="Y598" s="99">
        <f>IF(A598="vyplnit"," ",VLOOKUP(A598,ZU!$B$6:$H$101,2,FALSE))</f>
        <v>0</v>
      </c>
      <c r="Z598" s="95" t="s">
        <v>28</v>
      </c>
      <c r="AA598" s="95"/>
      <c r="AB598" s="95" t="s">
        <v>28</v>
      </c>
      <c r="AC598" s="95" t="s">
        <v>28</v>
      </c>
      <c r="AD598" s="95" t="s">
        <v>28</v>
      </c>
      <c r="AE598" s="95">
        <f t="shared" si="56"/>
        <v>0</v>
      </c>
      <c r="AF598" s="100">
        <f t="shared" si="57"/>
        <v>1</v>
      </c>
      <c r="AG598" s="95" t="e">
        <f t="shared" si="58"/>
        <v>#N/A</v>
      </c>
      <c r="AH598" s="95"/>
      <c r="AI598" s="101" t="s">
        <v>28</v>
      </c>
      <c r="AJ598" s="101" t="s">
        <v>28</v>
      </c>
      <c r="AK598" s="101" t="s">
        <v>28</v>
      </c>
      <c r="AL598" s="102" t="str">
        <f t="shared" si="59"/>
        <v>nezměněna</v>
      </c>
      <c r="AM598" s="103"/>
    </row>
    <row r="599" spans="1:39" ht="15">
      <c r="A599" s="105" t="str">
        <f>IF('VSTUP SCAUx'!AY599="","",'VSTUP SCAUx'!AY599)</f>
        <v/>
      </c>
      <c r="B599" s="105" t="str">
        <f>IF('VSTUP SCAUx'!A599="","",'VSTUP SCAUx'!A599)</f>
        <v/>
      </c>
      <c r="C599" s="105" t="str">
        <f>IF('VSTUP SCAUx'!B599="","",'VSTUP SCAUx'!B599)</f>
        <v/>
      </c>
      <c r="D599" s="105" t="str">
        <f>IF('VSTUP SCAUx'!C599="","",'VSTUP SCAUx'!C599)</f>
        <v/>
      </c>
      <c r="E599" s="105" t="str">
        <f>IF('VSTUP SCAUx'!I599="","",'VSTUP SCAUx'!I599)</f>
        <v/>
      </c>
      <c r="F599" s="95" t="str">
        <f>IF('VSTUP SCAUx'!F599="","",'VSTUP SCAUx'!F599)</f>
        <v/>
      </c>
      <c r="G599" s="95" t="str">
        <f>IF('VSTUP SCAUx'!G599="","",'VSTUP SCAUx'!G599)</f>
        <v/>
      </c>
      <c r="H599" s="101" t="str">
        <f>IF('VSTUP SCAUx'!AC599="","","ANO")</f>
        <v/>
      </c>
      <c r="I599" s="106" t="str">
        <f>IF('VSTUP SCAUx'!BD599="","",'VSTUP SCAUx'!BD599)</f>
        <v/>
      </c>
      <c r="J599" s="101" t="str">
        <f>IF('VSTUP SCAUx'!N599="","",'VSTUP SCAUx'!N599)</f>
        <v/>
      </c>
      <c r="K599" s="95" t="s">
        <v>28</v>
      </c>
      <c r="L599" s="95" t="s">
        <v>28</v>
      </c>
      <c r="M599" s="95" t="s">
        <v>28</v>
      </c>
      <c r="N599" s="95"/>
      <c r="O599" s="95" t="s">
        <v>28</v>
      </c>
      <c r="P599" s="96" t="e">
        <f>ROUND(IF(F599="vyplnit","-",VLOOKUP(CONCATENATE(Y599,G599," ",Z599),ZU!$A$6:$H$100,5,FALSE)*F599),2)</f>
        <v>#N/A</v>
      </c>
      <c r="Q599" s="96" t="e">
        <f t="shared" si="54"/>
        <v>#N/A</v>
      </c>
      <c r="R599" s="97" t="s">
        <v>28</v>
      </c>
      <c r="S599" s="97" t="s">
        <v>28</v>
      </c>
      <c r="T599" s="97" t="s">
        <v>28</v>
      </c>
      <c r="U599" s="96"/>
      <c r="V599" s="101" t="str">
        <f>IF('VSTUP SCAUx'!BH599="","",'VSTUP SCAUx'!BH599)</f>
        <v/>
      </c>
      <c r="W599" s="101" t="str">
        <f>IF('VSTUP SCAUx'!BI599="","",'VSTUP SCAUx'!BI599)</f>
        <v/>
      </c>
      <c r="X599" s="98" t="e">
        <f t="shared" si="55"/>
        <v>#VALUE!</v>
      </c>
      <c r="Y599" s="99">
        <f>IF(A599="vyplnit"," ",VLOOKUP(A599,ZU!$B$6:$H$101,2,FALSE))</f>
        <v>0</v>
      </c>
      <c r="Z599" s="95" t="s">
        <v>28</v>
      </c>
      <c r="AA599" s="95"/>
      <c r="AB599" s="95" t="s">
        <v>28</v>
      </c>
      <c r="AC599" s="95" t="s">
        <v>28</v>
      </c>
      <c r="AD599" s="95" t="s">
        <v>28</v>
      </c>
      <c r="AE599" s="95">
        <f t="shared" si="56"/>
        <v>0</v>
      </c>
      <c r="AF599" s="100">
        <f t="shared" si="57"/>
        <v>1</v>
      </c>
      <c r="AG599" s="95" t="e">
        <f t="shared" si="58"/>
        <v>#N/A</v>
      </c>
      <c r="AH599" s="95"/>
      <c r="AI599" s="101" t="s">
        <v>28</v>
      </c>
      <c r="AJ599" s="101" t="s">
        <v>28</v>
      </c>
      <c r="AK599" s="101" t="s">
        <v>28</v>
      </c>
      <c r="AL599" s="102" t="str">
        <f t="shared" si="59"/>
        <v>nezměněna</v>
      </c>
      <c r="AM599" s="103"/>
    </row>
    <row r="600" spans="1:39" ht="15">
      <c r="A600" s="105" t="str">
        <f>IF('VSTUP SCAUx'!AY600="","",'VSTUP SCAUx'!AY600)</f>
        <v/>
      </c>
      <c r="B600" s="105" t="str">
        <f>IF('VSTUP SCAUx'!A600="","",'VSTUP SCAUx'!A600)</f>
        <v/>
      </c>
      <c r="C600" s="105" t="str">
        <f>IF('VSTUP SCAUx'!B600="","",'VSTUP SCAUx'!B600)</f>
        <v/>
      </c>
      <c r="D600" s="105" t="str">
        <f>IF('VSTUP SCAUx'!C600="","",'VSTUP SCAUx'!C600)</f>
        <v/>
      </c>
      <c r="E600" s="105" t="str">
        <f>IF('VSTUP SCAUx'!I600="","",'VSTUP SCAUx'!I600)</f>
        <v/>
      </c>
      <c r="F600" s="95" t="str">
        <f>IF('VSTUP SCAUx'!F600="","",'VSTUP SCAUx'!F600)</f>
        <v/>
      </c>
      <c r="G600" s="95" t="str">
        <f>IF('VSTUP SCAUx'!G600="","",'VSTUP SCAUx'!G600)</f>
        <v/>
      </c>
      <c r="H600" s="101" t="str">
        <f>IF('VSTUP SCAUx'!AC600="","","ANO")</f>
        <v/>
      </c>
      <c r="I600" s="106" t="str">
        <f>IF('VSTUP SCAUx'!BD600="","",'VSTUP SCAUx'!BD600)</f>
        <v/>
      </c>
      <c r="J600" s="101" t="str">
        <f>IF('VSTUP SCAUx'!N600="","",'VSTUP SCAUx'!N600)</f>
        <v/>
      </c>
      <c r="K600" s="95" t="s">
        <v>28</v>
      </c>
      <c r="L600" s="95" t="s">
        <v>28</v>
      </c>
      <c r="M600" s="95" t="s">
        <v>28</v>
      </c>
      <c r="N600" s="95"/>
      <c r="O600" s="95" t="s">
        <v>28</v>
      </c>
      <c r="P600" s="96" t="e">
        <f>ROUND(IF(F600="vyplnit","-",VLOOKUP(CONCATENATE(Y600,G600," ",Z600),ZU!$A$6:$H$100,5,FALSE)*F600),2)</f>
        <v>#N/A</v>
      </c>
      <c r="Q600" s="96" t="e">
        <f t="shared" si="54"/>
        <v>#N/A</v>
      </c>
      <c r="R600" s="97" t="s">
        <v>28</v>
      </c>
      <c r="S600" s="97" t="s">
        <v>28</v>
      </c>
      <c r="T600" s="97" t="s">
        <v>28</v>
      </c>
      <c r="U600" s="96"/>
      <c r="V600" s="101" t="str">
        <f>IF('VSTUP SCAUx'!BH600="","",'VSTUP SCAUx'!BH600)</f>
        <v/>
      </c>
      <c r="W600" s="101" t="str">
        <f>IF('VSTUP SCAUx'!BI600="","",'VSTUP SCAUx'!BI600)</f>
        <v/>
      </c>
      <c r="X600" s="98" t="e">
        <f t="shared" si="55"/>
        <v>#VALUE!</v>
      </c>
      <c r="Y600" s="99">
        <f>IF(A600="vyplnit"," ",VLOOKUP(A600,ZU!$B$6:$H$101,2,FALSE))</f>
        <v>0</v>
      </c>
      <c r="Z600" s="95" t="s">
        <v>28</v>
      </c>
      <c r="AA600" s="95"/>
      <c r="AB600" s="95" t="s">
        <v>28</v>
      </c>
      <c r="AC600" s="95" t="s">
        <v>28</v>
      </c>
      <c r="AD600" s="95" t="s">
        <v>28</v>
      </c>
      <c r="AE600" s="95">
        <f t="shared" si="56"/>
        <v>0</v>
      </c>
      <c r="AF600" s="100">
        <f t="shared" si="57"/>
        <v>1</v>
      </c>
      <c r="AG600" s="95" t="e">
        <f t="shared" si="58"/>
        <v>#N/A</v>
      </c>
      <c r="AH600" s="95"/>
      <c r="AI600" s="101" t="s">
        <v>28</v>
      </c>
      <c r="AJ600" s="101" t="s">
        <v>28</v>
      </c>
      <c r="AK600" s="101" t="s">
        <v>28</v>
      </c>
      <c r="AL600" s="102" t="str">
        <f t="shared" si="59"/>
        <v>nezměněna</v>
      </c>
      <c r="AM600" s="103"/>
    </row>
    <row r="601" spans="1:39" ht="15">
      <c r="A601" s="105" t="str">
        <f>IF('VSTUP SCAUx'!AY601="","",'VSTUP SCAUx'!AY601)</f>
        <v/>
      </c>
      <c r="B601" s="105" t="str">
        <f>IF('VSTUP SCAUx'!A601="","",'VSTUP SCAUx'!A601)</f>
        <v/>
      </c>
      <c r="C601" s="105" t="str">
        <f>IF('VSTUP SCAUx'!B601="","",'VSTUP SCAUx'!B601)</f>
        <v/>
      </c>
      <c r="D601" s="105" t="str">
        <f>IF('VSTUP SCAUx'!C601="","",'VSTUP SCAUx'!C601)</f>
        <v/>
      </c>
      <c r="E601" s="105" t="str">
        <f>IF('VSTUP SCAUx'!I601="","",'VSTUP SCAUx'!I601)</f>
        <v/>
      </c>
      <c r="F601" s="95" t="str">
        <f>IF('VSTUP SCAUx'!F601="","",'VSTUP SCAUx'!F601)</f>
        <v/>
      </c>
      <c r="G601" s="95" t="str">
        <f>IF('VSTUP SCAUx'!G601="","",'VSTUP SCAUx'!G601)</f>
        <v/>
      </c>
      <c r="H601" s="101" t="str">
        <f>IF('VSTUP SCAUx'!AC601="","","ANO")</f>
        <v/>
      </c>
      <c r="I601" s="106" t="str">
        <f>IF('VSTUP SCAUx'!BD601="","",'VSTUP SCAUx'!BD601)</f>
        <v/>
      </c>
      <c r="J601" s="101" t="str">
        <f>IF('VSTUP SCAUx'!N601="","",'VSTUP SCAUx'!N601)</f>
        <v/>
      </c>
      <c r="K601" s="95" t="s">
        <v>28</v>
      </c>
      <c r="L601" s="95" t="s">
        <v>28</v>
      </c>
      <c r="M601" s="95" t="s">
        <v>28</v>
      </c>
      <c r="N601" s="95"/>
      <c r="O601" s="95" t="s">
        <v>28</v>
      </c>
      <c r="P601" s="96" t="e">
        <f>ROUND(IF(F601="vyplnit","-",VLOOKUP(CONCATENATE(Y601,G601," ",Z601),ZU!$A$6:$H$100,5,FALSE)*F601),2)</f>
        <v>#N/A</v>
      </c>
      <c r="Q601" s="96" t="e">
        <f t="shared" si="54"/>
        <v>#N/A</v>
      </c>
      <c r="R601" s="97" t="s">
        <v>28</v>
      </c>
      <c r="S601" s="97" t="s">
        <v>28</v>
      </c>
      <c r="T601" s="97" t="s">
        <v>28</v>
      </c>
      <c r="U601" s="96"/>
      <c r="V601" s="101" t="str">
        <f>IF('VSTUP SCAUx'!BH601="","",'VSTUP SCAUx'!BH601)</f>
        <v/>
      </c>
      <c r="W601" s="101" t="str">
        <f>IF('VSTUP SCAUx'!BI601="","",'VSTUP SCAUx'!BI601)</f>
        <v/>
      </c>
      <c r="X601" s="98" t="e">
        <f t="shared" si="55"/>
        <v>#VALUE!</v>
      </c>
      <c r="Y601" s="99">
        <f>IF(A601="vyplnit"," ",VLOOKUP(A601,ZU!$B$6:$H$101,2,FALSE))</f>
        <v>0</v>
      </c>
      <c r="Z601" s="95" t="s">
        <v>28</v>
      </c>
      <c r="AA601" s="95"/>
      <c r="AB601" s="95" t="s">
        <v>28</v>
      </c>
      <c r="AC601" s="95" t="s">
        <v>28</v>
      </c>
      <c r="AD601" s="95" t="s">
        <v>28</v>
      </c>
      <c r="AE601" s="95">
        <f t="shared" si="56"/>
        <v>0</v>
      </c>
      <c r="AF601" s="100">
        <f t="shared" si="57"/>
        <v>1</v>
      </c>
      <c r="AG601" s="95" t="e">
        <f t="shared" si="58"/>
        <v>#N/A</v>
      </c>
      <c r="AH601" s="95"/>
      <c r="AI601" s="101" t="s">
        <v>28</v>
      </c>
      <c r="AJ601" s="101" t="s">
        <v>28</v>
      </c>
      <c r="AK601" s="101" t="s">
        <v>28</v>
      </c>
      <c r="AL601" s="102" t="str">
        <f t="shared" si="59"/>
        <v>nezměněna</v>
      </c>
      <c r="AM601" s="103"/>
    </row>
    <row r="602" spans="1:39" ht="15">
      <c r="A602" s="105" t="str">
        <f>IF('VSTUP SCAUx'!AY602="","",'VSTUP SCAUx'!AY602)</f>
        <v/>
      </c>
      <c r="B602" s="105" t="str">
        <f>IF('VSTUP SCAUx'!A602="","",'VSTUP SCAUx'!A602)</f>
        <v/>
      </c>
      <c r="C602" s="105" t="str">
        <f>IF('VSTUP SCAUx'!B602="","",'VSTUP SCAUx'!B602)</f>
        <v/>
      </c>
      <c r="D602" s="105" t="str">
        <f>IF('VSTUP SCAUx'!C602="","",'VSTUP SCAUx'!C602)</f>
        <v/>
      </c>
      <c r="E602" s="105" t="str">
        <f>IF('VSTUP SCAUx'!I602="","",'VSTUP SCAUx'!I602)</f>
        <v/>
      </c>
      <c r="F602" s="95" t="str">
        <f>IF('VSTUP SCAUx'!F602="","",'VSTUP SCAUx'!F602)</f>
        <v/>
      </c>
      <c r="G602" s="95" t="str">
        <f>IF('VSTUP SCAUx'!G602="","",'VSTUP SCAUx'!G602)</f>
        <v/>
      </c>
      <c r="H602" s="101" t="str">
        <f>IF('VSTUP SCAUx'!AC602="","","ANO")</f>
        <v/>
      </c>
      <c r="I602" s="106" t="str">
        <f>IF('VSTUP SCAUx'!BD602="","",'VSTUP SCAUx'!BD602)</f>
        <v/>
      </c>
      <c r="J602" s="101" t="str">
        <f>IF('VSTUP SCAUx'!N602="","",'VSTUP SCAUx'!N602)</f>
        <v/>
      </c>
      <c r="K602" s="95" t="s">
        <v>28</v>
      </c>
      <c r="L602" s="95" t="s">
        <v>28</v>
      </c>
      <c r="M602" s="95" t="s">
        <v>28</v>
      </c>
      <c r="N602" s="95"/>
      <c r="O602" s="95" t="s">
        <v>28</v>
      </c>
      <c r="P602" s="96" t="e">
        <f>ROUND(IF(F602="vyplnit","-",VLOOKUP(CONCATENATE(Y602,G602," ",Z602),ZU!$A$6:$H$100,5,FALSE)*F602),2)</f>
        <v>#N/A</v>
      </c>
      <c r="Q602" s="96" t="e">
        <f t="shared" si="54"/>
        <v>#N/A</v>
      </c>
      <c r="R602" s="97" t="s">
        <v>28</v>
      </c>
      <c r="S602" s="97" t="s">
        <v>28</v>
      </c>
      <c r="T602" s="97" t="s">
        <v>28</v>
      </c>
      <c r="U602" s="96"/>
      <c r="V602" s="101" t="str">
        <f>IF('VSTUP SCAUx'!BH602="","",'VSTUP SCAUx'!BH602)</f>
        <v/>
      </c>
      <c r="W602" s="101" t="str">
        <f>IF('VSTUP SCAUx'!BI602="","",'VSTUP SCAUx'!BI602)</f>
        <v/>
      </c>
      <c r="X602" s="98" t="e">
        <f t="shared" si="55"/>
        <v>#VALUE!</v>
      </c>
      <c r="Y602" s="99">
        <f>IF(A602="vyplnit"," ",VLOOKUP(A602,ZU!$B$6:$H$101,2,FALSE))</f>
        <v>0</v>
      </c>
      <c r="Z602" s="95" t="s">
        <v>28</v>
      </c>
      <c r="AA602" s="95"/>
      <c r="AB602" s="95" t="s">
        <v>28</v>
      </c>
      <c r="AC602" s="95" t="s">
        <v>28</v>
      </c>
      <c r="AD602" s="95" t="s">
        <v>28</v>
      </c>
      <c r="AE602" s="95">
        <f t="shared" si="56"/>
        <v>0</v>
      </c>
      <c r="AF602" s="100">
        <f t="shared" si="57"/>
        <v>1</v>
      </c>
      <c r="AG602" s="95" t="e">
        <f t="shared" si="58"/>
        <v>#N/A</v>
      </c>
      <c r="AH602" s="95"/>
      <c r="AI602" s="101" t="s">
        <v>28</v>
      </c>
      <c r="AJ602" s="101" t="s">
        <v>28</v>
      </c>
      <c r="AK602" s="101" t="s">
        <v>28</v>
      </c>
      <c r="AL602" s="102" t="str">
        <f t="shared" si="59"/>
        <v>nezměněna</v>
      </c>
      <c r="AM602" s="103"/>
    </row>
    <row r="603" spans="1:39" ht="15">
      <c r="A603" s="105" t="str">
        <f>IF('VSTUP SCAUx'!AY603="","",'VSTUP SCAUx'!AY603)</f>
        <v/>
      </c>
      <c r="B603" s="105" t="str">
        <f>IF('VSTUP SCAUx'!A603="","",'VSTUP SCAUx'!A603)</f>
        <v/>
      </c>
      <c r="C603" s="105" t="str">
        <f>IF('VSTUP SCAUx'!B603="","",'VSTUP SCAUx'!B603)</f>
        <v/>
      </c>
      <c r="D603" s="105" t="str">
        <f>IF('VSTUP SCAUx'!C603="","",'VSTUP SCAUx'!C603)</f>
        <v/>
      </c>
      <c r="E603" s="105" t="str">
        <f>IF('VSTUP SCAUx'!I603="","",'VSTUP SCAUx'!I603)</f>
        <v/>
      </c>
      <c r="F603" s="95" t="str">
        <f>IF('VSTUP SCAUx'!F603="","",'VSTUP SCAUx'!F603)</f>
        <v/>
      </c>
      <c r="G603" s="95" t="str">
        <f>IF('VSTUP SCAUx'!G603="","",'VSTUP SCAUx'!G603)</f>
        <v/>
      </c>
      <c r="H603" s="101" t="str">
        <f>IF('VSTUP SCAUx'!AC603="","","ANO")</f>
        <v/>
      </c>
      <c r="I603" s="106" t="str">
        <f>IF('VSTUP SCAUx'!BD603="","",'VSTUP SCAUx'!BD603)</f>
        <v/>
      </c>
      <c r="J603" s="101" t="str">
        <f>IF('VSTUP SCAUx'!N603="","",'VSTUP SCAUx'!N603)</f>
        <v/>
      </c>
      <c r="K603" s="95" t="s">
        <v>28</v>
      </c>
      <c r="L603" s="95" t="s">
        <v>28</v>
      </c>
      <c r="M603" s="95" t="s">
        <v>28</v>
      </c>
      <c r="N603" s="95"/>
      <c r="O603" s="95" t="s">
        <v>28</v>
      </c>
      <c r="P603" s="96" t="e">
        <f>ROUND(IF(F603="vyplnit","-",VLOOKUP(CONCATENATE(Y603,G603," ",Z603),ZU!$A$6:$H$100,5,FALSE)*F603),2)</f>
        <v>#N/A</v>
      </c>
      <c r="Q603" s="96" t="e">
        <f t="shared" si="54"/>
        <v>#N/A</v>
      </c>
      <c r="R603" s="97" t="s">
        <v>28</v>
      </c>
      <c r="S603" s="97" t="s">
        <v>28</v>
      </c>
      <c r="T603" s="97" t="s">
        <v>28</v>
      </c>
      <c r="U603" s="96"/>
      <c r="V603" s="101" t="str">
        <f>IF('VSTUP SCAUx'!BH603="","",'VSTUP SCAUx'!BH603)</f>
        <v/>
      </c>
      <c r="W603" s="101" t="str">
        <f>IF('VSTUP SCAUx'!BI603="","",'VSTUP SCAUx'!BI603)</f>
        <v/>
      </c>
      <c r="X603" s="98" t="e">
        <f t="shared" si="55"/>
        <v>#VALUE!</v>
      </c>
      <c r="Y603" s="99">
        <f>IF(A603="vyplnit"," ",VLOOKUP(A603,ZU!$B$6:$H$101,2,FALSE))</f>
        <v>0</v>
      </c>
      <c r="Z603" s="95" t="s">
        <v>28</v>
      </c>
      <c r="AA603" s="95"/>
      <c r="AB603" s="95" t="s">
        <v>28</v>
      </c>
      <c r="AC603" s="95" t="s">
        <v>28</v>
      </c>
      <c r="AD603" s="95" t="s">
        <v>28</v>
      </c>
      <c r="AE603" s="95">
        <f t="shared" si="56"/>
        <v>0</v>
      </c>
      <c r="AF603" s="100">
        <f t="shared" si="57"/>
        <v>1</v>
      </c>
      <c r="AG603" s="95" t="e">
        <f t="shared" si="58"/>
        <v>#N/A</v>
      </c>
      <c r="AH603" s="95"/>
      <c r="AI603" s="101" t="s">
        <v>28</v>
      </c>
      <c r="AJ603" s="101" t="s">
        <v>28</v>
      </c>
      <c r="AK603" s="101" t="s">
        <v>28</v>
      </c>
      <c r="AL603" s="102" t="str">
        <f t="shared" si="59"/>
        <v>nezměněna</v>
      </c>
      <c r="AM603" s="103"/>
    </row>
    <row r="604" spans="1:39" ht="15">
      <c r="A604" s="105" t="str">
        <f>IF('VSTUP SCAUx'!AY604="","",'VSTUP SCAUx'!AY604)</f>
        <v/>
      </c>
      <c r="B604" s="105" t="str">
        <f>IF('VSTUP SCAUx'!A604="","",'VSTUP SCAUx'!A604)</f>
        <v/>
      </c>
      <c r="C604" s="105" t="str">
        <f>IF('VSTUP SCAUx'!B604="","",'VSTUP SCAUx'!B604)</f>
        <v/>
      </c>
      <c r="D604" s="105" t="str">
        <f>IF('VSTUP SCAUx'!C604="","",'VSTUP SCAUx'!C604)</f>
        <v/>
      </c>
      <c r="E604" s="105" t="str">
        <f>IF('VSTUP SCAUx'!I604="","",'VSTUP SCAUx'!I604)</f>
        <v/>
      </c>
      <c r="F604" s="95" t="str">
        <f>IF('VSTUP SCAUx'!F604="","",'VSTUP SCAUx'!F604)</f>
        <v/>
      </c>
      <c r="G604" s="95" t="str">
        <f>IF('VSTUP SCAUx'!G604="","",'VSTUP SCAUx'!G604)</f>
        <v/>
      </c>
      <c r="H604" s="101" t="str">
        <f>IF('VSTUP SCAUx'!AC604="","","ANO")</f>
        <v/>
      </c>
      <c r="I604" s="106" t="str">
        <f>IF('VSTUP SCAUx'!BD604="","",'VSTUP SCAUx'!BD604)</f>
        <v/>
      </c>
      <c r="J604" s="101" t="str">
        <f>IF('VSTUP SCAUx'!N604="","",'VSTUP SCAUx'!N604)</f>
        <v/>
      </c>
      <c r="K604" s="95" t="s">
        <v>28</v>
      </c>
      <c r="L604" s="95" t="s">
        <v>28</v>
      </c>
      <c r="M604" s="95" t="s">
        <v>28</v>
      </c>
      <c r="N604" s="95"/>
      <c r="O604" s="95" t="s">
        <v>28</v>
      </c>
      <c r="P604" s="96" t="e">
        <f>ROUND(IF(F604="vyplnit","-",VLOOKUP(CONCATENATE(Y604,G604," ",Z604),ZU!$A$6:$H$100,5,FALSE)*F604),2)</f>
        <v>#N/A</v>
      </c>
      <c r="Q604" s="96" t="e">
        <f t="shared" si="54"/>
        <v>#N/A</v>
      </c>
      <c r="R604" s="97" t="s">
        <v>28</v>
      </c>
      <c r="S604" s="97" t="s">
        <v>28</v>
      </c>
      <c r="T604" s="97" t="s">
        <v>28</v>
      </c>
      <c r="U604" s="96"/>
      <c r="V604" s="101" t="str">
        <f>IF('VSTUP SCAUx'!BH604="","",'VSTUP SCAUx'!BH604)</f>
        <v/>
      </c>
      <c r="W604" s="101" t="str">
        <f>IF('VSTUP SCAUx'!BI604="","",'VSTUP SCAUx'!BI604)</f>
        <v/>
      </c>
      <c r="X604" s="98" t="e">
        <f t="shared" si="55"/>
        <v>#VALUE!</v>
      </c>
      <c r="Y604" s="99">
        <f>IF(A604="vyplnit"," ",VLOOKUP(A604,ZU!$B$6:$H$101,2,FALSE))</f>
        <v>0</v>
      </c>
      <c r="Z604" s="95" t="s">
        <v>28</v>
      </c>
      <c r="AA604" s="95"/>
      <c r="AB604" s="95" t="s">
        <v>28</v>
      </c>
      <c r="AC604" s="95" t="s">
        <v>28</v>
      </c>
      <c r="AD604" s="95" t="s">
        <v>28</v>
      </c>
      <c r="AE604" s="95">
        <f t="shared" si="56"/>
        <v>0</v>
      </c>
      <c r="AF604" s="100">
        <f t="shared" si="57"/>
        <v>1</v>
      </c>
      <c r="AG604" s="95" t="e">
        <f t="shared" si="58"/>
        <v>#N/A</v>
      </c>
      <c r="AH604" s="95"/>
      <c r="AI604" s="101" t="s">
        <v>28</v>
      </c>
      <c r="AJ604" s="101" t="s">
        <v>28</v>
      </c>
      <c r="AK604" s="101" t="s">
        <v>28</v>
      </c>
      <c r="AL604" s="102" t="str">
        <f t="shared" si="59"/>
        <v>nezměněna</v>
      </c>
      <c r="AM604" s="103"/>
    </row>
    <row r="605" spans="1:39" ht="15">
      <c r="A605" s="105" t="str">
        <f>IF('VSTUP SCAUx'!AY605="","",'VSTUP SCAUx'!AY605)</f>
        <v/>
      </c>
      <c r="B605" s="105" t="str">
        <f>IF('VSTUP SCAUx'!A605="","",'VSTUP SCAUx'!A605)</f>
        <v/>
      </c>
      <c r="C605" s="105" t="str">
        <f>IF('VSTUP SCAUx'!B605="","",'VSTUP SCAUx'!B605)</f>
        <v/>
      </c>
      <c r="D605" s="105" t="str">
        <f>IF('VSTUP SCAUx'!C605="","",'VSTUP SCAUx'!C605)</f>
        <v/>
      </c>
      <c r="E605" s="105" t="str">
        <f>IF('VSTUP SCAUx'!I605="","",'VSTUP SCAUx'!I605)</f>
        <v/>
      </c>
      <c r="F605" s="95" t="str">
        <f>IF('VSTUP SCAUx'!F605="","",'VSTUP SCAUx'!F605)</f>
        <v/>
      </c>
      <c r="G605" s="95" t="str">
        <f>IF('VSTUP SCAUx'!G605="","",'VSTUP SCAUx'!G605)</f>
        <v/>
      </c>
      <c r="H605" s="101" t="str">
        <f>IF('VSTUP SCAUx'!AC605="","","ANO")</f>
        <v/>
      </c>
      <c r="I605" s="106" t="str">
        <f>IF('VSTUP SCAUx'!BD605="","",'VSTUP SCAUx'!BD605)</f>
        <v/>
      </c>
      <c r="J605" s="101" t="str">
        <f>IF('VSTUP SCAUx'!N605="","",'VSTUP SCAUx'!N605)</f>
        <v/>
      </c>
      <c r="K605" s="95" t="s">
        <v>28</v>
      </c>
      <c r="L605" s="95" t="s">
        <v>28</v>
      </c>
      <c r="M605" s="95" t="s">
        <v>28</v>
      </c>
      <c r="N605" s="95"/>
      <c r="O605" s="95" t="s">
        <v>28</v>
      </c>
      <c r="P605" s="96" t="e">
        <f>ROUND(IF(F605="vyplnit","-",VLOOKUP(CONCATENATE(Y605,G605," ",Z605),ZU!$A$6:$H$100,5,FALSE)*F605),2)</f>
        <v>#N/A</v>
      </c>
      <c r="Q605" s="96" t="e">
        <f t="shared" si="54"/>
        <v>#N/A</v>
      </c>
      <c r="R605" s="97" t="s">
        <v>28</v>
      </c>
      <c r="S605" s="97" t="s">
        <v>28</v>
      </c>
      <c r="T605" s="97" t="s">
        <v>28</v>
      </c>
      <c r="U605" s="96"/>
      <c r="V605" s="101" t="str">
        <f>IF('VSTUP SCAUx'!BH605="","",'VSTUP SCAUx'!BH605)</f>
        <v/>
      </c>
      <c r="W605" s="101" t="str">
        <f>IF('VSTUP SCAUx'!BI605="","",'VSTUP SCAUx'!BI605)</f>
        <v/>
      </c>
      <c r="X605" s="98" t="e">
        <f t="shared" si="55"/>
        <v>#VALUE!</v>
      </c>
      <c r="Y605" s="99">
        <f>IF(A605="vyplnit"," ",VLOOKUP(A605,ZU!$B$6:$H$101,2,FALSE))</f>
        <v>0</v>
      </c>
      <c r="Z605" s="95" t="s">
        <v>28</v>
      </c>
      <c r="AA605" s="95"/>
      <c r="AB605" s="95" t="s">
        <v>28</v>
      </c>
      <c r="AC605" s="95" t="s">
        <v>28</v>
      </c>
      <c r="AD605" s="95" t="s">
        <v>28</v>
      </c>
      <c r="AE605" s="95">
        <f t="shared" si="56"/>
        <v>0</v>
      </c>
      <c r="AF605" s="100">
        <f t="shared" si="57"/>
        <v>1</v>
      </c>
      <c r="AG605" s="95" t="e">
        <f t="shared" si="58"/>
        <v>#N/A</v>
      </c>
      <c r="AH605" s="95"/>
      <c r="AI605" s="101" t="s">
        <v>28</v>
      </c>
      <c r="AJ605" s="101" t="s">
        <v>28</v>
      </c>
      <c r="AK605" s="101" t="s">
        <v>28</v>
      </c>
      <c r="AL605" s="102" t="str">
        <f t="shared" si="59"/>
        <v>nezměněna</v>
      </c>
      <c r="AM605" s="103"/>
    </row>
    <row r="606" spans="1:39" ht="15">
      <c r="A606" s="105" t="str">
        <f>IF('VSTUP SCAUx'!AY606="","",'VSTUP SCAUx'!AY606)</f>
        <v/>
      </c>
      <c r="B606" s="105" t="str">
        <f>IF('VSTUP SCAUx'!A606="","",'VSTUP SCAUx'!A606)</f>
        <v/>
      </c>
      <c r="C606" s="105" t="str">
        <f>IF('VSTUP SCAUx'!B606="","",'VSTUP SCAUx'!B606)</f>
        <v/>
      </c>
      <c r="D606" s="105" t="str">
        <f>IF('VSTUP SCAUx'!C606="","",'VSTUP SCAUx'!C606)</f>
        <v/>
      </c>
      <c r="E606" s="105" t="str">
        <f>IF('VSTUP SCAUx'!I606="","",'VSTUP SCAUx'!I606)</f>
        <v/>
      </c>
      <c r="F606" s="95" t="str">
        <f>IF('VSTUP SCAUx'!F606="","",'VSTUP SCAUx'!F606)</f>
        <v/>
      </c>
      <c r="G606" s="95" t="str">
        <f>IF('VSTUP SCAUx'!G606="","",'VSTUP SCAUx'!G606)</f>
        <v/>
      </c>
      <c r="H606" s="101" t="str">
        <f>IF('VSTUP SCAUx'!AC606="","","ANO")</f>
        <v/>
      </c>
      <c r="I606" s="106" t="str">
        <f>IF('VSTUP SCAUx'!BD606="","",'VSTUP SCAUx'!BD606)</f>
        <v/>
      </c>
      <c r="J606" s="101" t="str">
        <f>IF('VSTUP SCAUx'!N606="","",'VSTUP SCAUx'!N606)</f>
        <v/>
      </c>
      <c r="K606" s="95" t="s">
        <v>28</v>
      </c>
      <c r="L606" s="95" t="s">
        <v>28</v>
      </c>
      <c r="M606" s="95" t="s">
        <v>28</v>
      </c>
      <c r="N606" s="95"/>
      <c r="O606" s="95" t="s">
        <v>28</v>
      </c>
      <c r="P606" s="96" t="e">
        <f>ROUND(IF(F606="vyplnit","-",VLOOKUP(CONCATENATE(Y606,G606," ",Z606),ZU!$A$6:$H$100,5,FALSE)*F606),2)</f>
        <v>#N/A</v>
      </c>
      <c r="Q606" s="96" t="e">
        <f t="shared" si="54"/>
        <v>#N/A</v>
      </c>
      <c r="R606" s="97" t="s">
        <v>28</v>
      </c>
      <c r="S606" s="97" t="s">
        <v>28</v>
      </c>
      <c r="T606" s="97" t="s">
        <v>28</v>
      </c>
      <c r="U606" s="96"/>
      <c r="V606" s="101" t="str">
        <f>IF('VSTUP SCAUx'!BH606="","",'VSTUP SCAUx'!BH606)</f>
        <v/>
      </c>
      <c r="W606" s="101" t="str">
        <f>IF('VSTUP SCAUx'!BI606="","",'VSTUP SCAUx'!BI606)</f>
        <v/>
      </c>
      <c r="X606" s="98" t="e">
        <f t="shared" si="55"/>
        <v>#VALUE!</v>
      </c>
      <c r="Y606" s="99">
        <f>IF(A606="vyplnit"," ",VLOOKUP(A606,ZU!$B$6:$H$101,2,FALSE))</f>
        <v>0</v>
      </c>
      <c r="Z606" s="95" t="s">
        <v>28</v>
      </c>
      <c r="AA606" s="95"/>
      <c r="AB606" s="95" t="s">
        <v>28</v>
      </c>
      <c r="AC606" s="95" t="s">
        <v>28</v>
      </c>
      <c r="AD606" s="95" t="s">
        <v>28</v>
      </c>
      <c r="AE606" s="95">
        <f t="shared" si="56"/>
        <v>0</v>
      </c>
      <c r="AF606" s="100">
        <f t="shared" si="57"/>
        <v>1</v>
      </c>
      <c r="AG606" s="95" t="e">
        <f t="shared" si="58"/>
        <v>#N/A</v>
      </c>
      <c r="AH606" s="95"/>
      <c r="AI606" s="101" t="s">
        <v>28</v>
      </c>
      <c r="AJ606" s="101" t="s">
        <v>28</v>
      </c>
      <c r="AK606" s="101" t="s">
        <v>28</v>
      </c>
      <c r="AL606" s="102" t="str">
        <f t="shared" si="59"/>
        <v>nezměněna</v>
      </c>
      <c r="AM606" s="103"/>
    </row>
    <row r="607" spans="1:39" ht="15">
      <c r="A607" s="105" t="str">
        <f>IF('VSTUP SCAUx'!AY607="","",'VSTUP SCAUx'!AY607)</f>
        <v/>
      </c>
      <c r="B607" s="105" t="str">
        <f>IF('VSTUP SCAUx'!A607="","",'VSTUP SCAUx'!A607)</f>
        <v/>
      </c>
      <c r="C607" s="105" t="str">
        <f>IF('VSTUP SCAUx'!B607="","",'VSTUP SCAUx'!B607)</f>
        <v/>
      </c>
      <c r="D607" s="105" t="str">
        <f>IF('VSTUP SCAUx'!C607="","",'VSTUP SCAUx'!C607)</f>
        <v/>
      </c>
      <c r="E607" s="105" t="str">
        <f>IF('VSTUP SCAUx'!I607="","",'VSTUP SCAUx'!I607)</f>
        <v/>
      </c>
      <c r="F607" s="95" t="str">
        <f>IF('VSTUP SCAUx'!F607="","",'VSTUP SCAUx'!F607)</f>
        <v/>
      </c>
      <c r="G607" s="95" t="str">
        <f>IF('VSTUP SCAUx'!G607="","",'VSTUP SCAUx'!G607)</f>
        <v/>
      </c>
      <c r="H607" s="101" t="str">
        <f>IF('VSTUP SCAUx'!AC607="","","ANO")</f>
        <v/>
      </c>
      <c r="I607" s="106" t="str">
        <f>IF('VSTUP SCAUx'!BD607="","",'VSTUP SCAUx'!BD607)</f>
        <v/>
      </c>
      <c r="J607" s="101" t="str">
        <f>IF('VSTUP SCAUx'!N607="","",'VSTUP SCAUx'!N607)</f>
        <v/>
      </c>
      <c r="K607" s="95" t="s">
        <v>28</v>
      </c>
      <c r="L607" s="95" t="s">
        <v>28</v>
      </c>
      <c r="M607" s="95" t="s">
        <v>28</v>
      </c>
      <c r="N607" s="95"/>
      <c r="O607" s="95" t="s">
        <v>28</v>
      </c>
      <c r="P607" s="96" t="e">
        <f>ROUND(IF(F607="vyplnit","-",VLOOKUP(CONCATENATE(Y607,G607," ",Z607),ZU!$A$6:$H$100,5,FALSE)*F607),2)</f>
        <v>#N/A</v>
      </c>
      <c r="Q607" s="96" t="e">
        <f t="shared" si="54"/>
        <v>#N/A</v>
      </c>
      <c r="R607" s="97" t="s">
        <v>28</v>
      </c>
      <c r="S607" s="97" t="s">
        <v>28</v>
      </c>
      <c r="T607" s="97" t="s">
        <v>28</v>
      </c>
      <c r="U607" s="96"/>
      <c r="V607" s="101" t="str">
        <f>IF('VSTUP SCAUx'!BH607="","",'VSTUP SCAUx'!BH607)</f>
        <v/>
      </c>
      <c r="W607" s="101" t="str">
        <f>IF('VSTUP SCAUx'!BI607="","",'VSTUP SCAUx'!BI607)</f>
        <v/>
      </c>
      <c r="X607" s="98" t="e">
        <f t="shared" si="55"/>
        <v>#VALUE!</v>
      </c>
      <c r="Y607" s="99">
        <f>IF(A607="vyplnit"," ",VLOOKUP(A607,ZU!$B$6:$H$101,2,FALSE))</f>
        <v>0</v>
      </c>
      <c r="Z607" s="95" t="s">
        <v>28</v>
      </c>
      <c r="AA607" s="95"/>
      <c r="AB607" s="95" t="s">
        <v>28</v>
      </c>
      <c r="AC607" s="95" t="s">
        <v>28</v>
      </c>
      <c r="AD607" s="95" t="s">
        <v>28</v>
      </c>
      <c r="AE607" s="95">
        <f t="shared" si="56"/>
        <v>0</v>
      </c>
      <c r="AF607" s="100">
        <f t="shared" si="57"/>
        <v>1</v>
      </c>
      <c r="AG607" s="95" t="e">
        <f t="shared" si="58"/>
        <v>#N/A</v>
      </c>
      <c r="AH607" s="95"/>
      <c r="AI607" s="101" t="s">
        <v>28</v>
      </c>
      <c r="AJ607" s="101" t="s">
        <v>28</v>
      </c>
      <c r="AK607" s="101" t="s">
        <v>28</v>
      </c>
      <c r="AL607" s="102" t="str">
        <f t="shared" si="59"/>
        <v>nezměněna</v>
      </c>
      <c r="AM607" s="103"/>
    </row>
    <row r="608" spans="1:39" ht="15">
      <c r="A608" s="105" t="str">
        <f>IF('VSTUP SCAUx'!AY608="","",'VSTUP SCAUx'!AY608)</f>
        <v/>
      </c>
      <c r="B608" s="105" t="str">
        <f>IF('VSTUP SCAUx'!A608="","",'VSTUP SCAUx'!A608)</f>
        <v/>
      </c>
      <c r="C608" s="105" t="str">
        <f>IF('VSTUP SCAUx'!B608="","",'VSTUP SCAUx'!B608)</f>
        <v/>
      </c>
      <c r="D608" s="105" t="str">
        <f>IF('VSTUP SCAUx'!C608="","",'VSTUP SCAUx'!C608)</f>
        <v/>
      </c>
      <c r="E608" s="105" t="str">
        <f>IF('VSTUP SCAUx'!I608="","",'VSTUP SCAUx'!I608)</f>
        <v/>
      </c>
      <c r="F608" s="95" t="str">
        <f>IF('VSTUP SCAUx'!F608="","",'VSTUP SCAUx'!F608)</f>
        <v/>
      </c>
      <c r="G608" s="95" t="str">
        <f>IF('VSTUP SCAUx'!G608="","",'VSTUP SCAUx'!G608)</f>
        <v/>
      </c>
      <c r="H608" s="101" t="str">
        <f>IF('VSTUP SCAUx'!AC608="","","ANO")</f>
        <v/>
      </c>
      <c r="I608" s="106" t="str">
        <f>IF('VSTUP SCAUx'!BD608="","",'VSTUP SCAUx'!BD608)</f>
        <v/>
      </c>
      <c r="J608" s="101" t="str">
        <f>IF('VSTUP SCAUx'!N608="","",'VSTUP SCAUx'!N608)</f>
        <v/>
      </c>
      <c r="K608" s="95" t="s">
        <v>28</v>
      </c>
      <c r="L608" s="95" t="s">
        <v>28</v>
      </c>
      <c r="M608" s="95" t="s">
        <v>28</v>
      </c>
      <c r="N608" s="95"/>
      <c r="O608" s="95" t="s">
        <v>28</v>
      </c>
      <c r="P608" s="96" t="e">
        <f>ROUND(IF(F608="vyplnit","-",VLOOKUP(CONCATENATE(Y608,G608," ",Z608),ZU!$A$6:$H$100,5,FALSE)*F608),2)</f>
        <v>#N/A</v>
      </c>
      <c r="Q608" s="96" t="e">
        <f t="shared" si="54"/>
        <v>#N/A</v>
      </c>
      <c r="R608" s="97" t="s">
        <v>28</v>
      </c>
      <c r="S608" s="97" t="s">
        <v>28</v>
      </c>
      <c r="T608" s="97" t="s">
        <v>28</v>
      </c>
      <c r="U608" s="96"/>
      <c r="V608" s="101" t="str">
        <f>IF('VSTUP SCAUx'!BH608="","",'VSTUP SCAUx'!BH608)</f>
        <v/>
      </c>
      <c r="W608" s="101" t="str">
        <f>IF('VSTUP SCAUx'!BI608="","",'VSTUP SCAUx'!BI608)</f>
        <v/>
      </c>
      <c r="X608" s="98" t="e">
        <f t="shared" si="55"/>
        <v>#VALUE!</v>
      </c>
      <c r="Y608" s="99">
        <f>IF(A608="vyplnit"," ",VLOOKUP(A608,ZU!$B$6:$H$101,2,FALSE))</f>
        <v>0</v>
      </c>
      <c r="Z608" s="95" t="s">
        <v>28</v>
      </c>
      <c r="AA608" s="95"/>
      <c r="AB608" s="95" t="s">
        <v>28</v>
      </c>
      <c r="AC608" s="95" t="s">
        <v>28</v>
      </c>
      <c r="AD608" s="95" t="s">
        <v>28</v>
      </c>
      <c r="AE608" s="95">
        <f t="shared" si="56"/>
        <v>0</v>
      </c>
      <c r="AF608" s="100">
        <f t="shared" si="57"/>
        <v>1</v>
      </c>
      <c r="AG608" s="95" t="e">
        <f t="shared" si="58"/>
        <v>#N/A</v>
      </c>
      <c r="AH608" s="95"/>
      <c r="AI608" s="101" t="s">
        <v>28</v>
      </c>
      <c r="AJ608" s="101" t="s">
        <v>28</v>
      </c>
      <c r="AK608" s="101" t="s">
        <v>28</v>
      </c>
      <c r="AL608" s="102" t="str">
        <f t="shared" si="59"/>
        <v>nezměněna</v>
      </c>
      <c r="AM608" s="103"/>
    </row>
    <row r="609" spans="1:39" ht="15">
      <c r="A609" s="105" t="str">
        <f>IF('VSTUP SCAUx'!AY609="","",'VSTUP SCAUx'!AY609)</f>
        <v/>
      </c>
      <c r="B609" s="105" t="str">
        <f>IF('VSTUP SCAUx'!A609="","",'VSTUP SCAUx'!A609)</f>
        <v/>
      </c>
      <c r="C609" s="105" t="str">
        <f>IF('VSTUP SCAUx'!B609="","",'VSTUP SCAUx'!B609)</f>
        <v/>
      </c>
      <c r="D609" s="105" t="str">
        <f>IF('VSTUP SCAUx'!C609="","",'VSTUP SCAUx'!C609)</f>
        <v/>
      </c>
      <c r="E609" s="105" t="str">
        <f>IF('VSTUP SCAUx'!I609="","",'VSTUP SCAUx'!I609)</f>
        <v/>
      </c>
      <c r="F609" s="95" t="str">
        <f>IF('VSTUP SCAUx'!F609="","",'VSTUP SCAUx'!F609)</f>
        <v/>
      </c>
      <c r="G609" s="95" t="str">
        <f>IF('VSTUP SCAUx'!G609="","",'VSTUP SCAUx'!G609)</f>
        <v/>
      </c>
      <c r="H609" s="101" t="str">
        <f>IF('VSTUP SCAUx'!AC609="","","ANO")</f>
        <v/>
      </c>
      <c r="I609" s="106" t="str">
        <f>IF('VSTUP SCAUx'!BD609="","",'VSTUP SCAUx'!BD609)</f>
        <v/>
      </c>
      <c r="J609" s="101" t="str">
        <f>IF('VSTUP SCAUx'!N609="","",'VSTUP SCAUx'!N609)</f>
        <v/>
      </c>
      <c r="K609" s="95" t="s">
        <v>28</v>
      </c>
      <c r="L609" s="95" t="s">
        <v>28</v>
      </c>
      <c r="M609" s="95" t="s">
        <v>28</v>
      </c>
      <c r="N609" s="95"/>
      <c r="O609" s="95" t="s">
        <v>28</v>
      </c>
      <c r="P609" s="96" t="e">
        <f>ROUND(IF(F609="vyplnit","-",VLOOKUP(CONCATENATE(Y609,G609," ",Z609),ZU!$A$6:$H$100,5,FALSE)*F609),2)</f>
        <v>#N/A</v>
      </c>
      <c r="Q609" s="96" t="e">
        <f t="shared" si="54"/>
        <v>#N/A</v>
      </c>
      <c r="R609" s="97" t="s">
        <v>28</v>
      </c>
      <c r="S609" s="97" t="s">
        <v>28</v>
      </c>
      <c r="T609" s="97" t="s">
        <v>28</v>
      </c>
      <c r="U609" s="96"/>
      <c r="V609" s="101" t="str">
        <f>IF('VSTUP SCAUx'!BH609="","",'VSTUP SCAUx'!BH609)</f>
        <v/>
      </c>
      <c r="W609" s="101" t="str">
        <f>IF('VSTUP SCAUx'!BI609="","",'VSTUP SCAUx'!BI609)</f>
        <v/>
      </c>
      <c r="X609" s="98" t="e">
        <f t="shared" si="55"/>
        <v>#VALUE!</v>
      </c>
      <c r="Y609" s="99">
        <f>IF(A609="vyplnit"," ",VLOOKUP(A609,ZU!$B$6:$H$101,2,FALSE))</f>
        <v>0</v>
      </c>
      <c r="Z609" s="95" t="s">
        <v>28</v>
      </c>
      <c r="AA609" s="95"/>
      <c r="AB609" s="95" t="s">
        <v>28</v>
      </c>
      <c r="AC609" s="95" t="s">
        <v>28</v>
      </c>
      <c r="AD609" s="95" t="s">
        <v>28</v>
      </c>
      <c r="AE609" s="95">
        <f t="shared" si="56"/>
        <v>0</v>
      </c>
      <c r="AF609" s="100">
        <f t="shared" si="57"/>
        <v>1</v>
      </c>
      <c r="AG609" s="95" t="e">
        <f t="shared" si="58"/>
        <v>#N/A</v>
      </c>
      <c r="AH609" s="95"/>
      <c r="AI609" s="101" t="s">
        <v>28</v>
      </c>
      <c r="AJ609" s="101" t="s">
        <v>28</v>
      </c>
      <c r="AK609" s="101" t="s">
        <v>28</v>
      </c>
      <c r="AL609" s="102" t="str">
        <f t="shared" si="59"/>
        <v>nezměněna</v>
      </c>
      <c r="AM609" s="103"/>
    </row>
    <row r="610" spans="1:39" ht="15">
      <c r="A610" s="105" t="str">
        <f>IF('VSTUP SCAUx'!AY610="","",'VSTUP SCAUx'!AY610)</f>
        <v/>
      </c>
      <c r="B610" s="105" t="str">
        <f>IF('VSTUP SCAUx'!A610="","",'VSTUP SCAUx'!A610)</f>
        <v/>
      </c>
      <c r="C610" s="105" t="str">
        <f>IF('VSTUP SCAUx'!B610="","",'VSTUP SCAUx'!B610)</f>
        <v/>
      </c>
      <c r="D610" s="105" t="str">
        <f>IF('VSTUP SCAUx'!C610="","",'VSTUP SCAUx'!C610)</f>
        <v/>
      </c>
      <c r="E610" s="105" t="str">
        <f>IF('VSTUP SCAUx'!I610="","",'VSTUP SCAUx'!I610)</f>
        <v/>
      </c>
      <c r="F610" s="95" t="str">
        <f>IF('VSTUP SCAUx'!F610="","",'VSTUP SCAUx'!F610)</f>
        <v/>
      </c>
      <c r="G610" s="95" t="str">
        <f>IF('VSTUP SCAUx'!G610="","",'VSTUP SCAUx'!G610)</f>
        <v/>
      </c>
      <c r="H610" s="101" t="str">
        <f>IF('VSTUP SCAUx'!AC610="","","ANO")</f>
        <v/>
      </c>
      <c r="I610" s="106" t="str">
        <f>IF('VSTUP SCAUx'!BD610="","",'VSTUP SCAUx'!BD610)</f>
        <v/>
      </c>
      <c r="J610" s="101" t="str">
        <f>IF('VSTUP SCAUx'!N610="","",'VSTUP SCAUx'!N610)</f>
        <v/>
      </c>
      <c r="K610" s="95" t="s">
        <v>28</v>
      </c>
      <c r="L610" s="95" t="s">
        <v>28</v>
      </c>
      <c r="M610" s="95" t="s">
        <v>28</v>
      </c>
      <c r="N610" s="95"/>
      <c r="O610" s="95" t="s">
        <v>28</v>
      </c>
      <c r="P610" s="96" t="e">
        <f>ROUND(IF(F610="vyplnit","-",VLOOKUP(CONCATENATE(Y610,G610," ",Z610),ZU!$A$6:$H$100,5,FALSE)*F610),2)</f>
        <v>#N/A</v>
      </c>
      <c r="Q610" s="96" t="e">
        <f t="shared" si="54"/>
        <v>#N/A</v>
      </c>
      <c r="R610" s="97" t="s">
        <v>28</v>
      </c>
      <c r="S610" s="97" t="s">
        <v>28</v>
      </c>
      <c r="T610" s="97" t="s">
        <v>28</v>
      </c>
      <c r="U610" s="96"/>
      <c r="V610" s="101" t="str">
        <f>IF('VSTUP SCAUx'!BH610="","",'VSTUP SCAUx'!BH610)</f>
        <v/>
      </c>
      <c r="W610" s="101" t="str">
        <f>IF('VSTUP SCAUx'!BI610="","",'VSTUP SCAUx'!BI610)</f>
        <v/>
      </c>
      <c r="X610" s="98" t="e">
        <f t="shared" si="55"/>
        <v>#VALUE!</v>
      </c>
      <c r="Y610" s="99">
        <f>IF(A610="vyplnit"," ",VLOOKUP(A610,ZU!$B$6:$H$101,2,FALSE))</f>
        <v>0</v>
      </c>
      <c r="Z610" s="95" t="s">
        <v>28</v>
      </c>
      <c r="AA610" s="95"/>
      <c r="AB610" s="95" t="s">
        <v>28</v>
      </c>
      <c r="AC610" s="95" t="s">
        <v>28</v>
      </c>
      <c r="AD610" s="95" t="s">
        <v>28</v>
      </c>
      <c r="AE610" s="95">
        <f t="shared" si="56"/>
        <v>0</v>
      </c>
      <c r="AF610" s="100">
        <f t="shared" si="57"/>
        <v>1</v>
      </c>
      <c r="AG610" s="95" t="e">
        <f t="shared" si="58"/>
        <v>#N/A</v>
      </c>
      <c r="AH610" s="95"/>
      <c r="AI610" s="101" t="s">
        <v>28</v>
      </c>
      <c r="AJ610" s="101" t="s">
        <v>28</v>
      </c>
      <c r="AK610" s="101" t="s">
        <v>28</v>
      </c>
      <c r="AL610" s="102" t="str">
        <f t="shared" si="59"/>
        <v>nezměněna</v>
      </c>
      <c r="AM610" s="103"/>
    </row>
    <row r="611" spans="1:39" ht="15">
      <c r="A611" s="105" t="str">
        <f>IF('VSTUP SCAUx'!AY611="","",'VSTUP SCAUx'!AY611)</f>
        <v/>
      </c>
      <c r="B611" s="105" t="str">
        <f>IF('VSTUP SCAUx'!A611="","",'VSTUP SCAUx'!A611)</f>
        <v/>
      </c>
      <c r="C611" s="105" t="str">
        <f>IF('VSTUP SCAUx'!B611="","",'VSTUP SCAUx'!B611)</f>
        <v/>
      </c>
      <c r="D611" s="105" t="str">
        <f>IF('VSTUP SCAUx'!C611="","",'VSTUP SCAUx'!C611)</f>
        <v/>
      </c>
      <c r="E611" s="105" t="str">
        <f>IF('VSTUP SCAUx'!I611="","",'VSTUP SCAUx'!I611)</f>
        <v/>
      </c>
      <c r="F611" s="95" t="str">
        <f>IF('VSTUP SCAUx'!F611="","",'VSTUP SCAUx'!F611)</f>
        <v/>
      </c>
      <c r="G611" s="95" t="str">
        <f>IF('VSTUP SCAUx'!G611="","",'VSTUP SCAUx'!G611)</f>
        <v/>
      </c>
      <c r="H611" s="101" t="str">
        <f>IF('VSTUP SCAUx'!AC611="","","ANO")</f>
        <v/>
      </c>
      <c r="I611" s="106" t="str">
        <f>IF('VSTUP SCAUx'!BD611="","",'VSTUP SCAUx'!BD611)</f>
        <v/>
      </c>
      <c r="J611" s="101" t="str">
        <f>IF('VSTUP SCAUx'!N611="","",'VSTUP SCAUx'!N611)</f>
        <v/>
      </c>
      <c r="K611" s="95" t="s">
        <v>28</v>
      </c>
      <c r="L611" s="95" t="s">
        <v>28</v>
      </c>
      <c r="M611" s="95" t="s">
        <v>28</v>
      </c>
      <c r="N611" s="95"/>
      <c r="O611" s="95" t="s">
        <v>28</v>
      </c>
      <c r="P611" s="96" t="e">
        <f>ROUND(IF(F611="vyplnit","-",VLOOKUP(CONCATENATE(Y611,G611," ",Z611),ZU!$A$6:$H$100,5,FALSE)*F611),2)</f>
        <v>#N/A</v>
      </c>
      <c r="Q611" s="96" t="e">
        <f t="shared" si="54"/>
        <v>#N/A</v>
      </c>
      <c r="R611" s="97" t="s">
        <v>28</v>
      </c>
      <c r="S611" s="97" t="s">
        <v>28</v>
      </c>
      <c r="T611" s="97" t="s">
        <v>28</v>
      </c>
      <c r="U611" s="96"/>
      <c r="V611" s="101" t="str">
        <f>IF('VSTUP SCAUx'!BH611="","",'VSTUP SCAUx'!BH611)</f>
        <v/>
      </c>
      <c r="W611" s="101" t="str">
        <f>IF('VSTUP SCAUx'!BI611="","",'VSTUP SCAUx'!BI611)</f>
        <v/>
      </c>
      <c r="X611" s="98" t="e">
        <f t="shared" si="55"/>
        <v>#VALUE!</v>
      </c>
      <c r="Y611" s="99">
        <f>IF(A611="vyplnit"," ",VLOOKUP(A611,ZU!$B$6:$H$101,2,FALSE))</f>
        <v>0</v>
      </c>
      <c r="Z611" s="95" t="s">
        <v>28</v>
      </c>
      <c r="AA611" s="95"/>
      <c r="AB611" s="95" t="s">
        <v>28</v>
      </c>
      <c r="AC611" s="95" t="s">
        <v>28</v>
      </c>
      <c r="AD611" s="95" t="s">
        <v>28</v>
      </c>
      <c r="AE611" s="95">
        <f t="shared" si="56"/>
        <v>0</v>
      </c>
      <c r="AF611" s="100">
        <f t="shared" si="57"/>
        <v>1</v>
      </c>
      <c r="AG611" s="95" t="e">
        <f t="shared" si="58"/>
        <v>#N/A</v>
      </c>
      <c r="AH611" s="95"/>
      <c r="AI611" s="101" t="s">
        <v>28</v>
      </c>
      <c r="AJ611" s="101" t="s">
        <v>28</v>
      </c>
      <c r="AK611" s="101" t="s">
        <v>28</v>
      </c>
      <c r="AL611" s="102" t="str">
        <f t="shared" si="59"/>
        <v>nezměněna</v>
      </c>
      <c r="AM611" s="103"/>
    </row>
    <row r="612" spans="1:39" ht="15">
      <c r="A612" s="105" t="str">
        <f>IF('VSTUP SCAUx'!AY612="","",'VSTUP SCAUx'!AY612)</f>
        <v/>
      </c>
      <c r="B612" s="105" t="str">
        <f>IF('VSTUP SCAUx'!A612="","",'VSTUP SCAUx'!A612)</f>
        <v/>
      </c>
      <c r="C612" s="105" t="str">
        <f>IF('VSTUP SCAUx'!B612="","",'VSTUP SCAUx'!B612)</f>
        <v/>
      </c>
      <c r="D612" s="105" t="str">
        <f>IF('VSTUP SCAUx'!C612="","",'VSTUP SCAUx'!C612)</f>
        <v/>
      </c>
      <c r="E612" s="105" t="str">
        <f>IF('VSTUP SCAUx'!I612="","",'VSTUP SCAUx'!I612)</f>
        <v/>
      </c>
      <c r="F612" s="95" t="str">
        <f>IF('VSTUP SCAUx'!F612="","",'VSTUP SCAUx'!F612)</f>
        <v/>
      </c>
      <c r="G612" s="95" t="str">
        <f>IF('VSTUP SCAUx'!G612="","",'VSTUP SCAUx'!G612)</f>
        <v/>
      </c>
      <c r="H612" s="101" t="str">
        <f>IF('VSTUP SCAUx'!AC612="","","ANO")</f>
        <v/>
      </c>
      <c r="I612" s="106" t="str">
        <f>IF('VSTUP SCAUx'!BD612="","",'VSTUP SCAUx'!BD612)</f>
        <v/>
      </c>
      <c r="J612" s="101" t="str">
        <f>IF('VSTUP SCAUx'!N612="","",'VSTUP SCAUx'!N612)</f>
        <v/>
      </c>
      <c r="K612" s="95" t="s">
        <v>28</v>
      </c>
      <c r="L612" s="95" t="s">
        <v>28</v>
      </c>
      <c r="M612" s="95" t="s">
        <v>28</v>
      </c>
      <c r="N612" s="95"/>
      <c r="O612" s="95" t="s">
        <v>28</v>
      </c>
      <c r="P612" s="96" t="e">
        <f>ROUND(IF(F612="vyplnit","-",VLOOKUP(CONCATENATE(Y612,G612," ",Z612),ZU!$A$6:$H$100,5,FALSE)*F612),2)</f>
        <v>#N/A</v>
      </c>
      <c r="Q612" s="96" t="e">
        <f t="shared" si="54"/>
        <v>#N/A</v>
      </c>
      <c r="R612" s="97" t="s">
        <v>28</v>
      </c>
      <c r="S612" s="97" t="s">
        <v>28</v>
      </c>
      <c r="T612" s="97" t="s">
        <v>28</v>
      </c>
      <c r="U612" s="96"/>
      <c r="V612" s="101" t="str">
        <f>IF('VSTUP SCAUx'!BH612="","",'VSTUP SCAUx'!BH612)</f>
        <v/>
      </c>
      <c r="W612" s="101" t="str">
        <f>IF('VSTUP SCAUx'!BI612="","",'VSTUP SCAUx'!BI612)</f>
        <v/>
      </c>
      <c r="X612" s="98" t="e">
        <f t="shared" si="55"/>
        <v>#VALUE!</v>
      </c>
      <c r="Y612" s="99">
        <f>IF(A612="vyplnit"," ",VLOOKUP(A612,ZU!$B$6:$H$101,2,FALSE))</f>
        <v>0</v>
      </c>
      <c r="Z612" s="95" t="s">
        <v>28</v>
      </c>
      <c r="AA612" s="95"/>
      <c r="AB612" s="95" t="s">
        <v>28</v>
      </c>
      <c r="AC612" s="95" t="s">
        <v>28</v>
      </c>
      <c r="AD612" s="95" t="s">
        <v>28</v>
      </c>
      <c r="AE612" s="95">
        <f t="shared" si="56"/>
        <v>0</v>
      </c>
      <c r="AF612" s="100">
        <f t="shared" si="57"/>
        <v>1</v>
      </c>
      <c r="AG612" s="95" t="e">
        <f t="shared" si="58"/>
        <v>#N/A</v>
      </c>
      <c r="AH612" s="95"/>
      <c r="AI612" s="101" t="s">
        <v>28</v>
      </c>
      <c r="AJ612" s="101" t="s">
        <v>28</v>
      </c>
      <c r="AK612" s="101" t="s">
        <v>28</v>
      </c>
      <c r="AL612" s="102" t="str">
        <f t="shared" si="59"/>
        <v>nezměněna</v>
      </c>
      <c r="AM612" s="103"/>
    </row>
    <row r="613" spans="1:39" ht="15">
      <c r="A613" s="105" t="str">
        <f>IF('VSTUP SCAUx'!AY613="","",'VSTUP SCAUx'!AY613)</f>
        <v/>
      </c>
      <c r="B613" s="105" t="str">
        <f>IF('VSTUP SCAUx'!A613="","",'VSTUP SCAUx'!A613)</f>
        <v/>
      </c>
      <c r="C613" s="105" t="str">
        <f>IF('VSTUP SCAUx'!B613="","",'VSTUP SCAUx'!B613)</f>
        <v/>
      </c>
      <c r="D613" s="105" t="str">
        <f>IF('VSTUP SCAUx'!C613="","",'VSTUP SCAUx'!C613)</f>
        <v/>
      </c>
      <c r="E613" s="105" t="str">
        <f>IF('VSTUP SCAUx'!I613="","",'VSTUP SCAUx'!I613)</f>
        <v/>
      </c>
      <c r="F613" s="95" t="str">
        <f>IF('VSTUP SCAUx'!F613="","",'VSTUP SCAUx'!F613)</f>
        <v/>
      </c>
      <c r="G613" s="95" t="str">
        <f>IF('VSTUP SCAUx'!G613="","",'VSTUP SCAUx'!G613)</f>
        <v/>
      </c>
      <c r="H613" s="101" t="str">
        <f>IF('VSTUP SCAUx'!AC613="","","ANO")</f>
        <v/>
      </c>
      <c r="I613" s="106" t="str">
        <f>IF('VSTUP SCAUx'!BD613="","",'VSTUP SCAUx'!BD613)</f>
        <v/>
      </c>
      <c r="J613" s="101" t="str">
        <f>IF('VSTUP SCAUx'!N613="","",'VSTUP SCAUx'!N613)</f>
        <v/>
      </c>
      <c r="K613" s="95" t="s">
        <v>28</v>
      </c>
      <c r="L613" s="95" t="s">
        <v>28</v>
      </c>
      <c r="M613" s="95" t="s">
        <v>28</v>
      </c>
      <c r="N613" s="95"/>
      <c r="O613" s="95" t="s">
        <v>28</v>
      </c>
      <c r="P613" s="96" t="e">
        <f>ROUND(IF(F613="vyplnit","-",VLOOKUP(CONCATENATE(Y613,G613," ",Z613),ZU!$A$6:$H$100,5,FALSE)*F613),2)</f>
        <v>#N/A</v>
      </c>
      <c r="Q613" s="96" t="e">
        <f t="shared" si="54"/>
        <v>#N/A</v>
      </c>
      <c r="R613" s="97" t="s">
        <v>28</v>
      </c>
      <c r="S613" s="97" t="s">
        <v>28</v>
      </c>
      <c r="T613" s="97" t="s">
        <v>28</v>
      </c>
      <c r="U613" s="96"/>
      <c r="V613" s="101" t="str">
        <f>IF('VSTUP SCAUx'!BH613="","",'VSTUP SCAUx'!BH613)</f>
        <v/>
      </c>
      <c r="W613" s="101" t="str">
        <f>IF('VSTUP SCAUx'!BI613="","",'VSTUP SCAUx'!BI613)</f>
        <v/>
      </c>
      <c r="X613" s="98" t="e">
        <f t="shared" si="55"/>
        <v>#VALUE!</v>
      </c>
      <c r="Y613" s="99">
        <f>IF(A613="vyplnit"," ",VLOOKUP(A613,ZU!$B$6:$H$101,2,FALSE))</f>
        <v>0</v>
      </c>
      <c r="Z613" s="95" t="s">
        <v>28</v>
      </c>
      <c r="AA613" s="95"/>
      <c r="AB613" s="95" t="s">
        <v>28</v>
      </c>
      <c r="AC613" s="95" t="s">
        <v>28</v>
      </c>
      <c r="AD613" s="95" t="s">
        <v>28</v>
      </c>
      <c r="AE613" s="95">
        <f t="shared" si="56"/>
        <v>0</v>
      </c>
      <c r="AF613" s="100">
        <f t="shared" si="57"/>
        <v>1</v>
      </c>
      <c r="AG613" s="95" t="e">
        <f t="shared" si="58"/>
        <v>#N/A</v>
      </c>
      <c r="AH613" s="95"/>
      <c r="AI613" s="101" t="s">
        <v>28</v>
      </c>
      <c r="AJ613" s="101" t="s">
        <v>28</v>
      </c>
      <c r="AK613" s="101" t="s">
        <v>28</v>
      </c>
      <c r="AL613" s="102" t="str">
        <f t="shared" si="59"/>
        <v>nezměněna</v>
      </c>
      <c r="AM613" s="103"/>
    </row>
    <row r="614" spans="1:39" ht="15">
      <c r="A614" s="105" t="str">
        <f>IF('VSTUP SCAUx'!AY614="","",'VSTUP SCAUx'!AY614)</f>
        <v/>
      </c>
      <c r="B614" s="105" t="str">
        <f>IF('VSTUP SCAUx'!A614="","",'VSTUP SCAUx'!A614)</f>
        <v/>
      </c>
      <c r="C614" s="105" t="str">
        <f>IF('VSTUP SCAUx'!B614="","",'VSTUP SCAUx'!B614)</f>
        <v/>
      </c>
      <c r="D614" s="105" t="str">
        <f>IF('VSTUP SCAUx'!C614="","",'VSTUP SCAUx'!C614)</f>
        <v/>
      </c>
      <c r="E614" s="105" t="str">
        <f>IF('VSTUP SCAUx'!I614="","",'VSTUP SCAUx'!I614)</f>
        <v/>
      </c>
      <c r="F614" s="95" t="str">
        <f>IF('VSTUP SCAUx'!F614="","",'VSTUP SCAUx'!F614)</f>
        <v/>
      </c>
      <c r="G614" s="95" t="str">
        <f>IF('VSTUP SCAUx'!G614="","",'VSTUP SCAUx'!G614)</f>
        <v/>
      </c>
      <c r="H614" s="101" t="str">
        <f>IF('VSTUP SCAUx'!AC614="","","ANO")</f>
        <v/>
      </c>
      <c r="I614" s="106" t="str">
        <f>IF('VSTUP SCAUx'!BD614="","",'VSTUP SCAUx'!BD614)</f>
        <v/>
      </c>
      <c r="J614" s="101" t="str">
        <f>IF('VSTUP SCAUx'!N614="","",'VSTUP SCAUx'!N614)</f>
        <v/>
      </c>
      <c r="K614" s="95" t="s">
        <v>28</v>
      </c>
      <c r="L614" s="95" t="s">
        <v>28</v>
      </c>
      <c r="M614" s="95" t="s">
        <v>28</v>
      </c>
      <c r="N614" s="95"/>
      <c r="O614" s="95" t="s">
        <v>28</v>
      </c>
      <c r="P614" s="96" t="e">
        <f>ROUND(IF(F614="vyplnit","-",VLOOKUP(CONCATENATE(Y614,G614," ",Z614),ZU!$A$6:$H$100,5,FALSE)*F614),2)</f>
        <v>#N/A</v>
      </c>
      <c r="Q614" s="96" t="e">
        <f t="shared" si="54"/>
        <v>#N/A</v>
      </c>
      <c r="R614" s="97" t="s">
        <v>28</v>
      </c>
      <c r="S614" s="97" t="s">
        <v>28</v>
      </c>
      <c r="T614" s="97" t="s">
        <v>28</v>
      </c>
      <c r="U614" s="96"/>
      <c r="V614" s="101" t="str">
        <f>IF('VSTUP SCAUx'!BH614="","",'VSTUP SCAUx'!BH614)</f>
        <v/>
      </c>
      <c r="W614" s="101" t="str">
        <f>IF('VSTUP SCAUx'!BI614="","",'VSTUP SCAUx'!BI614)</f>
        <v/>
      </c>
      <c r="X614" s="98" t="e">
        <f t="shared" si="55"/>
        <v>#VALUE!</v>
      </c>
      <c r="Y614" s="99">
        <f>IF(A614="vyplnit"," ",VLOOKUP(A614,ZU!$B$6:$H$101,2,FALSE))</f>
        <v>0</v>
      </c>
      <c r="Z614" s="95" t="s">
        <v>28</v>
      </c>
      <c r="AA614" s="95"/>
      <c r="AB614" s="95" t="s">
        <v>28</v>
      </c>
      <c r="AC614" s="95" t="s">
        <v>28</v>
      </c>
      <c r="AD614" s="95" t="s">
        <v>28</v>
      </c>
      <c r="AE614" s="95">
        <f t="shared" si="56"/>
        <v>0</v>
      </c>
      <c r="AF614" s="100">
        <f t="shared" si="57"/>
        <v>1</v>
      </c>
      <c r="AG614" s="95" t="e">
        <f t="shared" si="58"/>
        <v>#N/A</v>
      </c>
      <c r="AH614" s="95"/>
      <c r="AI614" s="101" t="s">
        <v>28</v>
      </c>
      <c r="AJ614" s="101" t="s">
        <v>28</v>
      </c>
      <c r="AK614" s="101" t="s">
        <v>28</v>
      </c>
      <c r="AL614" s="102" t="str">
        <f t="shared" si="59"/>
        <v>nezměněna</v>
      </c>
      <c r="AM614" s="103"/>
    </row>
    <row r="615" spans="1:39" ht="15">
      <c r="A615" s="105" t="str">
        <f>IF('VSTUP SCAUx'!AY615="","",'VSTUP SCAUx'!AY615)</f>
        <v/>
      </c>
      <c r="B615" s="105" t="str">
        <f>IF('VSTUP SCAUx'!A615="","",'VSTUP SCAUx'!A615)</f>
        <v/>
      </c>
      <c r="C615" s="105" t="str">
        <f>IF('VSTUP SCAUx'!B615="","",'VSTUP SCAUx'!B615)</f>
        <v/>
      </c>
      <c r="D615" s="105" t="str">
        <f>IF('VSTUP SCAUx'!C615="","",'VSTUP SCAUx'!C615)</f>
        <v/>
      </c>
      <c r="E615" s="105" t="str">
        <f>IF('VSTUP SCAUx'!I615="","",'VSTUP SCAUx'!I615)</f>
        <v/>
      </c>
      <c r="F615" s="95" t="str">
        <f>IF('VSTUP SCAUx'!F615="","",'VSTUP SCAUx'!F615)</f>
        <v/>
      </c>
      <c r="G615" s="95" t="str">
        <f>IF('VSTUP SCAUx'!G615="","",'VSTUP SCAUx'!G615)</f>
        <v/>
      </c>
      <c r="H615" s="101" t="str">
        <f>IF('VSTUP SCAUx'!AC615="","","ANO")</f>
        <v/>
      </c>
      <c r="I615" s="106" t="str">
        <f>IF('VSTUP SCAUx'!BD615="","",'VSTUP SCAUx'!BD615)</f>
        <v/>
      </c>
      <c r="J615" s="101" t="str">
        <f>IF('VSTUP SCAUx'!N615="","",'VSTUP SCAUx'!N615)</f>
        <v/>
      </c>
      <c r="K615" s="95" t="s">
        <v>28</v>
      </c>
      <c r="L615" s="95" t="s">
        <v>28</v>
      </c>
      <c r="M615" s="95" t="s">
        <v>28</v>
      </c>
      <c r="N615" s="95"/>
      <c r="O615" s="95" t="s">
        <v>28</v>
      </c>
      <c r="P615" s="96" t="e">
        <f>ROUND(IF(F615="vyplnit","-",VLOOKUP(CONCATENATE(Y615,G615," ",Z615),ZU!$A$6:$H$100,5,FALSE)*F615),2)</f>
        <v>#N/A</v>
      </c>
      <c r="Q615" s="96" t="e">
        <f t="shared" si="54"/>
        <v>#N/A</v>
      </c>
      <c r="R615" s="97" t="s">
        <v>28</v>
      </c>
      <c r="S615" s="97" t="s">
        <v>28</v>
      </c>
      <c r="T615" s="97" t="s">
        <v>28</v>
      </c>
      <c r="U615" s="96"/>
      <c r="V615" s="101" t="str">
        <f>IF('VSTUP SCAUx'!BH615="","",'VSTUP SCAUx'!BH615)</f>
        <v/>
      </c>
      <c r="W615" s="101" t="str">
        <f>IF('VSTUP SCAUx'!BI615="","",'VSTUP SCAUx'!BI615)</f>
        <v/>
      </c>
      <c r="X615" s="98" t="e">
        <f t="shared" si="55"/>
        <v>#VALUE!</v>
      </c>
      <c r="Y615" s="99">
        <f>IF(A615="vyplnit"," ",VLOOKUP(A615,ZU!$B$6:$H$101,2,FALSE))</f>
        <v>0</v>
      </c>
      <c r="Z615" s="95" t="s">
        <v>28</v>
      </c>
      <c r="AA615" s="95"/>
      <c r="AB615" s="95" t="s">
        <v>28</v>
      </c>
      <c r="AC615" s="95" t="s">
        <v>28</v>
      </c>
      <c r="AD615" s="95" t="s">
        <v>28</v>
      </c>
      <c r="AE615" s="95">
        <f t="shared" si="56"/>
        <v>0</v>
      </c>
      <c r="AF615" s="100">
        <f t="shared" si="57"/>
        <v>1</v>
      </c>
      <c r="AG615" s="95" t="e">
        <f t="shared" si="58"/>
        <v>#N/A</v>
      </c>
      <c r="AH615" s="95"/>
      <c r="AI615" s="101" t="s">
        <v>28</v>
      </c>
      <c r="AJ615" s="101" t="s">
        <v>28</v>
      </c>
      <c r="AK615" s="101" t="s">
        <v>28</v>
      </c>
      <c r="AL615" s="102" t="str">
        <f t="shared" si="59"/>
        <v>nezměněna</v>
      </c>
      <c r="AM615" s="103"/>
    </row>
    <row r="616" spans="1:39" ht="15">
      <c r="A616" s="105" t="str">
        <f>IF('VSTUP SCAUx'!AY616="","",'VSTUP SCAUx'!AY616)</f>
        <v/>
      </c>
      <c r="B616" s="105" t="str">
        <f>IF('VSTUP SCAUx'!A616="","",'VSTUP SCAUx'!A616)</f>
        <v/>
      </c>
      <c r="C616" s="105" t="str">
        <f>IF('VSTUP SCAUx'!B616="","",'VSTUP SCAUx'!B616)</f>
        <v/>
      </c>
      <c r="D616" s="105" t="str">
        <f>IF('VSTUP SCAUx'!C616="","",'VSTUP SCAUx'!C616)</f>
        <v/>
      </c>
      <c r="E616" s="105" t="str">
        <f>IF('VSTUP SCAUx'!I616="","",'VSTUP SCAUx'!I616)</f>
        <v/>
      </c>
      <c r="F616" s="95" t="str">
        <f>IF('VSTUP SCAUx'!F616="","",'VSTUP SCAUx'!F616)</f>
        <v/>
      </c>
      <c r="G616" s="95" t="str">
        <f>IF('VSTUP SCAUx'!G616="","",'VSTUP SCAUx'!G616)</f>
        <v/>
      </c>
      <c r="H616" s="101" t="str">
        <f>IF('VSTUP SCAUx'!AC616="","","ANO")</f>
        <v/>
      </c>
      <c r="I616" s="106" t="str">
        <f>IF('VSTUP SCAUx'!BD616="","",'VSTUP SCAUx'!BD616)</f>
        <v/>
      </c>
      <c r="J616" s="101" t="str">
        <f>IF('VSTUP SCAUx'!N616="","",'VSTUP SCAUx'!N616)</f>
        <v/>
      </c>
      <c r="K616" s="95" t="s">
        <v>28</v>
      </c>
      <c r="L616" s="95" t="s">
        <v>28</v>
      </c>
      <c r="M616" s="95" t="s">
        <v>28</v>
      </c>
      <c r="N616" s="95"/>
      <c r="O616" s="95" t="s">
        <v>28</v>
      </c>
      <c r="P616" s="96" t="e">
        <f>ROUND(IF(F616="vyplnit","-",VLOOKUP(CONCATENATE(Y616,G616," ",Z616),ZU!$A$6:$H$100,5,FALSE)*F616),2)</f>
        <v>#N/A</v>
      </c>
      <c r="Q616" s="96" t="e">
        <f t="shared" si="54"/>
        <v>#N/A</v>
      </c>
      <c r="R616" s="97" t="s">
        <v>28</v>
      </c>
      <c r="S616" s="97" t="s">
        <v>28</v>
      </c>
      <c r="T616" s="97" t="s">
        <v>28</v>
      </c>
      <c r="U616" s="96"/>
      <c r="V616" s="101" t="str">
        <f>IF('VSTUP SCAUx'!BH616="","",'VSTUP SCAUx'!BH616)</f>
        <v/>
      </c>
      <c r="W616" s="101" t="str">
        <f>IF('VSTUP SCAUx'!BI616="","",'VSTUP SCAUx'!BI616)</f>
        <v/>
      </c>
      <c r="X616" s="98" t="e">
        <f t="shared" si="55"/>
        <v>#VALUE!</v>
      </c>
      <c r="Y616" s="99">
        <f>IF(A616="vyplnit"," ",VLOOKUP(A616,ZU!$B$6:$H$101,2,FALSE))</f>
        <v>0</v>
      </c>
      <c r="Z616" s="95" t="s">
        <v>28</v>
      </c>
      <c r="AA616" s="95"/>
      <c r="AB616" s="95" t="s">
        <v>28</v>
      </c>
      <c r="AC616" s="95" t="s">
        <v>28</v>
      </c>
      <c r="AD616" s="95" t="s">
        <v>28</v>
      </c>
      <c r="AE616" s="95">
        <f t="shared" si="56"/>
        <v>0</v>
      </c>
      <c r="AF616" s="100">
        <f t="shared" si="57"/>
        <v>1</v>
      </c>
      <c r="AG616" s="95" t="e">
        <f t="shared" si="58"/>
        <v>#N/A</v>
      </c>
      <c r="AH616" s="95"/>
      <c r="AI616" s="101" t="s">
        <v>28</v>
      </c>
      <c r="AJ616" s="101" t="s">
        <v>28</v>
      </c>
      <c r="AK616" s="101" t="s">
        <v>28</v>
      </c>
      <c r="AL616" s="102" t="str">
        <f t="shared" si="59"/>
        <v>nezměněna</v>
      </c>
      <c r="AM616" s="103"/>
    </row>
    <row r="617" spans="1:39" ht="15">
      <c r="A617" s="105" t="str">
        <f>IF('VSTUP SCAUx'!AY617="","",'VSTUP SCAUx'!AY617)</f>
        <v/>
      </c>
      <c r="B617" s="105" t="str">
        <f>IF('VSTUP SCAUx'!A617="","",'VSTUP SCAUx'!A617)</f>
        <v/>
      </c>
      <c r="C617" s="105" t="str">
        <f>IF('VSTUP SCAUx'!B617="","",'VSTUP SCAUx'!B617)</f>
        <v/>
      </c>
      <c r="D617" s="105" t="str">
        <f>IF('VSTUP SCAUx'!C617="","",'VSTUP SCAUx'!C617)</f>
        <v/>
      </c>
      <c r="E617" s="105" t="str">
        <f>IF('VSTUP SCAUx'!I617="","",'VSTUP SCAUx'!I617)</f>
        <v/>
      </c>
      <c r="F617" s="95" t="str">
        <f>IF('VSTUP SCAUx'!F617="","",'VSTUP SCAUx'!F617)</f>
        <v/>
      </c>
      <c r="G617" s="95" t="str">
        <f>IF('VSTUP SCAUx'!G617="","",'VSTUP SCAUx'!G617)</f>
        <v/>
      </c>
      <c r="H617" s="101" t="str">
        <f>IF('VSTUP SCAUx'!AC617="","","ANO")</f>
        <v/>
      </c>
      <c r="I617" s="106" t="str">
        <f>IF('VSTUP SCAUx'!BD617="","",'VSTUP SCAUx'!BD617)</f>
        <v/>
      </c>
      <c r="J617" s="101" t="str">
        <f>IF('VSTUP SCAUx'!N617="","",'VSTUP SCAUx'!N617)</f>
        <v/>
      </c>
      <c r="K617" s="95" t="s">
        <v>28</v>
      </c>
      <c r="L617" s="95" t="s">
        <v>28</v>
      </c>
      <c r="M617" s="95" t="s">
        <v>28</v>
      </c>
      <c r="N617" s="95"/>
      <c r="O617" s="95" t="s">
        <v>28</v>
      </c>
      <c r="P617" s="96" t="e">
        <f>ROUND(IF(F617="vyplnit","-",VLOOKUP(CONCATENATE(Y617,G617," ",Z617),ZU!$A$6:$H$100,5,FALSE)*F617),2)</f>
        <v>#N/A</v>
      </c>
      <c r="Q617" s="96" t="e">
        <f t="shared" si="54"/>
        <v>#N/A</v>
      </c>
      <c r="R617" s="97" t="s">
        <v>28</v>
      </c>
      <c r="S617" s="97" t="s">
        <v>28</v>
      </c>
      <c r="T617" s="97" t="s">
        <v>28</v>
      </c>
      <c r="U617" s="96"/>
      <c r="V617" s="101" t="str">
        <f>IF('VSTUP SCAUx'!BH617="","",'VSTUP SCAUx'!BH617)</f>
        <v/>
      </c>
      <c r="W617" s="101" t="str">
        <f>IF('VSTUP SCAUx'!BI617="","",'VSTUP SCAUx'!BI617)</f>
        <v/>
      </c>
      <c r="X617" s="98" t="e">
        <f t="shared" si="55"/>
        <v>#VALUE!</v>
      </c>
      <c r="Y617" s="99">
        <f>IF(A617="vyplnit"," ",VLOOKUP(A617,ZU!$B$6:$H$101,2,FALSE))</f>
        <v>0</v>
      </c>
      <c r="Z617" s="95" t="s">
        <v>28</v>
      </c>
      <c r="AA617" s="95"/>
      <c r="AB617" s="95" t="s">
        <v>28</v>
      </c>
      <c r="AC617" s="95" t="s">
        <v>28</v>
      </c>
      <c r="AD617" s="95" t="s">
        <v>28</v>
      </c>
      <c r="AE617" s="95">
        <f t="shared" si="56"/>
        <v>0</v>
      </c>
      <c r="AF617" s="100">
        <f t="shared" si="57"/>
        <v>1</v>
      </c>
      <c r="AG617" s="95" t="e">
        <f t="shared" si="58"/>
        <v>#N/A</v>
      </c>
      <c r="AH617" s="95"/>
      <c r="AI617" s="101" t="s">
        <v>28</v>
      </c>
      <c r="AJ617" s="101" t="s">
        <v>28</v>
      </c>
      <c r="AK617" s="101" t="s">
        <v>28</v>
      </c>
      <c r="AL617" s="102" t="str">
        <f t="shared" si="59"/>
        <v>nezměněna</v>
      </c>
      <c r="AM617" s="103"/>
    </row>
    <row r="618" spans="1:39" ht="15">
      <c r="A618" s="105" t="str">
        <f>IF('VSTUP SCAUx'!AY618="","",'VSTUP SCAUx'!AY618)</f>
        <v/>
      </c>
      <c r="B618" s="105" t="str">
        <f>IF('VSTUP SCAUx'!A618="","",'VSTUP SCAUx'!A618)</f>
        <v/>
      </c>
      <c r="C618" s="105" t="str">
        <f>IF('VSTUP SCAUx'!B618="","",'VSTUP SCAUx'!B618)</f>
        <v/>
      </c>
      <c r="D618" s="105" t="str">
        <f>IF('VSTUP SCAUx'!C618="","",'VSTUP SCAUx'!C618)</f>
        <v/>
      </c>
      <c r="E618" s="105" t="str">
        <f>IF('VSTUP SCAUx'!I618="","",'VSTUP SCAUx'!I618)</f>
        <v/>
      </c>
      <c r="F618" s="95" t="str">
        <f>IF('VSTUP SCAUx'!F618="","",'VSTUP SCAUx'!F618)</f>
        <v/>
      </c>
      <c r="G618" s="95" t="str">
        <f>IF('VSTUP SCAUx'!G618="","",'VSTUP SCAUx'!G618)</f>
        <v/>
      </c>
      <c r="H618" s="101" t="str">
        <f>IF('VSTUP SCAUx'!AC618="","","ANO")</f>
        <v/>
      </c>
      <c r="I618" s="106" t="str">
        <f>IF('VSTUP SCAUx'!BD618="","",'VSTUP SCAUx'!BD618)</f>
        <v/>
      </c>
      <c r="J618" s="101" t="str">
        <f>IF('VSTUP SCAUx'!N618="","",'VSTUP SCAUx'!N618)</f>
        <v/>
      </c>
      <c r="K618" s="95" t="s">
        <v>28</v>
      </c>
      <c r="L618" s="95" t="s">
        <v>28</v>
      </c>
      <c r="M618" s="95" t="s">
        <v>28</v>
      </c>
      <c r="N618" s="95"/>
      <c r="O618" s="95" t="s">
        <v>28</v>
      </c>
      <c r="P618" s="96" t="e">
        <f>ROUND(IF(F618="vyplnit","-",VLOOKUP(CONCATENATE(Y618,G618," ",Z618),ZU!$A$6:$H$100,5,FALSE)*F618),2)</f>
        <v>#N/A</v>
      </c>
      <c r="Q618" s="96" t="e">
        <f t="shared" si="54"/>
        <v>#N/A</v>
      </c>
      <c r="R618" s="97" t="s">
        <v>28</v>
      </c>
      <c r="S618" s="97" t="s">
        <v>28</v>
      </c>
      <c r="T618" s="97" t="s">
        <v>28</v>
      </c>
      <c r="U618" s="96"/>
      <c r="V618" s="101" t="str">
        <f>IF('VSTUP SCAUx'!BH618="","",'VSTUP SCAUx'!BH618)</f>
        <v/>
      </c>
      <c r="W618" s="101" t="str">
        <f>IF('VSTUP SCAUx'!BI618="","",'VSTUP SCAUx'!BI618)</f>
        <v/>
      </c>
      <c r="X618" s="98" t="e">
        <f t="shared" si="55"/>
        <v>#VALUE!</v>
      </c>
      <c r="Y618" s="99">
        <f>IF(A618="vyplnit"," ",VLOOKUP(A618,ZU!$B$6:$H$101,2,FALSE))</f>
        <v>0</v>
      </c>
      <c r="Z618" s="95" t="s">
        <v>28</v>
      </c>
      <c r="AA618" s="95"/>
      <c r="AB618" s="95" t="s">
        <v>28</v>
      </c>
      <c r="AC618" s="95" t="s">
        <v>28</v>
      </c>
      <c r="AD618" s="95" t="s">
        <v>28</v>
      </c>
      <c r="AE618" s="95">
        <f t="shared" si="56"/>
        <v>0</v>
      </c>
      <c r="AF618" s="100">
        <f t="shared" si="57"/>
        <v>1</v>
      </c>
      <c r="AG618" s="95" t="e">
        <f t="shared" si="58"/>
        <v>#N/A</v>
      </c>
      <c r="AH618" s="95"/>
      <c r="AI618" s="101" t="s">
        <v>28</v>
      </c>
      <c r="AJ618" s="101" t="s">
        <v>28</v>
      </c>
      <c r="AK618" s="101" t="s">
        <v>28</v>
      </c>
      <c r="AL618" s="102" t="str">
        <f t="shared" si="59"/>
        <v>nezměněna</v>
      </c>
      <c r="AM618" s="103"/>
    </row>
    <row r="619" spans="1:39" ht="15">
      <c r="A619" s="105" t="str">
        <f>IF('VSTUP SCAUx'!AY619="","",'VSTUP SCAUx'!AY619)</f>
        <v/>
      </c>
      <c r="B619" s="105" t="str">
        <f>IF('VSTUP SCAUx'!A619="","",'VSTUP SCAUx'!A619)</f>
        <v/>
      </c>
      <c r="C619" s="105" t="str">
        <f>IF('VSTUP SCAUx'!B619="","",'VSTUP SCAUx'!B619)</f>
        <v/>
      </c>
      <c r="D619" s="105" t="str">
        <f>IF('VSTUP SCAUx'!C619="","",'VSTUP SCAUx'!C619)</f>
        <v/>
      </c>
      <c r="E619" s="105" t="str">
        <f>IF('VSTUP SCAUx'!I619="","",'VSTUP SCAUx'!I619)</f>
        <v/>
      </c>
      <c r="F619" s="95" t="str">
        <f>IF('VSTUP SCAUx'!F619="","",'VSTUP SCAUx'!F619)</f>
        <v/>
      </c>
      <c r="G619" s="95" t="str">
        <f>IF('VSTUP SCAUx'!G619="","",'VSTUP SCAUx'!G619)</f>
        <v/>
      </c>
      <c r="H619" s="101" t="str">
        <f>IF('VSTUP SCAUx'!AC619="","","ANO")</f>
        <v/>
      </c>
      <c r="I619" s="106" t="str">
        <f>IF('VSTUP SCAUx'!BD619="","",'VSTUP SCAUx'!BD619)</f>
        <v/>
      </c>
      <c r="J619" s="101" t="str">
        <f>IF('VSTUP SCAUx'!N619="","",'VSTUP SCAUx'!N619)</f>
        <v/>
      </c>
      <c r="K619" s="95" t="s">
        <v>28</v>
      </c>
      <c r="L619" s="95" t="s">
        <v>28</v>
      </c>
      <c r="M619" s="95" t="s">
        <v>28</v>
      </c>
      <c r="N619" s="95"/>
      <c r="O619" s="95" t="s">
        <v>28</v>
      </c>
      <c r="P619" s="96" t="e">
        <f>ROUND(IF(F619="vyplnit","-",VLOOKUP(CONCATENATE(Y619,G619," ",Z619),ZU!$A$6:$H$100,5,FALSE)*F619),2)</f>
        <v>#N/A</v>
      </c>
      <c r="Q619" s="96" t="e">
        <f t="shared" si="54"/>
        <v>#N/A</v>
      </c>
      <c r="R619" s="97" t="s">
        <v>28</v>
      </c>
      <c r="S619" s="97" t="s">
        <v>28</v>
      </c>
      <c r="T619" s="97" t="s">
        <v>28</v>
      </c>
      <c r="U619" s="96"/>
      <c r="V619" s="101" t="str">
        <f>IF('VSTUP SCAUx'!BH619="","",'VSTUP SCAUx'!BH619)</f>
        <v/>
      </c>
      <c r="W619" s="101" t="str">
        <f>IF('VSTUP SCAUx'!BI619="","",'VSTUP SCAUx'!BI619)</f>
        <v/>
      </c>
      <c r="X619" s="98" t="e">
        <f t="shared" si="55"/>
        <v>#VALUE!</v>
      </c>
      <c r="Y619" s="99">
        <f>IF(A619="vyplnit"," ",VLOOKUP(A619,ZU!$B$6:$H$101,2,FALSE))</f>
        <v>0</v>
      </c>
      <c r="Z619" s="95" t="s">
        <v>28</v>
      </c>
      <c r="AA619" s="95"/>
      <c r="AB619" s="95" t="s">
        <v>28</v>
      </c>
      <c r="AC619" s="95" t="s">
        <v>28</v>
      </c>
      <c r="AD619" s="95" t="s">
        <v>28</v>
      </c>
      <c r="AE619" s="95">
        <f t="shared" si="56"/>
        <v>0</v>
      </c>
      <c r="AF619" s="100">
        <f t="shared" si="57"/>
        <v>1</v>
      </c>
      <c r="AG619" s="95" t="e">
        <f t="shared" si="58"/>
        <v>#N/A</v>
      </c>
      <c r="AH619" s="95"/>
      <c r="AI619" s="101" t="s">
        <v>28</v>
      </c>
      <c r="AJ619" s="101" t="s">
        <v>28</v>
      </c>
      <c r="AK619" s="101" t="s">
        <v>28</v>
      </c>
      <c r="AL619" s="102" t="str">
        <f t="shared" si="59"/>
        <v>nezměněna</v>
      </c>
      <c r="AM619" s="103"/>
    </row>
    <row r="620" spans="1:39" ht="15">
      <c r="A620" s="105" t="str">
        <f>IF('VSTUP SCAUx'!AY620="","",'VSTUP SCAUx'!AY620)</f>
        <v/>
      </c>
      <c r="B620" s="105" t="str">
        <f>IF('VSTUP SCAUx'!A620="","",'VSTUP SCAUx'!A620)</f>
        <v/>
      </c>
      <c r="C620" s="105" t="str">
        <f>IF('VSTUP SCAUx'!B620="","",'VSTUP SCAUx'!B620)</f>
        <v/>
      </c>
      <c r="D620" s="105" t="str">
        <f>IF('VSTUP SCAUx'!C620="","",'VSTUP SCAUx'!C620)</f>
        <v/>
      </c>
      <c r="E620" s="105" t="str">
        <f>IF('VSTUP SCAUx'!I620="","",'VSTUP SCAUx'!I620)</f>
        <v/>
      </c>
      <c r="F620" s="95" t="str">
        <f>IF('VSTUP SCAUx'!F620="","",'VSTUP SCAUx'!F620)</f>
        <v/>
      </c>
      <c r="G620" s="95" t="str">
        <f>IF('VSTUP SCAUx'!G620="","",'VSTUP SCAUx'!G620)</f>
        <v/>
      </c>
      <c r="H620" s="101" t="str">
        <f>IF('VSTUP SCAUx'!AC620="","","ANO")</f>
        <v/>
      </c>
      <c r="I620" s="106" t="str">
        <f>IF('VSTUP SCAUx'!BD620="","",'VSTUP SCAUx'!BD620)</f>
        <v/>
      </c>
      <c r="J620" s="101" t="str">
        <f>IF('VSTUP SCAUx'!N620="","",'VSTUP SCAUx'!N620)</f>
        <v/>
      </c>
      <c r="K620" s="95" t="s">
        <v>28</v>
      </c>
      <c r="L620" s="95" t="s">
        <v>28</v>
      </c>
      <c r="M620" s="95" t="s">
        <v>28</v>
      </c>
      <c r="N620" s="95"/>
      <c r="O620" s="95" t="s">
        <v>28</v>
      </c>
      <c r="P620" s="96" t="e">
        <f>ROUND(IF(F620="vyplnit","-",VLOOKUP(CONCATENATE(Y620,G620," ",Z620),ZU!$A$6:$H$100,5,FALSE)*F620),2)</f>
        <v>#N/A</v>
      </c>
      <c r="Q620" s="96" t="e">
        <f t="shared" si="54"/>
        <v>#N/A</v>
      </c>
      <c r="R620" s="97" t="s">
        <v>28</v>
      </c>
      <c r="S620" s="97" t="s">
        <v>28</v>
      </c>
      <c r="T620" s="97" t="s">
        <v>28</v>
      </c>
      <c r="U620" s="96"/>
      <c r="V620" s="101" t="str">
        <f>IF('VSTUP SCAUx'!BH620="","",'VSTUP SCAUx'!BH620)</f>
        <v/>
      </c>
      <c r="W620" s="101" t="str">
        <f>IF('VSTUP SCAUx'!BI620="","",'VSTUP SCAUx'!BI620)</f>
        <v/>
      </c>
      <c r="X620" s="98" t="e">
        <f t="shared" si="55"/>
        <v>#VALUE!</v>
      </c>
      <c r="Y620" s="99">
        <f>IF(A620="vyplnit"," ",VLOOKUP(A620,ZU!$B$6:$H$101,2,FALSE))</f>
        <v>0</v>
      </c>
      <c r="Z620" s="95" t="s">
        <v>28</v>
      </c>
      <c r="AA620" s="95"/>
      <c r="AB620" s="95" t="s">
        <v>28</v>
      </c>
      <c r="AC620" s="95" t="s">
        <v>28</v>
      </c>
      <c r="AD620" s="95" t="s">
        <v>28</v>
      </c>
      <c r="AE620" s="95">
        <f t="shared" si="56"/>
        <v>0</v>
      </c>
      <c r="AF620" s="100">
        <f t="shared" si="57"/>
        <v>1</v>
      </c>
      <c r="AG620" s="95" t="e">
        <f t="shared" si="58"/>
        <v>#N/A</v>
      </c>
      <c r="AH620" s="95"/>
      <c r="AI620" s="101" t="s">
        <v>28</v>
      </c>
      <c r="AJ620" s="101" t="s">
        <v>28</v>
      </c>
      <c r="AK620" s="101" t="s">
        <v>28</v>
      </c>
      <c r="AL620" s="102" t="str">
        <f t="shared" si="59"/>
        <v>nezměněna</v>
      </c>
      <c r="AM620" s="103"/>
    </row>
    <row r="621" spans="1:39" ht="15">
      <c r="A621" s="105" t="str">
        <f>IF('VSTUP SCAUx'!AY621="","",'VSTUP SCAUx'!AY621)</f>
        <v/>
      </c>
      <c r="B621" s="105" t="str">
        <f>IF('VSTUP SCAUx'!A621="","",'VSTUP SCAUx'!A621)</f>
        <v/>
      </c>
      <c r="C621" s="105" t="str">
        <f>IF('VSTUP SCAUx'!B621="","",'VSTUP SCAUx'!B621)</f>
        <v/>
      </c>
      <c r="D621" s="105" t="str">
        <f>IF('VSTUP SCAUx'!C621="","",'VSTUP SCAUx'!C621)</f>
        <v/>
      </c>
      <c r="E621" s="105" t="str">
        <f>IF('VSTUP SCAUx'!I621="","",'VSTUP SCAUx'!I621)</f>
        <v/>
      </c>
      <c r="F621" s="95" t="str">
        <f>IF('VSTUP SCAUx'!F621="","",'VSTUP SCAUx'!F621)</f>
        <v/>
      </c>
      <c r="G621" s="95" t="str">
        <f>IF('VSTUP SCAUx'!G621="","",'VSTUP SCAUx'!G621)</f>
        <v/>
      </c>
      <c r="H621" s="101" t="str">
        <f>IF('VSTUP SCAUx'!AC621="","","ANO")</f>
        <v/>
      </c>
      <c r="I621" s="106" t="str">
        <f>IF('VSTUP SCAUx'!BD621="","",'VSTUP SCAUx'!BD621)</f>
        <v/>
      </c>
      <c r="J621" s="101" t="str">
        <f>IF('VSTUP SCAUx'!N621="","",'VSTUP SCAUx'!N621)</f>
        <v/>
      </c>
      <c r="K621" s="95" t="s">
        <v>28</v>
      </c>
      <c r="L621" s="95" t="s">
        <v>28</v>
      </c>
      <c r="M621" s="95" t="s">
        <v>28</v>
      </c>
      <c r="N621" s="95"/>
      <c r="O621" s="95" t="s">
        <v>28</v>
      </c>
      <c r="P621" s="96" t="e">
        <f>ROUND(IF(F621="vyplnit","-",VLOOKUP(CONCATENATE(Y621,G621," ",Z621),ZU!$A$6:$H$100,5,FALSE)*F621),2)</f>
        <v>#N/A</v>
      </c>
      <c r="Q621" s="96" t="e">
        <f t="shared" si="54"/>
        <v>#N/A</v>
      </c>
      <c r="R621" s="97" t="s">
        <v>28</v>
      </c>
      <c r="S621" s="97" t="s">
        <v>28</v>
      </c>
      <c r="T621" s="97" t="s">
        <v>28</v>
      </c>
      <c r="U621" s="96"/>
      <c r="V621" s="101" t="str">
        <f>IF('VSTUP SCAUx'!BH621="","",'VSTUP SCAUx'!BH621)</f>
        <v/>
      </c>
      <c r="W621" s="101" t="str">
        <f>IF('VSTUP SCAUx'!BI621="","",'VSTUP SCAUx'!BI621)</f>
        <v/>
      </c>
      <c r="X621" s="98" t="e">
        <f t="shared" si="55"/>
        <v>#VALUE!</v>
      </c>
      <c r="Y621" s="99">
        <f>IF(A621="vyplnit"," ",VLOOKUP(A621,ZU!$B$6:$H$101,2,FALSE))</f>
        <v>0</v>
      </c>
      <c r="Z621" s="95" t="s">
        <v>28</v>
      </c>
      <c r="AA621" s="95"/>
      <c r="AB621" s="95" t="s">
        <v>28</v>
      </c>
      <c r="AC621" s="95" t="s">
        <v>28</v>
      </c>
      <c r="AD621" s="95" t="s">
        <v>28</v>
      </c>
      <c r="AE621" s="95">
        <f t="shared" si="56"/>
        <v>0</v>
      </c>
      <c r="AF621" s="100">
        <f t="shared" si="57"/>
        <v>1</v>
      </c>
      <c r="AG621" s="95" t="e">
        <f t="shared" si="58"/>
        <v>#N/A</v>
      </c>
      <c r="AH621" s="95"/>
      <c r="AI621" s="101" t="s">
        <v>28</v>
      </c>
      <c r="AJ621" s="101" t="s">
        <v>28</v>
      </c>
      <c r="AK621" s="101" t="s">
        <v>28</v>
      </c>
      <c r="AL621" s="102" t="str">
        <f t="shared" si="59"/>
        <v>nezměněna</v>
      </c>
      <c r="AM621" s="103"/>
    </row>
    <row r="622" spans="1:39" ht="15">
      <c r="A622" s="105" t="str">
        <f>IF('VSTUP SCAUx'!AY622="","",'VSTUP SCAUx'!AY622)</f>
        <v/>
      </c>
      <c r="B622" s="105" t="str">
        <f>IF('VSTUP SCAUx'!A622="","",'VSTUP SCAUx'!A622)</f>
        <v/>
      </c>
      <c r="C622" s="105" t="str">
        <f>IF('VSTUP SCAUx'!B622="","",'VSTUP SCAUx'!B622)</f>
        <v/>
      </c>
      <c r="D622" s="105" t="str">
        <f>IF('VSTUP SCAUx'!C622="","",'VSTUP SCAUx'!C622)</f>
        <v/>
      </c>
      <c r="E622" s="105" t="str">
        <f>IF('VSTUP SCAUx'!I622="","",'VSTUP SCAUx'!I622)</f>
        <v/>
      </c>
      <c r="F622" s="95" t="str">
        <f>IF('VSTUP SCAUx'!F622="","",'VSTUP SCAUx'!F622)</f>
        <v/>
      </c>
      <c r="G622" s="95" t="str">
        <f>IF('VSTUP SCAUx'!G622="","",'VSTUP SCAUx'!G622)</f>
        <v/>
      </c>
      <c r="H622" s="101" t="str">
        <f>IF('VSTUP SCAUx'!AC622="","","ANO")</f>
        <v/>
      </c>
      <c r="I622" s="106" t="str">
        <f>IF('VSTUP SCAUx'!BD622="","",'VSTUP SCAUx'!BD622)</f>
        <v/>
      </c>
      <c r="J622" s="101" t="str">
        <f>IF('VSTUP SCAUx'!N622="","",'VSTUP SCAUx'!N622)</f>
        <v/>
      </c>
      <c r="K622" s="95" t="s">
        <v>28</v>
      </c>
      <c r="L622" s="95" t="s">
        <v>28</v>
      </c>
      <c r="M622" s="95" t="s">
        <v>28</v>
      </c>
      <c r="N622" s="95"/>
      <c r="O622" s="95" t="s">
        <v>28</v>
      </c>
      <c r="P622" s="96" t="e">
        <f>ROUND(IF(F622="vyplnit","-",VLOOKUP(CONCATENATE(Y622,G622," ",Z622),ZU!$A$6:$H$100,5,FALSE)*F622),2)</f>
        <v>#N/A</v>
      </c>
      <c r="Q622" s="96" t="e">
        <f t="shared" si="54"/>
        <v>#N/A</v>
      </c>
      <c r="R622" s="97" t="s">
        <v>28</v>
      </c>
      <c r="S622" s="97" t="s">
        <v>28</v>
      </c>
      <c r="T622" s="97" t="s">
        <v>28</v>
      </c>
      <c r="U622" s="96"/>
      <c r="V622" s="101" t="str">
        <f>IF('VSTUP SCAUx'!BH622="","",'VSTUP SCAUx'!BH622)</f>
        <v/>
      </c>
      <c r="W622" s="101" t="str">
        <f>IF('VSTUP SCAUx'!BI622="","",'VSTUP SCAUx'!BI622)</f>
        <v/>
      </c>
      <c r="X622" s="98" t="e">
        <f t="shared" si="55"/>
        <v>#VALUE!</v>
      </c>
      <c r="Y622" s="99">
        <f>IF(A622="vyplnit"," ",VLOOKUP(A622,ZU!$B$6:$H$101,2,FALSE))</f>
        <v>0</v>
      </c>
      <c r="Z622" s="95" t="s">
        <v>28</v>
      </c>
      <c r="AA622" s="95"/>
      <c r="AB622" s="95" t="s">
        <v>28</v>
      </c>
      <c r="AC622" s="95" t="s">
        <v>28</v>
      </c>
      <c r="AD622" s="95" t="s">
        <v>28</v>
      </c>
      <c r="AE622" s="95">
        <f t="shared" si="56"/>
        <v>0</v>
      </c>
      <c r="AF622" s="100">
        <f t="shared" si="57"/>
        <v>1</v>
      </c>
      <c r="AG622" s="95" t="e">
        <f t="shared" si="58"/>
        <v>#N/A</v>
      </c>
      <c r="AH622" s="95"/>
      <c r="AI622" s="101" t="s">
        <v>28</v>
      </c>
      <c r="AJ622" s="101" t="s">
        <v>28</v>
      </c>
      <c r="AK622" s="101" t="s">
        <v>28</v>
      </c>
      <c r="AL622" s="102" t="str">
        <f t="shared" si="59"/>
        <v>nezměněna</v>
      </c>
      <c r="AM622" s="103"/>
    </row>
    <row r="623" spans="1:39" ht="15">
      <c r="A623" s="105" t="str">
        <f>IF('VSTUP SCAUx'!AY623="","",'VSTUP SCAUx'!AY623)</f>
        <v/>
      </c>
      <c r="B623" s="105" t="str">
        <f>IF('VSTUP SCAUx'!A623="","",'VSTUP SCAUx'!A623)</f>
        <v/>
      </c>
      <c r="C623" s="105" t="str">
        <f>IF('VSTUP SCAUx'!B623="","",'VSTUP SCAUx'!B623)</f>
        <v/>
      </c>
      <c r="D623" s="105" t="str">
        <f>IF('VSTUP SCAUx'!C623="","",'VSTUP SCAUx'!C623)</f>
        <v/>
      </c>
      <c r="E623" s="105" t="str">
        <f>IF('VSTUP SCAUx'!I623="","",'VSTUP SCAUx'!I623)</f>
        <v/>
      </c>
      <c r="F623" s="95" t="str">
        <f>IF('VSTUP SCAUx'!F623="","",'VSTUP SCAUx'!F623)</f>
        <v/>
      </c>
      <c r="G623" s="95" t="str">
        <f>IF('VSTUP SCAUx'!G623="","",'VSTUP SCAUx'!G623)</f>
        <v/>
      </c>
      <c r="H623" s="101" t="str">
        <f>IF('VSTUP SCAUx'!AC623="","","ANO")</f>
        <v/>
      </c>
      <c r="I623" s="106" t="str">
        <f>IF('VSTUP SCAUx'!BD623="","",'VSTUP SCAUx'!BD623)</f>
        <v/>
      </c>
      <c r="J623" s="101" t="str">
        <f>IF('VSTUP SCAUx'!N623="","",'VSTUP SCAUx'!N623)</f>
        <v/>
      </c>
      <c r="K623" s="95" t="s">
        <v>28</v>
      </c>
      <c r="L623" s="95" t="s">
        <v>28</v>
      </c>
      <c r="M623" s="95" t="s">
        <v>28</v>
      </c>
      <c r="N623" s="95"/>
      <c r="O623" s="95" t="s">
        <v>28</v>
      </c>
      <c r="P623" s="96" t="e">
        <f>ROUND(IF(F623="vyplnit","-",VLOOKUP(CONCATENATE(Y623,G623," ",Z623),ZU!$A$6:$H$100,5,FALSE)*F623),2)</f>
        <v>#N/A</v>
      </c>
      <c r="Q623" s="96" t="e">
        <f t="shared" si="54"/>
        <v>#N/A</v>
      </c>
      <c r="R623" s="97" t="s">
        <v>28</v>
      </c>
      <c r="S623" s="97" t="s">
        <v>28</v>
      </c>
      <c r="T623" s="97" t="s">
        <v>28</v>
      </c>
      <c r="U623" s="96"/>
      <c r="V623" s="101" t="str">
        <f>IF('VSTUP SCAUx'!BH623="","",'VSTUP SCAUx'!BH623)</f>
        <v/>
      </c>
      <c r="W623" s="101" t="str">
        <f>IF('VSTUP SCAUx'!BI623="","",'VSTUP SCAUx'!BI623)</f>
        <v/>
      </c>
      <c r="X623" s="98" t="e">
        <f t="shared" si="55"/>
        <v>#VALUE!</v>
      </c>
      <c r="Y623" s="99">
        <f>IF(A623="vyplnit"," ",VLOOKUP(A623,ZU!$B$6:$H$101,2,FALSE))</f>
        <v>0</v>
      </c>
      <c r="Z623" s="95" t="s">
        <v>28</v>
      </c>
      <c r="AA623" s="95"/>
      <c r="AB623" s="95" t="s">
        <v>28</v>
      </c>
      <c r="AC623" s="95" t="s">
        <v>28</v>
      </c>
      <c r="AD623" s="95" t="s">
        <v>28</v>
      </c>
      <c r="AE623" s="95">
        <f t="shared" si="56"/>
        <v>0</v>
      </c>
      <c r="AF623" s="100">
        <f t="shared" si="57"/>
        <v>1</v>
      </c>
      <c r="AG623" s="95" t="e">
        <f t="shared" si="58"/>
        <v>#N/A</v>
      </c>
      <c r="AH623" s="95"/>
      <c r="AI623" s="101" t="s">
        <v>28</v>
      </c>
      <c r="AJ623" s="101" t="s">
        <v>28</v>
      </c>
      <c r="AK623" s="101" t="s">
        <v>28</v>
      </c>
      <c r="AL623" s="102" t="str">
        <f t="shared" si="59"/>
        <v>nezměněna</v>
      </c>
      <c r="AM623" s="103"/>
    </row>
    <row r="624" spans="1:39" ht="15">
      <c r="A624" s="105" t="str">
        <f>IF('VSTUP SCAUx'!AY624="","",'VSTUP SCAUx'!AY624)</f>
        <v/>
      </c>
      <c r="B624" s="105" t="str">
        <f>IF('VSTUP SCAUx'!A624="","",'VSTUP SCAUx'!A624)</f>
        <v/>
      </c>
      <c r="C624" s="105" t="str">
        <f>IF('VSTUP SCAUx'!B624="","",'VSTUP SCAUx'!B624)</f>
        <v/>
      </c>
      <c r="D624" s="105" t="str">
        <f>IF('VSTUP SCAUx'!C624="","",'VSTUP SCAUx'!C624)</f>
        <v/>
      </c>
      <c r="E624" s="105" t="str">
        <f>IF('VSTUP SCAUx'!I624="","",'VSTUP SCAUx'!I624)</f>
        <v/>
      </c>
      <c r="F624" s="95" t="str">
        <f>IF('VSTUP SCAUx'!F624="","",'VSTUP SCAUx'!F624)</f>
        <v/>
      </c>
      <c r="G624" s="95" t="str">
        <f>IF('VSTUP SCAUx'!G624="","",'VSTUP SCAUx'!G624)</f>
        <v/>
      </c>
      <c r="H624" s="101" t="str">
        <f>IF('VSTUP SCAUx'!AC624="","","ANO")</f>
        <v/>
      </c>
      <c r="I624" s="106" t="str">
        <f>IF('VSTUP SCAUx'!BD624="","",'VSTUP SCAUx'!BD624)</f>
        <v/>
      </c>
      <c r="J624" s="101" t="str">
        <f>IF('VSTUP SCAUx'!N624="","",'VSTUP SCAUx'!N624)</f>
        <v/>
      </c>
      <c r="K624" s="95" t="s">
        <v>28</v>
      </c>
      <c r="L624" s="95" t="s">
        <v>28</v>
      </c>
      <c r="M624" s="95" t="s">
        <v>28</v>
      </c>
      <c r="N624" s="95"/>
      <c r="O624" s="95" t="s">
        <v>28</v>
      </c>
      <c r="P624" s="96" t="e">
        <f>ROUND(IF(F624="vyplnit","-",VLOOKUP(CONCATENATE(Y624,G624," ",Z624),ZU!$A$6:$H$100,5,FALSE)*F624),2)</f>
        <v>#N/A</v>
      </c>
      <c r="Q624" s="96" t="e">
        <f t="shared" si="54"/>
        <v>#N/A</v>
      </c>
      <c r="R624" s="97" t="s">
        <v>28</v>
      </c>
      <c r="S624" s="97" t="s">
        <v>28</v>
      </c>
      <c r="T624" s="97" t="s">
        <v>28</v>
      </c>
      <c r="U624" s="96"/>
      <c r="V624" s="101" t="str">
        <f>IF('VSTUP SCAUx'!BH624="","",'VSTUP SCAUx'!BH624)</f>
        <v/>
      </c>
      <c r="W624" s="101" t="str">
        <f>IF('VSTUP SCAUx'!BI624="","",'VSTUP SCAUx'!BI624)</f>
        <v/>
      </c>
      <c r="X624" s="98" t="e">
        <f t="shared" si="55"/>
        <v>#VALUE!</v>
      </c>
      <c r="Y624" s="99">
        <f>IF(A624="vyplnit"," ",VLOOKUP(A624,ZU!$B$6:$H$101,2,FALSE))</f>
        <v>0</v>
      </c>
      <c r="Z624" s="95" t="s">
        <v>28</v>
      </c>
      <c r="AA624" s="95"/>
      <c r="AB624" s="95" t="s">
        <v>28</v>
      </c>
      <c r="AC624" s="95" t="s">
        <v>28</v>
      </c>
      <c r="AD624" s="95" t="s">
        <v>28</v>
      </c>
      <c r="AE624" s="95">
        <f t="shared" si="56"/>
        <v>0</v>
      </c>
      <c r="AF624" s="100">
        <f t="shared" si="57"/>
        <v>1</v>
      </c>
      <c r="AG624" s="95" t="e">
        <f t="shared" si="58"/>
        <v>#N/A</v>
      </c>
      <c r="AH624" s="95"/>
      <c r="AI624" s="101" t="s">
        <v>28</v>
      </c>
      <c r="AJ624" s="101" t="s">
        <v>28</v>
      </c>
      <c r="AK624" s="101" t="s">
        <v>28</v>
      </c>
      <c r="AL624" s="102" t="str">
        <f t="shared" si="59"/>
        <v>nezměněna</v>
      </c>
      <c r="AM624" s="103"/>
    </row>
    <row r="625" spans="1:39" ht="15">
      <c r="A625" s="105" t="str">
        <f>IF('VSTUP SCAUx'!AY625="","",'VSTUP SCAUx'!AY625)</f>
        <v/>
      </c>
      <c r="B625" s="105" t="str">
        <f>IF('VSTUP SCAUx'!A625="","",'VSTUP SCAUx'!A625)</f>
        <v/>
      </c>
      <c r="C625" s="105" t="str">
        <f>IF('VSTUP SCAUx'!B625="","",'VSTUP SCAUx'!B625)</f>
        <v/>
      </c>
      <c r="D625" s="105" t="str">
        <f>IF('VSTUP SCAUx'!C625="","",'VSTUP SCAUx'!C625)</f>
        <v/>
      </c>
      <c r="E625" s="105" t="str">
        <f>IF('VSTUP SCAUx'!I625="","",'VSTUP SCAUx'!I625)</f>
        <v/>
      </c>
      <c r="F625" s="95" t="str">
        <f>IF('VSTUP SCAUx'!F625="","",'VSTUP SCAUx'!F625)</f>
        <v/>
      </c>
      <c r="G625" s="95" t="str">
        <f>IF('VSTUP SCAUx'!G625="","",'VSTUP SCAUx'!G625)</f>
        <v/>
      </c>
      <c r="H625" s="101" t="str">
        <f>IF('VSTUP SCAUx'!AC625="","","ANO")</f>
        <v/>
      </c>
      <c r="I625" s="106" t="str">
        <f>IF('VSTUP SCAUx'!BD625="","",'VSTUP SCAUx'!BD625)</f>
        <v/>
      </c>
      <c r="J625" s="101" t="str">
        <f>IF('VSTUP SCAUx'!N625="","",'VSTUP SCAUx'!N625)</f>
        <v/>
      </c>
      <c r="K625" s="95" t="s">
        <v>28</v>
      </c>
      <c r="L625" s="95" t="s">
        <v>28</v>
      </c>
      <c r="M625" s="95" t="s">
        <v>28</v>
      </c>
      <c r="N625" s="95"/>
      <c r="O625" s="95" t="s">
        <v>28</v>
      </c>
      <c r="P625" s="96" t="e">
        <f>ROUND(IF(F625="vyplnit","-",VLOOKUP(CONCATENATE(Y625,G625," ",Z625),ZU!$A$6:$H$100,5,FALSE)*F625),2)</f>
        <v>#N/A</v>
      </c>
      <c r="Q625" s="96" t="e">
        <f t="shared" si="54"/>
        <v>#N/A</v>
      </c>
      <c r="R625" s="97" t="s">
        <v>28</v>
      </c>
      <c r="S625" s="97" t="s">
        <v>28</v>
      </c>
      <c r="T625" s="97" t="s">
        <v>28</v>
      </c>
      <c r="U625" s="96"/>
      <c r="V625" s="101" t="str">
        <f>IF('VSTUP SCAUx'!BH625="","",'VSTUP SCAUx'!BH625)</f>
        <v/>
      </c>
      <c r="W625" s="101" t="str">
        <f>IF('VSTUP SCAUx'!BI625="","",'VSTUP SCAUx'!BI625)</f>
        <v/>
      </c>
      <c r="X625" s="98" t="e">
        <f t="shared" si="55"/>
        <v>#VALUE!</v>
      </c>
      <c r="Y625" s="99">
        <f>IF(A625="vyplnit"," ",VLOOKUP(A625,ZU!$B$6:$H$101,2,FALSE))</f>
        <v>0</v>
      </c>
      <c r="Z625" s="95" t="s">
        <v>28</v>
      </c>
      <c r="AA625" s="95"/>
      <c r="AB625" s="95" t="s">
        <v>28</v>
      </c>
      <c r="AC625" s="95" t="s">
        <v>28</v>
      </c>
      <c r="AD625" s="95" t="s">
        <v>28</v>
      </c>
      <c r="AE625" s="95">
        <f t="shared" si="56"/>
        <v>0</v>
      </c>
      <c r="AF625" s="100">
        <f t="shared" si="57"/>
        <v>1</v>
      </c>
      <c r="AG625" s="95" t="e">
        <f t="shared" si="58"/>
        <v>#N/A</v>
      </c>
      <c r="AH625" s="95"/>
      <c r="AI625" s="101" t="s">
        <v>28</v>
      </c>
      <c r="AJ625" s="101" t="s">
        <v>28</v>
      </c>
      <c r="AK625" s="101" t="s">
        <v>28</v>
      </c>
      <c r="AL625" s="102" t="str">
        <f t="shared" si="59"/>
        <v>nezměněna</v>
      </c>
      <c r="AM625" s="103"/>
    </row>
    <row r="626" spans="1:39" ht="15">
      <c r="A626" s="105" t="str">
        <f>IF('VSTUP SCAUx'!AY626="","",'VSTUP SCAUx'!AY626)</f>
        <v/>
      </c>
      <c r="B626" s="105" t="str">
        <f>IF('VSTUP SCAUx'!A626="","",'VSTUP SCAUx'!A626)</f>
        <v/>
      </c>
      <c r="C626" s="105" t="str">
        <f>IF('VSTUP SCAUx'!B626="","",'VSTUP SCAUx'!B626)</f>
        <v/>
      </c>
      <c r="D626" s="105" t="str">
        <f>IF('VSTUP SCAUx'!C626="","",'VSTUP SCAUx'!C626)</f>
        <v/>
      </c>
      <c r="E626" s="105" t="str">
        <f>IF('VSTUP SCAUx'!I626="","",'VSTUP SCAUx'!I626)</f>
        <v/>
      </c>
      <c r="F626" s="95" t="str">
        <f>IF('VSTUP SCAUx'!F626="","",'VSTUP SCAUx'!F626)</f>
        <v/>
      </c>
      <c r="G626" s="95" t="str">
        <f>IF('VSTUP SCAUx'!G626="","",'VSTUP SCAUx'!G626)</f>
        <v/>
      </c>
      <c r="H626" s="101" t="str">
        <f>IF('VSTUP SCAUx'!AC626="","","ANO")</f>
        <v/>
      </c>
      <c r="I626" s="106" t="str">
        <f>IF('VSTUP SCAUx'!BD626="","",'VSTUP SCAUx'!BD626)</f>
        <v/>
      </c>
      <c r="J626" s="101" t="str">
        <f>IF('VSTUP SCAUx'!N626="","",'VSTUP SCAUx'!N626)</f>
        <v/>
      </c>
      <c r="K626" s="95" t="s">
        <v>28</v>
      </c>
      <c r="L626" s="95" t="s">
        <v>28</v>
      </c>
      <c r="M626" s="95" t="s">
        <v>28</v>
      </c>
      <c r="N626" s="95"/>
      <c r="O626" s="95" t="s">
        <v>28</v>
      </c>
      <c r="P626" s="96" t="e">
        <f>ROUND(IF(F626="vyplnit","-",VLOOKUP(CONCATENATE(Y626,G626," ",Z626),ZU!$A$6:$H$100,5,FALSE)*F626),2)</f>
        <v>#N/A</v>
      </c>
      <c r="Q626" s="96" t="e">
        <f t="shared" si="54"/>
        <v>#N/A</v>
      </c>
      <c r="R626" s="97" t="s">
        <v>28</v>
      </c>
      <c r="S626" s="97" t="s">
        <v>28</v>
      </c>
      <c r="T626" s="97" t="s">
        <v>28</v>
      </c>
      <c r="U626" s="96"/>
      <c r="V626" s="101" t="str">
        <f>IF('VSTUP SCAUx'!BH626="","",'VSTUP SCAUx'!BH626)</f>
        <v/>
      </c>
      <c r="W626" s="101" t="str">
        <f>IF('VSTUP SCAUx'!BI626="","",'VSTUP SCAUx'!BI626)</f>
        <v/>
      </c>
      <c r="X626" s="98" t="e">
        <f t="shared" si="55"/>
        <v>#VALUE!</v>
      </c>
      <c r="Y626" s="99">
        <f>IF(A626="vyplnit"," ",VLOOKUP(A626,ZU!$B$6:$H$101,2,FALSE))</f>
        <v>0</v>
      </c>
      <c r="Z626" s="95" t="s">
        <v>28</v>
      </c>
      <c r="AA626" s="95"/>
      <c r="AB626" s="95" t="s">
        <v>28</v>
      </c>
      <c r="AC626" s="95" t="s">
        <v>28</v>
      </c>
      <c r="AD626" s="95" t="s">
        <v>28</v>
      </c>
      <c r="AE626" s="95">
        <f t="shared" si="56"/>
        <v>0</v>
      </c>
      <c r="AF626" s="100">
        <f t="shared" si="57"/>
        <v>1</v>
      </c>
      <c r="AG626" s="95" t="e">
        <f t="shared" si="58"/>
        <v>#N/A</v>
      </c>
      <c r="AH626" s="95"/>
      <c r="AI626" s="101" t="s">
        <v>28</v>
      </c>
      <c r="AJ626" s="101" t="s">
        <v>28</v>
      </c>
      <c r="AK626" s="101" t="s">
        <v>28</v>
      </c>
      <c r="AL626" s="102" t="str">
        <f t="shared" si="59"/>
        <v>nezměněna</v>
      </c>
      <c r="AM626" s="103"/>
    </row>
    <row r="627" spans="1:39" ht="15">
      <c r="A627" s="105" t="str">
        <f>IF('VSTUP SCAUx'!AY627="","",'VSTUP SCAUx'!AY627)</f>
        <v/>
      </c>
      <c r="B627" s="105" t="str">
        <f>IF('VSTUP SCAUx'!A627="","",'VSTUP SCAUx'!A627)</f>
        <v/>
      </c>
      <c r="C627" s="105" t="str">
        <f>IF('VSTUP SCAUx'!B627="","",'VSTUP SCAUx'!B627)</f>
        <v/>
      </c>
      <c r="D627" s="105" t="str">
        <f>IF('VSTUP SCAUx'!C627="","",'VSTUP SCAUx'!C627)</f>
        <v/>
      </c>
      <c r="E627" s="105" t="str">
        <f>IF('VSTUP SCAUx'!I627="","",'VSTUP SCAUx'!I627)</f>
        <v/>
      </c>
      <c r="F627" s="95" t="str">
        <f>IF('VSTUP SCAUx'!F627="","",'VSTUP SCAUx'!F627)</f>
        <v/>
      </c>
      <c r="G627" s="95" t="str">
        <f>IF('VSTUP SCAUx'!G627="","",'VSTUP SCAUx'!G627)</f>
        <v/>
      </c>
      <c r="H627" s="101" t="str">
        <f>IF('VSTUP SCAUx'!AC627="","","ANO")</f>
        <v/>
      </c>
      <c r="I627" s="106" t="str">
        <f>IF('VSTUP SCAUx'!BD627="","",'VSTUP SCAUx'!BD627)</f>
        <v/>
      </c>
      <c r="J627" s="101" t="str">
        <f>IF('VSTUP SCAUx'!N627="","",'VSTUP SCAUx'!N627)</f>
        <v/>
      </c>
      <c r="K627" s="95" t="s">
        <v>28</v>
      </c>
      <c r="L627" s="95" t="s">
        <v>28</v>
      </c>
      <c r="M627" s="95" t="s">
        <v>28</v>
      </c>
      <c r="N627" s="95"/>
      <c r="O627" s="95" t="s">
        <v>28</v>
      </c>
      <c r="P627" s="96" t="e">
        <f>ROUND(IF(F627="vyplnit","-",VLOOKUP(CONCATENATE(Y627,G627," ",Z627),ZU!$A$6:$H$100,5,FALSE)*F627),2)</f>
        <v>#N/A</v>
      </c>
      <c r="Q627" s="96" t="e">
        <f t="shared" si="54"/>
        <v>#N/A</v>
      </c>
      <c r="R627" s="97" t="s">
        <v>28</v>
      </c>
      <c r="S627" s="97" t="s">
        <v>28</v>
      </c>
      <c r="T627" s="97" t="s">
        <v>28</v>
      </c>
      <c r="U627" s="96"/>
      <c r="V627" s="101" t="str">
        <f>IF('VSTUP SCAUx'!BH627="","",'VSTUP SCAUx'!BH627)</f>
        <v/>
      </c>
      <c r="W627" s="101" t="str">
        <f>IF('VSTUP SCAUx'!BI627="","",'VSTUP SCAUx'!BI627)</f>
        <v/>
      </c>
      <c r="X627" s="98" t="e">
        <f t="shared" si="55"/>
        <v>#VALUE!</v>
      </c>
      <c r="Y627" s="99">
        <f>IF(A627="vyplnit"," ",VLOOKUP(A627,ZU!$B$6:$H$101,2,FALSE))</f>
        <v>0</v>
      </c>
      <c r="Z627" s="95" t="s">
        <v>28</v>
      </c>
      <c r="AA627" s="95"/>
      <c r="AB627" s="95" t="s">
        <v>28</v>
      </c>
      <c r="AC627" s="95" t="s">
        <v>28</v>
      </c>
      <c r="AD627" s="95" t="s">
        <v>28</v>
      </c>
      <c r="AE627" s="95">
        <f t="shared" si="56"/>
        <v>0</v>
      </c>
      <c r="AF627" s="100">
        <f t="shared" si="57"/>
        <v>1</v>
      </c>
      <c r="AG627" s="95" t="e">
        <f t="shared" si="58"/>
        <v>#N/A</v>
      </c>
      <c r="AH627" s="95"/>
      <c r="AI627" s="101" t="s">
        <v>28</v>
      </c>
      <c r="AJ627" s="101" t="s">
        <v>28</v>
      </c>
      <c r="AK627" s="101" t="s">
        <v>28</v>
      </c>
      <c r="AL627" s="102" t="str">
        <f t="shared" si="59"/>
        <v>nezměněna</v>
      </c>
      <c r="AM627" s="103"/>
    </row>
    <row r="628" spans="1:39" ht="15">
      <c r="A628" s="105" t="str">
        <f>IF('VSTUP SCAUx'!AY628="","",'VSTUP SCAUx'!AY628)</f>
        <v/>
      </c>
      <c r="B628" s="105" t="str">
        <f>IF('VSTUP SCAUx'!A628="","",'VSTUP SCAUx'!A628)</f>
        <v/>
      </c>
      <c r="C628" s="105" t="str">
        <f>IF('VSTUP SCAUx'!B628="","",'VSTUP SCAUx'!B628)</f>
        <v/>
      </c>
      <c r="D628" s="105" t="str">
        <f>IF('VSTUP SCAUx'!C628="","",'VSTUP SCAUx'!C628)</f>
        <v/>
      </c>
      <c r="E628" s="105" t="str">
        <f>IF('VSTUP SCAUx'!I628="","",'VSTUP SCAUx'!I628)</f>
        <v/>
      </c>
      <c r="F628" s="95" t="str">
        <f>IF('VSTUP SCAUx'!F628="","",'VSTUP SCAUx'!F628)</f>
        <v/>
      </c>
      <c r="G628" s="95" t="str">
        <f>IF('VSTUP SCAUx'!G628="","",'VSTUP SCAUx'!G628)</f>
        <v/>
      </c>
      <c r="H628" s="101" t="str">
        <f>IF('VSTUP SCAUx'!AC628="","","ANO")</f>
        <v/>
      </c>
      <c r="I628" s="106" t="str">
        <f>IF('VSTUP SCAUx'!BD628="","",'VSTUP SCAUx'!BD628)</f>
        <v/>
      </c>
      <c r="J628" s="101" t="str">
        <f>IF('VSTUP SCAUx'!N628="","",'VSTUP SCAUx'!N628)</f>
        <v/>
      </c>
      <c r="K628" s="95" t="s">
        <v>28</v>
      </c>
      <c r="L628" s="95" t="s">
        <v>28</v>
      </c>
      <c r="M628" s="95" t="s">
        <v>28</v>
      </c>
      <c r="N628" s="95"/>
      <c r="O628" s="95" t="s">
        <v>28</v>
      </c>
      <c r="P628" s="96" t="e">
        <f>ROUND(IF(F628="vyplnit","-",VLOOKUP(CONCATENATE(Y628,G628," ",Z628),ZU!$A$6:$H$100,5,FALSE)*F628),2)</f>
        <v>#N/A</v>
      </c>
      <c r="Q628" s="96" t="e">
        <f t="shared" si="54"/>
        <v>#N/A</v>
      </c>
      <c r="R628" s="97" t="s">
        <v>28</v>
      </c>
      <c r="S628" s="97" t="s">
        <v>28</v>
      </c>
      <c r="T628" s="97" t="s">
        <v>28</v>
      </c>
      <c r="U628" s="96"/>
      <c r="V628" s="101" t="str">
        <f>IF('VSTUP SCAUx'!BH628="","",'VSTUP SCAUx'!BH628)</f>
        <v/>
      </c>
      <c r="W628" s="101" t="str">
        <f>IF('VSTUP SCAUx'!BI628="","",'VSTUP SCAUx'!BI628)</f>
        <v/>
      </c>
      <c r="X628" s="98" t="e">
        <f t="shared" si="55"/>
        <v>#VALUE!</v>
      </c>
      <c r="Y628" s="99">
        <f>IF(A628="vyplnit"," ",VLOOKUP(A628,ZU!$B$6:$H$101,2,FALSE))</f>
        <v>0</v>
      </c>
      <c r="Z628" s="95" t="s">
        <v>28</v>
      </c>
      <c r="AA628" s="95"/>
      <c r="AB628" s="95" t="s">
        <v>28</v>
      </c>
      <c r="AC628" s="95" t="s">
        <v>28</v>
      </c>
      <c r="AD628" s="95" t="s">
        <v>28</v>
      </c>
      <c r="AE628" s="95">
        <f t="shared" si="56"/>
        <v>0</v>
      </c>
      <c r="AF628" s="100">
        <f t="shared" si="57"/>
        <v>1</v>
      </c>
      <c r="AG628" s="95" t="e">
        <f t="shared" si="58"/>
        <v>#N/A</v>
      </c>
      <c r="AH628" s="95"/>
      <c r="AI628" s="101" t="s">
        <v>28</v>
      </c>
      <c r="AJ628" s="101" t="s">
        <v>28</v>
      </c>
      <c r="AK628" s="101" t="s">
        <v>28</v>
      </c>
      <c r="AL628" s="102" t="str">
        <f t="shared" si="59"/>
        <v>nezměněna</v>
      </c>
      <c r="AM628" s="103"/>
    </row>
    <row r="629" spans="1:39" ht="15">
      <c r="A629" s="105" t="str">
        <f>IF('VSTUP SCAUx'!AY629="","",'VSTUP SCAUx'!AY629)</f>
        <v/>
      </c>
      <c r="B629" s="105" t="str">
        <f>IF('VSTUP SCAUx'!A629="","",'VSTUP SCAUx'!A629)</f>
        <v/>
      </c>
      <c r="C629" s="105" t="str">
        <f>IF('VSTUP SCAUx'!B629="","",'VSTUP SCAUx'!B629)</f>
        <v/>
      </c>
      <c r="D629" s="105" t="str">
        <f>IF('VSTUP SCAUx'!C629="","",'VSTUP SCAUx'!C629)</f>
        <v/>
      </c>
      <c r="E629" s="105" t="str">
        <f>IF('VSTUP SCAUx'!I629="","",'VSTUP SCAUx'!I629)</f>
        <v/>
      </c>
      <c r="F629" s="95" t="str">
        <f>IF('VSTUP SCAUx'!F629="","",'VSTUP SCAUx'!F629)</f>
        <v/>
      </c>
      <c r="G629" s="95" t="str">
        <f>IF('VSTUP SCAUx'!G629="","",'VSTUP SCAUx'!G629)</f>
        <v/>
      </c>
      <c r="H629" s="101" t="str">
        <f>IF('VSTUP SCAUx'!AC629="","","ANO")</f>
        <v/>
      </c>
      <c r="I629" s="106" t="str">
        <f>IF('VSTUP SCAUx'!BD629="","",'VSTUP SCAUx'!BD629)</f>
        <v/>
      </c>
      <c r="J629" s="101" t="str">
        <f>IF('VSTUP SCAUx'!N629="","",'VSTUP SCAUx'!N629)</f>
        <v/>
      </c>
      <c r="K629" s="95" t="s">
        <v>28</v>
      </c>
      <c r="L629" s="95" t="s">
        <v>28</v>
      </c>
      <c r="M629" s="95" t="s">
        <v>28</v>
      </c>
      <c r="N629" s="95"/>
      <c r="O629" s="95" t="s">
        <v>28</v>
      </c>
      <c r="P629" s="96" t="e">
        <f>ROUND(IF(F629="vyplnit","-",VLOOKUP(CONCATENATE(Y629,G629," ",Z629),ZU!$A$6:$H$100,5,FALSE)*F629),2)</f>
        <v>#N/A</v>
      </c>
      <c r="Q629" s="96" t="e">
        <f t="shared" si="54"/>
        <v>#N/A</v>
      </c>
      <c r="R629" s="97" t="s">
        <v>28</v>
      </c>
      <c r="S629" s="97" t="s">
        <v>28</v>
      </c>
      <c r="T629" s="97" t="s">
        <v>28</v>
      </c>
      <c r="U629" s="96"/>
      <c r="V629" s="101" t="str">
        <f>IF('VSTUP SCAUx'!BH629="","",'VSTUP SCAUx'!BH629)</f>
        <v/>
      </c>
      <c r="W629" s="101" t="str">
        <f>IF('VSTUP SCAUx'!BI629="","",'VSTUP SCAUx'!BI629)</f>
        <v/>
      </c>
      <c r="X629" s="98" t="e">
        <f t="shared" si="55"/>
        <v>#VALUE!</v>
      </c>
      <c r="Y629" s="99">
        <f>IF(A629="vyplnit"," ",VLOOKUP(A629,ZU!$B$6:$H$101,2,FALSE))</f>
        <v>0</v>
      </c>
      <c r="Z629" s="95" t="s">
        <v>28</v>
      </c>
      <c r="AA629" s="95"/>
      <c r="AB629" s="95" t="s">
        <v>28</v>
      </c>
      <c r="AC629" s="95" t="s">
        <v>28</v>
      </c>
      <c r="AD629" s="95" t="s">
        <v>28</v>
      </c>
      <c r="AE629" s="95">
        <f t="shared" si="56"/>
        <v>0</v>
      </c>
      <c r="AF629" s="100">
        <f t="shared" si="57"/>
        <v>1</v>
      </c>
      <c r="AG629" s="95" t="e">
        <f t="shared" si="58"/>
        <v>#N/A</v>
      </c>
      <c r="AH629" s="95"/>
      <c r="AI629" s="101" t="s">
        <v>28</v>
      </c>
      <c r="AJ629" s="101" t="s">
        <v>28</v>
      </c>
      <c r="AK629" s="101" t="s">
        <v>28</v>
      </c>
      <c r="AL629" s="102" t="str">
        <f t="shared" si="59"/>
        <v>nezměněna</v>
      </c>
      <c r="AM629" s="103"/>
    </row>
    <row r="630" spans="1:39" ht="15">
      <c r="A630" s="105" t="str">
        <f>IF('VSTUP SCAUx'!AY630="","",'VSTUP SCAUx'!AY630)</f>
        <v/>
      </c>
      <c r="B630" s="105" t="str">
        <f>IF('VSTUP SCAUx'!A630="","",'VSTUP SCAUx'!A630)</f>
        <v/>
      </c>
      <c r="C630" s="105" t="str">
        <f>IF('VSTUP SCAUx'!B630="","",'VSTUP SCAUx'!B630)</f>
        <v/>
      </c>
      <c r="D630" s="105" t="str">
        <f>IF('VSTUP SCAUx'!C630="","",'VSTUP SCAUx'!C630)</f>
        <v/>
      </c>
      <c r="E630" s="105" t="str">
        <f>IF('VSTUP SCAUx'!I630="","",'VSTUP SCAUx'!I630)</f>
        <v/>
      </c>
      <c r="F630" s="95" t="str">
        <f>IF('VSTUP SCAUx'!F630="","",'VSTUP SCAUx'!F630)</f>
        <v/>
      </c>
      <c r="G630" s="95" t="str">
        <f>IF('VSTUP SCAUx'!G630="","",'VSTUP SCAUx'!G630)</f>
        <v/>
      </c>
      <c r="H630" s="101" t="str">
        <f>IF('VSTUP SCAUx'!AC630="","","ANO")</f>
        <v/>
      </c>
      <c r="I630" s="106" t="str">
        <f>IF('VSTUP SCAUx'!BD630="","",'VSTUP SCAUx'!BD630)</f>
        <v/>
      </c>
      <c r="J630" s="101" t="str">
        <f>IF('VSTUP SCAUx'!N630="","",'VSTUP SCAUx'!N630)</f>
        <v/>
      </c>
      <c r="K630" s="95" t="s">
        <v>28</v>
      </c>
      <c r="L630" s="95" t="s">
        <v>28</v>
      </c>
      <c r="M630" s="95" t="s">
        <v>28</v>
      </c>
      <c r="N630" s="95"/>
      <c r="O630" s="95" t="s">
        <v>28</v>
      </c>
      <c r="P630" s="96" t="e">
        <f>ROUND(IF(F630="vyplnit","-",VLOOKUP(CONCATENATE(Y630,G630," ",Z630),ZU!$A$6:$H$100,5,FALSE)*F630),2)</f>
        <v>#N/A</v>
      </c>
      <c r="Q630" s="96" t="e">
        <f t="shared" si="54"/>
        <v>#N/A</v>
      </c>
      <c r="R630" s="97" t="s">
        <v>28</v>
      </c>
      <c r="S630" s="97" t="s">
        <v>28</v>
      </c>
      <c r="T630" s="97" t="s">
        <v>28</v>
      </c>
      <c r="U630" s="96"/>
      <c r="V630" s="101" t="str">
        <f>IF('VSTUP SCAUx'!BH630="","",'VSTUP SCAUx'!BH630)</f>
        <v/>
      </c>
      <c r="W630" s="101" t="str">
        <f>IF('VSTUP SCAUx'!BI630="","",'VSTUP SCAUx'!BI630)</f>
        <v/>
      </c>
      <c r="X630" s="98" t="e">
        <f t="shared" si="55"/>
        <v>#VALUE!</v>
      </c>
      <c r="Y630" s="99">
        <f>IF(A630="vyplnit"," ",VLOOKUP(A630,ZU!$B$6:$H$101,2,FALSE))</f>
        <v>0</v>
      </c>
      <c r="Z630" s="95" t="s">
        <v>28</v>
      </c>
      <c r="AA630" s="95"/>
      <c r="AB630" s="95" t="s">
        <v>28</v>
      </c>
      <c r="AC630" s="95" t="s">
        <v>28</v>
      </c>
      <c r="AD630" s="95" t="s">
        <v>28</v>
      </c>
      <c r="AE630" s="95">
        <f t="shared" si="56"/>
        <v>0</v>
      </c>
      <c r="AF630" s="100">
        <f t="shared" si="57"/>
        <v>1</v>
      </c>
      <c r="AG630" s="95" t="e">
        <f t="shared" si="58"/>
        <v>#N/A</v>
      </c>
      <c r="AH630" s="95"/>
      <c r="AI630" s="101" t="s">
        <v>28</v>
      </c>
      <c r="AJ630" s="101" t="s">
        <v>28</v>
      </c>
      <c r="AK630" s="101" t="s">
        <v>28</v>
      </c>
      <c r="AL630" s="102" t="str">
        <f t="shared" si="59"/>
        <v>nezměněna</v>
      </c>
      <c r="AM630" s="103"/>
    </row>
    <row r="631" spans="1:39" ht="15">
      <c r="A631" s="105" t="str">
        <f>IF('VSTUP SCAUx'!AY631="","",'VSTUP SCAUx'!AY631)</f>
        <v/>
      </c>
      <c r="B631" s="105" t="str">
        <f>IF('VSTUP SCAUx'!A631="","",'VSTUP SCAUx'!A631)</f>
        <v/>
      </c>
      <c r="C631" s="105" t="str">
        <f>IF('VSTUP SCAUx'!B631="","",'VSTUP SCAUx'!B631)</f>
        <v/>
      </c>
      <c r="D631" s="105" t="str">
        <f>IF('VSTUP SCAUx'!C631="","",'VSTUP SCAUx'!C631)</f>
        <v/>
      </c>
      <c r="E631" s="105" t="str">
        <f>IF('VSTUP SCAUx'!I631="","",'VSTUP SCAUx'!I631)</f>
        <v/>
      </c>
      <c r="F631" s="95" t="str">
        <f>IF('VSTUP SCAUx'!F631="","",'VSTUP SCAUx'!F631)</f>
        <v/>
      </c>
      <c r="G631" s="95" t="str">
        <f>IF('VSTUP SCAUx'!G631="","",'VSTUP SCAUx'!G631)</f>
        <v/>
      </c>
      <c r="H631" s="101" t="str">
        <f>IF('VSTUP SCAUx'!AC631="","","ANO")</f>
        <v/>
      </c>
      <c r="I631" s="106" t="str">
        <f>IF('VSTUP SCAUx'!BD631="","",'VSTUP SCAUx'!BD631)</f>
        <v/>
      </c>
      <c r="J631" s="101" t="str">
        <f>IF('VSTUP SCAUx'!N631="","",'VSTUP SCAUx'!N631)</f>
        <v/>
      </c>
      <c r="K631" s="95" t="s">
        <v>28</v>
      </c>
      <c r="L631" s="95" t="s">
        <v>28</v>
      </c>
      <c r="M631" s="95" t="s">
        <v>28</v>
      </c>
      <c r="N631" s="95"/>
      <c r="O631" s="95" t="s">
        <v>28</v>
      </c>
      <c r="P631" s="96" t="e">
        <f>ROUND(IF(F631="vyplnit","-",VLOOKUP(CONCATENATE(Y631,G631," ",Z631),ZU!$A$6:$H$100,5,FALSE)*F631),2)</f>
        <v>#N/A</v>
      </c>
      <c r="Q631" s="96" t="e">
        <f t="shared" si="54"/>
        <v>#N/A</v>
      </c>
      <c r="R631" s="97" t="s">
        <v>28</v>
      </c>
      <c r="S631" s="97" t="s">
        <v>28</v>
      </c>
      <c r="T631" s="97" t="s">
        <v>28</v>
      </c>
      <c r="U631" s="96"/>
      <c r="V631" s="101" t="str">
        <f>IF('VSTUP SCAUx'!BH631="","",'VSTUP SCAUx'!BH631)</f>
        <v/>
      </c>
      <c r="W631" s="101" t="str">
        <f>IF('VSTUP SCAUx'!BI631="","",'VSTUP SCAUx'!BI631)</f>
        <v/>
      </c>
      <c r="X631" s="98" t="e">
        <f t="shared" si="55"/>
        <v>#VALUE!</v>
      </c>
      <c r="Y631" s="99">
        <f>IF(A631="vyplnit"," ",VLOOKUP(A631,ZU!$B$6:$H$101,2,FALSE))</f>
        <v>0</v>
      </c>
      <c r="Z631" s="95" t="s">
        <v>28</v>
      </c>
      <c r="AA631" s="95"/>
      <c r="AB631" s="95" t="s">
        <v>28</v>
      </c>
      <c r="AC631" s="95" t="s">
        <v>28</v>
      </c>
      <c r="AD631" s="95" t="s">
        <v>28</v>
      </c>
      <c r="AE631" s="95">
        <f t="shared" si="56"/>
        <v>0</v>
      </c>
      <c r="AF631" s="100">
        <f t="shared" si="57"/>
        <v>1</v>
      </c>
      <c r="AG631" s="95" t="e">
        <f t="shared" si="58"/>
        <v>#N/A</v>
      </c>
      <c r="AH631" s="95"/>
      <c r="AI631" s="101" t="s">
        <v>28</v>
      </c>
      <c r="AJ631" s="101" t="s">
        <v>28</v>
      </c>
      <c r="AK631" s="101" t="s">
        <v>28</v>
      </c>
      <c r="AL631" s="102" t="str">
        <f t="shared" si="59"/>
        <v>nezměněna</v>
      </c>
      <c r="AM631" s="103"/>
    </row>
    <row r="632" spans="1:39" ht="15">
      <c r="A632" s="105" t="str">
        <f>IF('VSTUP SCAUx'!AY632="","",'VSTUP SCAUx'!AY632)</f>
        <v/>
      </c>
      <c r="B632" s="105" t="str">
        <f>IF('VSTUP SCAUx'!A632="","",'VSTUP SCAUx'!A632)</f>
        <v/>
      </c>
      <c r="C632" s="105" t="str">
        <f>IF('VSTUP SCAUx'!B632="","",'VSTUP SCAUx'!B632)</f>
        <v/>
      </c>
      <c r="D632" s="105" t="str">
        <f>IF('VSTUP SCAUx'!C632="","",'VSTUP SCAUx'!C632)</f>
        <v/>
      </c>
      <c r="E632" s="105" t="str">
        <f>IF('VSTUP SCAUx'!I632="","",'VSTUP SCAUx'!I632)</f>
        <v/>
      </c>
      <c r="F632" s="95" t="str">
        <f>IF('VSTUP SCAUx'!F632="","",'VSTUP SCAUx'!F632)</f>
        <v/>
      </c>
      <c r="G632" s="95" t="str">
        <f>IF('VSTUP SCAUx'!G632="","",'VSTUP SCAUx'!G632)</f>
        <v/>
      </c>
      <c r="H632" s="101" t="str">
        <f>IF('VSTUP SCAUx'!AC632="","","ANO")</f>
        <v/>
      </c>
      <c r="I632" s="106" t="str">
        <f>IF('VSTUP SCAUx'!BD632="","",'VSTUP SCAUx'!BD632)</f>
        <v/>
      </c>
      <c r="J632" s="101" t="str">
        <f>IF('VSTUP SCAUx'!N632="","",'VSTUP SCAUx'!N632)</f>
        <v/>
      </c>
      <c r="K632" s="95" t="s">
        <v>28</v>
      </c>
      <c r="L632" s="95" t="s">
        <v>28</v>
      </c>
      <c r="M632" s="95" t="s">
        <v>28</v>
      </c>
      <c r="N632" s="95"/>
      <c r="O632" s="95" t="s">
        <v>28</v>
      </c>
      <c r="P632" s="96" t="e">
        <f>ROUND(IF(F632="vyplnit","-",VLOOKUP(CONCATENATE(Y632,G632," ",Z632),ZU!$A$6:$H$100,5,FALSE)*F632),2)</f>
        <v>#N/A</v>
      </c>
      <c r="Q632" s="96" t="e">
        <f t="shared" si="54"/>
        <v>#N/A</v>
      </c>
      <c r="R632" s="97" t="s">
        <v>28</v>
      </c>
      <c r="S632" s="97" t="s">
        <v>28</v>
      </c>
      <c r="T632" s="97" t="s">
        <v>28</v>
      </c>
      <c r="U632" s="96"/>
      <c r="V632" s="101" t="str">
        <f>IF('VSTUP SCAUx'!BH632="","",'VSTUP SCAUx'!BH632)</f>
        <v/>
      </c>
      <c r="W632" s="101" t="str">
        <f>IF('VSTUP SCAUx'!BI632="","",'VSTUP SCAUx'!BI632)</f>
        <v/>
      </c>
      <c r="X632" s="98" t="e">
        <f t="shared" si="55"/>
        <v>#VALUE!</v>
      </c>
      <c r="Y632" s="99">
        <f>IF(A632="vyplnit"," ",VLOOKUP(A632,ZU!$B$6:$H$101,2,FALSE))</f>
        <v>0</v>
      </c>
      <c r="Z632" s="95" t="s">
        <v>28</v>
      </c>
      <c r="AA632" s="95"/>
      <c r="AB632" s="95" t="s">
        <v>28</v>
      </c>
      <c r="AC632" s="95" t="s">
        <v>28</v>
      </c>
      <c r="AD632" s="95" t="s">
        <v>28</v>
      </c>
      <c r="AE632" s="95">
        <f t="shared" si="56"/>
        <v>0</v>
      </c>
      <c r="AF632" s="100">
        <f t="shared" si="57"/>
        <v>1</v>
      </c>
      <c r="AG632" s="95" t="e">
        <f t="shared" si="58"/>
        <v>#N/A</v>
      </c>
      <c r="AH632" s="95"/>
      <c r="AI632" s="101" t="s">
        <v>28</v>
      </c>
      <c r="AJ632" s="101" t="s">
        <v>28</v>
      </c>
      <c r="AK632" s="101" t="s">
        <v>28</v>
      </c>
      <c r="AL632" s="102" t="str">
        <f t="shared" si="59"/>
        <v>nezměněna</v>
      </c>
      <c r="AM632" s="103"/>
    </row>
    <row r="633" spans="1:39" ht="15">
      <c r="A633" s="105" t="str">
        <f>IF('VSTUP SCAUx'!AY633="","",'VSTUP SCAUx'!AY633)</f>
        <v/>
      </c>
      <c r="B633" s="105" t="str">
        <f>IF('VSTUP SCAUx'!A633="","",'VSTUP SCAUx'!A633)</f>
        <v/>
      </c>
      <c r="C633" s="105" t="str">
        <f>IF('VSTUP SCAUx'!B633="","",'VSTUP SCAUx'!B633)</f>
        <v/>
      </c>
      <c r="D633" s="105" t="str">
        <f>IF('VSTUP SCAUx'!C633="","",'VSTUP SCAUx'!C633)</f>
        <v/>
      </c>
      <c r="E633" s="105" t="str">
        <f>IF('VSTUP SCAUx'!I633="","",'VSTUP SCAUx'!I633)</f>
        <v/>
      </c>
      <c r="F633" s="95" t="str">
        <f>IF('VSTUP SCAUx'!F633="","",'VSTUP SCAUx'!F633)</f>
        <v/>
      </c>
      <c r="G633" s="95" t="str">
        <f>IF('VSTUP SCAUx'!G633="","",'VSTUP SCAUx'!G633)</f>
        <v/>
      </c>
      <c r="H633" s="101" t="str">
        <f>IF('VSTUP SCAUx'!AC633="","","ANO")</f>
        <v/>
      </c>
      <c r="I633" s="106" t="str">
        <f>IF('VSTUP SCAUx'!BD633="","",'VSTUP SCAUx'!BD633)</f>
        <v/>
      </c>
      <c r="J633" s="101" t="str">
        <f>IF('VSTUP SCAUx'!N633="","",'VSTUP SCAUx'!N633)</f>
        <v/>
      </c>
      <c r="K633" s="95" t="s">
        <v>28</v>
      </c>
      <c r="L633" s="95" t="s">
        <v>28</v>
      </c>
      <c r="M633" s="95" t="s">
        <v>28</v>
      </c>
      <c r="N633" s="95"/>
      <c r="O633" s="95" t="s">
        <v>28</v>
      </c>
      <c r="P633" s="96" t="e">
        <f>ROUND(IF(F633="vyplnit","-",VLOOKUP(CONCATENATE(Y633,G633," ",Z633),ZU!$A$6:$H$100,5,FALSE)*F633),2)</f>
        <v>#N/A</v>
      </c>
      <c r="Q633" s="96" t="e">
        <f t="shared" si="54"/>
        <v>#N/A</v>
      </c>
      <c r="R633" s="97" t="s">
        <v>28</v>
      </c>
      <c r="S633" s="97" t="s">
        <v>28</v>
      </c>
      <c r="T633" s="97" t="s">
        <v>28</v>
      </c>
      <c r="U633" s="96"/>
      <c r="V633" s="101" t="str">
        <f>IF('VSTUP SCAUx'!BH633="","",'VSTUP SCAUx'!BH633)</f>
        <v/>
      </c>
      <c r="W633" s="101" t="str">
        <f>IF('VSTUP SCAUx'!BI633="","",'VSTUP SCAUx'!BI633)</f>
        <v/>
      </c>
      <c r="X633" s="98" t="e">
        <f t="shared" si="55"/>
        <v>#VALUE!</v>
      </c>
      <c r="Y633" s="99">
        <f>IF(A633="vyplnit"," ",VLOOKUP(A633,ZU!$B$6:$H$101,2,FALSE))</f>
        <v>0</v>
      </c>
      <c r="Z633" s="95" t="s">
        <v>28</v>
      </c>
      <c r="AA633" s="95"/>
      <c r="AB633" s="95" t="s">
        <v>28</v>
      </c>
      <c r="AC633" s="95" t="s">
        <v>28</v>
      </c>
      <c r="AD633" s="95" t="s">
        <v>28</v>
      </c>
      <c r="AE633" s="95">
        <f t="shared" si="56"/>
        <v>0</v>
      </c>
      <c r="AF633" s="100">
        <f t="shared" si="57"/>
        <v>1</v>
      </c>
      <c r="AG633" s="95" t="e">
        <f t="shared" si="58"/>
        <v>#N/A</v>
      </c>
      <c r="AH633" s="95"/>
      <c r="AI633" s="101" t="s">
        <v>28</v>
      </c>
      <c r="AJ633" s="101" t="s">
        <v>28</v>
      </c>
      <c r="AK633" s="101" t="s">
        <v>28</v>
      </c>
      <c r="AL633" s="102" t="str">
        <f t="shared" si="59"/>
        <v>nezměněna</v>
      </c>
      <c r="AM633" s="103"/>
    </row>
    <row r="634" spans="1:39" ht="15">
      <c r="A634" s="105" t="str">
        <f>IF('VSTUP SCAUx'!AY634="","",'VSTUP SCAUx'!AY634)</f>
        <v/>
      </c>
      <c r="B634" s="105" t="str">
        <f>IF('VSTUP SCAUx'!A634="","",'VSTUP SCAUx'!A634)</f>
        <v/>
      </c>
      <c r="C634" s="105" t="str">
        <f>IF('VSTUP SCAUx'!B634="","",'VSTUP SCAUx'!B634)</f>
        <v/>
      </c>
      <c r="D634" s="105" t="str">
        <f>IF('VSTUP SCAUx'!C634="","",'VSTUP SCAUx'!C634)</f>
        <v/>
      </c>
      <c r="E634" s="105" t="str">
        <f>IF('VSTUP SCAUx'!I634="","",'VSTUP SCAUx'!I634)</f>
        <v/>
      </c>
      <c r="F634" s="95" t="str">
        <f>IF('VSTUP SCAUx'!F634="","",'VSTUP SCAUx'!F634)</f>
        <v/>
      </c>
      <c r="G634" s="95" t="str">
        <f>IF('VSTUP SCAUx'!G634="","",'VSTUP SCAUx'!G634)</f>
        <v/>
      </c>
      <c r="H634" s="101" t="str">
        <f>IF('VSTUP SCAUx'!AC634="","","ANO")</f>
        <v/>
      </c>
      <c r="I634" s="106" t="str">
        <f>IF('VSTUP SCAUx'!BD634="","",'VSTUP SCAUx'!BD634)</f>
        <v/>
      </c>
      <c r="J634" s="101" t="str">
        <f>IF('VSTUP SCAUx'!N634="","",'VSTUP SCAUx'!N634)</f>
        <v/>
      </c>
      <c r="K634" s="95" t="s">
        <v>28</v>
      </c>
      <c r="L634" s="95" t="s">
        <v>28</v>
      </c>
      <c r="M634" s="95" t="s">
        <v>28</v>
      </c>
      <c r="N634" s="95"/>
      <c r="O634" s="95" t="s">
        <v>28</v>
      </c>
      <c r="P634" s="96" t="e">
        <f>ROUND(IF(F634="vyplnit","-",VLOOKUP(CONCATENATE(Y634,G634," ",Z634),ZU!$A$6:$H$100,5,FALSE)*F634),2)</f>
        <v>#N/A</v>
      </c>
      <c r="Q634" s="96" t="e">
        <f t="shared" si="54"/>
        <v>#N/A</v>
      </c>
      <c r="R634" s="97" t="s">
        <v>28</v>
      </c>
      <c r="S634" s="97" t="s">
        <v>28</v>
      </c>
      <c r="T634" s="97" t="s">
        <v>28</v>
      </c>
      <c r="U634" s="96"/>
      <c r="V634" s="101" t="str">
        <f>IF('VSTUP SCAUx'!BH634="","",'VSTUP SCAUx'!BH634)</f>
        <v/>
      </c>
      <c r="W634" s="101" t="str">
        <f>IF('VSTUP SCAUx'!BI634="","",'VSTUP SCAUx'!BI634)</f>
        <v/>
      </c>
      <c r="X634" s="98" t="e">
        <f t="shared" si="55"/>
        <v>#VALUE!</v>
      </c>
      <c r="Y634" s="99">
        <f>IF(A634="vyplnit"," ",VLOOKUP(A634,ZU!$B$6:$H$101,2,FALSE))</f>
        <v>0</v>
      </c>
      <c r="Z634" s="95" t="s">
        <v>28</v>
      </c>
      <c r="AA634" s="95"/>
      <c r="AB634" s="95" t="s">
        <v>28</v>
      </c>
      <c r="AC634" s="95" t="s">
        <v>28</v>
      </c>
      <c r="AD634" s="95" t="s">
        <v>28</v>
      </c>
      <c r="AE634" s="95">
        <f t="shared" si="56"/>
        <v>0</v>
      </c>
      <c r="AF634" s="100">
        <f t="shared" si="57"/>
        <v>1</v>
      </c>
      <c r="AG634" s="95" t="e">
        <f t="shared" si="58"/>
        <v>#N/A</v>
      </c>
      <c r="AH634" s="95"/>
      <c r="AI634" s="101" t="s">
        <v>28</v>
      </c>
      <c r="AJ634" s="101" t="s">
        <v>28</v>
      </c>
      <c r="AK634" s="101" t="s">
        <v>28</v>
      </c>
      <c r="AL634" s="102" t="str">
        <f t="shared" si="59"/>
        <v>nezměněna</v>
      </c>
      <c r="AM634" s="103"/>
    </row>
    <row r="635" spans="1:39" ht="15">
      <c r="A635" s="105" t="str">
        <f>IF('VSTUP SCAUx'!AY635="","",'VSTUP SCAUx'!AY635)</f>
        <v/>
      </c>
      <c r="B635" s="105" t="str">
        <f>IF('VSTUP SCAUx'!A635="","",'VSTUP SCAUx'!A635)</f>
        <v/>
      </c>
      <c r="C635" s="105" t="str">
        <f>IF('VSTUP SCAUx'!B635="","",'VSTUP SCAUx'!B635)</f>
        <v/>
      </c>
      <c r="D635" s="105" t="str">
        <f>IF('VSTUP SCAUx'!C635="","",'VSTUP SCAUx'!C635)</f>
        <v/>
      </c>
      <c r="E635" s="105" t="str">
        <f>IF('VSTUP SCAUx'!I635="","",'VSTUP SCAUx'!I635)</f>
        <v/>
      </c>
      <c r="F635" s="95" t="str">
        <f>IF('VSTUP SCAUx'!F635="","",'VSTUP SCAUx'!F635)</f>
        <v/>
      </c>
      <c r="G635" s="95" t="str">
        <f>IF('VSTUP SCAUx'!G635="","",'VSTUP SCAUx'!G635)</f>
        <v/>
      </c>
      <c r="H635" s="101" t="str">
        <f>IF('VSTUP SCAUx'!AC635="","","ANO")</f>
        <v/>
      </c>
      <c r="I635" s="106" t="str">
        <f>IF('VSTUP SCAUx'!BD635="","",'VSTUP SCAUx'!BD635)</f>
        <v/>
      </c>
      <c r="J635" s="101" t="str">
        <f>IF('VSTUP SCAUx'!N635="","",'VSTUP SCAUx'!N635)</f>
        <v/>
      </c>
      <c r="K635" s="95" t="s">
        <v>28</v>
      </c>
      <c r="L635" s="95" t="s">
        <v>28</v>
      </c>
      <c r="M635" s="95" t="s">
        <v>28</v>
      </c>
      <c r="N635" s="95"/>
      <c r="O635" s="95" t="s">
        <v>28</v>
      </c>
      <c r="P635" s="96" t="e">
        <f>ROUND(IF(F635="vyplnit","-",VLOOKUP(CONCATENATE(Y635,G635," ",Z635),ZU!$A$6:$H$100,5,FALSE)*F635),2)</f>
        <v>#N/A</v>
      </c>
      <c r="Q635" s="96" t="e">
        <f t="shared" si="54"/>
        <v>#N/A</v>
      </c>
      <c r="R635" s="97" t="s">
        <v>28</v>
      </c>
      <c r="S635" s="97" t="s">
        <v>28</v>
      </c>
      <c r="T635" s="97" t="s">
        <v>28</v>
      </c>
      <c r="U635" s="96"/>
      <c r="V635" s="101" t="str">
        <f>IF('VSTUP SCAUx'!BH635="","",'VSTUP SCAUx'!BH635)</f>
        <v/>
      </c>
      <c r="W635" s="101" t="str">
        <f>IF('VSTUP SCAUx'!BI635="","",'VSTUP SCAUx'!BI635)</f>
        <v/>
      </c>
      <c r="X635" s="98" t="e">
        <f t="shared" si="55"/>
        <v>#VALUE!</v>
      </c>
      <c r="Y635" s="99">
        <f>IF(A635="vyplnit"," ",VLOOKUP(A635,ZU!$B$6:$H$101,2,FALSE))</f>
        <v>0</v>
      </c>
      <c r="Z635" s="95" t="s">
        <v>28</v>
      </c>
      <c r="AA635" s="95"/>
      <c r="AB635" s="95" t="s">
        <v>28</v>
      </c>
      <c r="AC635" s="95" t="s">
        <v>28</v>
      </c>
      <c r="AD635" s="95" t="s">
        <v>28</v>
      </c>
      <c r="AE635" s="95">
        <f t="shared" si="56"/>
        <v>0</v>
      </c>
      <c r="AF635" s="100">
        <f t="shared" si="57"/>
        <v>1</v>
      </c>
      <c r="AG635" s="95" t="e">
        <f t="shared" si="58"/>
        <v>#N/A</v>
      </c>
      <c r="AH635" s="95"/>
      <c r="AI635" s="101" t="s">
        <v>28</v>
      </c>
      <c r="AJ635" s="101" t="s">
        <v>28</v>
      </c>
      <c r="AK635" s="101" t="s">
        <v>28</v>
      </c>
      <c r="AL635" s="102" t="str">
        <f t="shared" si="59"/>
        <v>nezměněna</v>
      </c>
      <c r="AM635" s="103"/>
    </row>
    <row r="636" spans="1:39" ht="15">
      <c r="A636" s="105" t="str">
        <f>IF('VSTUP SCAUx'!AY636="","",'VSTUP SCAUx'!AY636)</f>
        <v/>
      </c>
      <c r="B636" s="105" t="str">
        <f>IF('VSTUP SCAUx'!A636="","",'VSTUP SCAUx'!A636)</f>
        <v/>
      </c>
      <c r="C636" s="105" t="str">
        <f>IF('VSTUP SCAUx'!B636="","",'VSTUP SCAUx'!B636)</f>
        <v/>
      </c>
      <c r="D636" s="105" t="str">
        <f>IF('VSTUP SCAUx'!C636="","",'VSTUP SCAUx'!C636)</f>
        <v/>
      </c>
      <c r="E636" s="105" t="str">
        <f>IF('VSTUP SCAUx'!I636="","",'VSTUP SCAUx'!I636)</f>
        <v/>
      </c>
      <c r="F636" s="95" t="str">
        <f>IF('VSTUP SCAUx'!F636="","",'VSTUP SCAUx'!F636)</f>
        <v/>
      </c>
      <c r="G636" s="95" t="str">
        <f>IF('VSTUP SCAUx'!G636="","",'VSTUP SCAUx'!G636)</f>
        <v/>
      </c>
      <c r="H636" s="101" t="str">
        <f>IF('VSTUP SCAUx'!AC636="","","ANO")</f>
        <v/>
      </c>
      <c r="I636" s="106" t="str">
        <f>IF('VSTUP SCAUx'!BD636="","",'VSTUP SCAUx'!BD636)</f>
        <v/>
      </c>
      <c r="J636" s="101" t="str">
        <f>IF('VSTUP SCAUx'!N636="","",'VSTUP SCAUx'!N636)</f>
        <v/>
      </c>
      <c r="K636" s="95" t="s">
        <v>28</v>
      </c>
      <c r="L636" s="95" t="s">
        <v>28</v>
      </c>
      <c r="M636" s="95" t="s">
        <v>28</v>
      </c>
      <c r="N636" s="95"/>
      <c r="O636" s="95" t="s">
        <v>28</v>
      </c>
      <c r="P636" s="96" t="e">
        <f>ROUND(IF(F636="vyplnit","-",VLOOKUP(CONCATENATE(Y636,G636," ",Z636),ZU!$A$6:$H$100,5,FALSE)*F636),2)</f>
        <v>#N/A</v>
      </c>
      <c r="Q636" s="96" t="e">
        <f t="shared" si="54"/>
        <v>#N/A</v>
      </c>
      <c r="R636" s="97" t="s">
        <v>28</v>
      </c>
      <c r="S636" s="97" t="s">
        <v>28</v>
      </c>
      <c r="T636" s="97" t="s">
        <v>28</v>
      </c>
      <c r="U636" s="96"/>
      <c r="V636" s="101" t="str">
        <f>IF('VSTUP SCAUx'!BH636="","",'VSTUP SCAUx'!BH636)</f>
        <v/>
      </c>
      <c r="W636" s="101" t="str">
        <f>IF('VSTUP SCAUx'!BI636="","",'VSTUP SCAUx'!BI636)</f>
        <v/>
      </c>
      <c r="X636" s="98" t="e">
        <f t="shared" si="55"/>
        <v>#VALUE!</v>
      </c>
      <c r="Y636" s="99">
        <f>IF(A636="vyplnit"," ",VLOOKUP(A636,ZU!$B$6:$H$101,2,FALSE))</f>
        <v>0</v>
      </c>
      <c r="Z636" s="95" t="s">
        <v>28</v>
      </c>
      <c r="AA636" s="95"/>
      <c r="AB636" s="95" t="s">
        <v>28</v>
      </c>
      <c r="AC636" s="95" t="s">
        <v>28</v>
      </c>
      <c r="AD636" s="95" t="s">
        <v>28</v>
      </c>
      <c r="AE636" s="95">
        <f t="shared" si="56"/>
        <v>0</v>
      </c>
      <c r="AF636" s="100">
        <f t="shared" si="57"/>
        <v>1</v>
      </c>
      <c r="AG636" s="95" t="e">
        <f t="shared" si="58"/>
        <v>#N/A</v>
      </c>
      <c r="AH636" s="95"/>
      <c r="AI636" s="101" t="s">
        <v>28</v>
      </c>
      <c r="AJ636" s="101" t="s">
        <v>28</v>
      </c>
      <c r="AK636" s="101" t="s">
        <v>28</v>
      </c>
      <c r="AL636" s="102" t="str">
        <f t="shared" si="59"/>
        <v>nezměněna</v>
      </c>
      <c r="AM636" s="103"/>
    </row>
    <row r="637" spans="1:39" ht="15">
      <c r="A637" s="105" t="str">
        <f>IF('VSTUP SCAUx'!AY637="","",'VSTUP SCAUx'!AY637)</f>
        <v/>
      </c>
      <c r="B637" s="105" t="str">
        <f>IF('VSTUP SCAUx'!A637="","",'VSTUP SCAUx'!A637)</f>
        <v/>
      </c>
      <c r="C637" s="105" t="str">
        <f>IF('VSTUP SCAUx'!B637="","",'VSTUP SCAUx'!B637)</f>
        <v/>
      </c>
      <c r="D637" s="105" t="str">
        <f>IF('VSTUP SCAUx'!C637="","",'VSTUP SCAUx'!C637)</f>
        <v/>
      </c>
      <c r="E637" s="105" t="str">
        <f>IF('VSTUP SCAUx'!I637="","",'VSTUP SCAUx'!I637)</f>
        <v/>
      </c>
      <c r="F637" s="95" t="str">
        <f>IF('VSTUP SCAUx'!F637="","",'VSTUP SCAUx'!F637)</f>
        <v/>
      </c>
      <c r="G637" s="95" t="str">
        <f>IF('VSTUP SCAUx'!G637="","",'VSTUP SCAUx'!G637)</f>
        <v/>
      </c>
      <c r="H637" s="101" t="str">
        <f>IF('VSTUP SCAUx'!AC637="","","ANO")</f>
        <v/>
      </c>
      <c r="I637" s="106" t="str">
        <f>IF('VSTUP SCAUx'!BD637="","",'VSTUP SCAUx'!BD637)</f>
        <v/>
      </c>
      <c r="J637" s="101" t="str">
        <f>IF('VSTUP SCAUx'!N637="","",'VSTUP SCAUx'!N637)</f>
        <v/>
      </c>
      <c r="K637" s="95" t="s">
        <v>28</v>
      </c>
      <c r="L637" s="95" t="s">
        <v>28</v>
      </c>
      <c r="M637" s="95" t="s">
        <v>28</v>
      </c>
      <c r="N637" s="95"/>
      <c r="O637" s="95" t="s">
        <v>28</v>
      </c>
      <c r="P637" s="96" t="e">
        <f>ROUND(IF(F637="vyplnit","-",VLOOKUP(CONCATENATE(Y637,G637," ",Z637),ZU!$A$6:$H$100,5,FALSE)*F637),2)</f>
        <v>#N/A</v>
      </c>
      <c r="Q637" s="96" t="e">
        <f t="shared" si="54"/>
        <v>#N/A</v>
      </c>
      <c r="R637" s="97" t="s">
        <v>28</v>
      </c>
      <c r="S637" s="97" t="s">
        <v>28</v>
      </c>
      <c r="T637" s="97" t="s">
        <v>28</v>
      </c>
      <c r="U637" s="96"/>
      <c r="V637" s="101" t="str">
        <f>IF('VSTUP SCAUx'!BH637="","",'VSTUP SCAUx'!BH637)</f>
        <v/>
      </c>
      <c r="W637" s="101" t="str">
        <f>IF('VSTUP SCAUx'!BI637="","",'VSTUP SCAUx'!BI637)</f>
        <v/>
      </c>
      <c r="X637" s="98" t="e">
        <f t="shared" si="55"/>
        <v>#VALUE!</v>
      </c>
      <c r="Y637" s="99">
        <f>IF(A637="vyplnit"," ",VLOOKUP(A637,ZU!$B$6:$H$101,2,FALSE))</f>
        <v>0</v>
      </c>
      <c r="Z637" s="95" t="s">
        <v>28</v>
      </c>
      <c r="AA637" s="95"/>
      <c r="AB637" s="95" t="s">
        <v>28</v>
      </c>
      <c r="AC637" s="95" t="s">
        <v>28</v>
      </c>
      <c r="AD637" s="95" t="s">
        <v>28</v>
      </c>
      <c r="AE637" s="95">
        <f t="shared" si="56"/>
        <v>0</v>
      </c>
      <c r="AF637" s="100">
        <f t="shared" si="57"/>
        <v>1</v>
      </c>
      <c r="AG637" s="95" t="e">
        <f t="shared" si="58"/>
        <v>#N/A</v>
      </c>
      <c r="AH637" s="95"/>
      <c r="AI637" s="101" t="s">
        <v>28</v>
      </c>
      <c r="AJ637" s="101" t="s">
        <v>28</v>
      </c>
      <c r="AK637" s="101" t="s">
        <v>28</v>
      </c>
      <c r="AL637" s="102" t="str">
        <f t="shared" si="59"/>
        <v>nezměněna</v>
      </c>
      <c r="AM637" s="103"/>
    </row>
    <row r="638" spans="1:39" ht="15">
      <c r="A638" s="105" t="str">
        <f>IF('VSTUP SCAUx'!AY638="","",'VSTUP SCAUx'!AY638)</f>
        <v/>
      </c>
      <c r="B638" s="105" t="str">
        <f>IF('VSTUP SCAUx'!A638="","",'VSTUP SCAUx'!A638)</f>
        <v/>
      </c>
      <c r="C638" s="105" t="str">
        <f>IF('VSTUP SCAUx'!B638="","",'VSTUP SCAUx'!B638)</f>
        <v/>
      </c>
      <c r="D638" s="105" t="str">
        <f>IF('VSTUP SCAUx'!C638="","",'VSTUP SCAUx'!C638)</f>
        <v/>
      </c>
      <c r="E638" s="105" t="str">
        <f>IF('VSTUP SCAUx'!I638="","",'VSTUP SCAUx'!I638)</f>
        <v/>
      </c>
      <c r="F638" s="95" t="str">
        <f>IF('VSTUP SCAUx'!F638="","",'VSTUP SCAUx'!F638)</f>
        <v/>
      </c>
      <c r="G638" s="95" t="str">
        <f>IF('VSTUP SCAUx'!G638="","",'VSTUP SCAUx'!G638)</f>
        <v/>
      </c>
      <c r="H638" s="101" t="str">
        <f>IF('VSTUP SCAUx'!AC638="","","ANO")</f>
        <v/>
      </c>
      <c r="I638" s="106" t="str">
        <f>IF('VSTUP SCAUx'!BD638="","",'VSTUP SCAUx'!BD638)</f>
        <v/>
      </c>
      <c r="J638" s="101" t="str">
        <f>IF('VSTUP SCAUx'!N638="","",'VSTUP SCAUx'!N638)</f>
        <v/>
      </c>
      <c r="K638" s="95" t="s">
        <v>28</v>
      </c>
      <c r="L638" s="95" t="s">
        <v>28</v>
      </c>
      <c r="M638" s="95" t="s">
        <v>28</v>
      </c>
      <c r="N638" s="95"/>
      <c r="O638" s="95" t="s">
        <v>28</v>
      </c>
      <c r="P638" s="96" t="e">
        <f>ROUND(IF(F638="vyplnit","-",VLOOKUP(CONCATENATE(Y638,G638," ",Z638),ZU!$A$6:$H$100,5,FALSE)*F638),2)</f>
        <v>#N/A</v>
      </c>
      <c r="Q638" s="96" t="e">
        <f t="shared" si="54"/>
        <v>#N/A</v>
      </c>
      <c r="R638" s="97" t="s">
        <v>28</v>
      </c>
      <c r="S638" s="97" t="s">
        <v>28</v>
      </c>
      <c r="T638" s="97" t="s">
        <v>28</v>
      </c>
      <c r="U638" s="96"/>
      <c r="V638" s="101" t="str">
        <f>IF('VSTUP SCAUx'!BH638="","",'VSTUP SCAUx'!BH638)</f>
        <v/>
      </c>
      <c r="W638" s="101" t="str">
        <f>IF('VSTUP SCAUx'!BI638="","",'VSTUP SCAUx'!BI638)</f>
        <v/>
      </c>
      <c r="X638" s="98" t="e">
        <f t="shared" si="55"/>
        <v>#VALUE!</v>
      </c>
      <c r="Y638" s="99">
        <f>IF(A638="vyplnit"," ",VLOOKUP(A638,ZU!$B$6:$H$101,2,FALSE))</f>
        <v>0</v>
      </c>
      <c r="Z638" s="95" t="s">
        <v>28</v>
      </c>
      <c r="AA638" s="95"/>
      <c r="AB638" s="95" t="s">
        <v>28</v>
      </c>
      <c r="AC638" s="95" t="s">
        <v>28</v>
      </c>
      <c r="AD638" s="95" t="s">
        <v>28</v>
      </c>
      <c r="AE638" s="95">
        <f t="shared" si="56"/>
        <v>0</v>
      </c>
      <c r="AF638" s="100">
        <f t="shared" si="57"/>
        <v>1</v>
      </c>
      <c r="AG638" s="95" t="e">
        <f t="shared" si="58"/>
        <v>#N/A</v>
      </c>
      <c r="AH638" s="95"/>
      <c r="AI638" s="101" t="s">
        <v>28</v>
      </c>
      <c r="AJ638" s="101" t="s">
        <v>28</v>
      </c>
      <c r="AK638" s="101" t="s">
        <v>28</v>
      </c>
      <c r="AL638" s="102" t="str">
        <f t="shared" si="59"/>
        <v>nezměněna</v>
      </c>
      <c r="AM638" s="103"/>
    </row>
    <row r="639" spans="1:39" ht="15">
      <c r="A639" s="105" t="str">
        <f>IF('VSTUP SCAUx'!AY639="","",'VSTUP SCAUx'!AY639)</f>
        <v/>
      </c>
      <c r="B639" s="105" t="str">
        <f>IF('VSTUP SCAUx'!A639="","",'VSTUP SCAUx'!A639)</f>
        <v/>
      </c>
      <c r="C639" s="105" t="str">
        <f>IF('VSTUP SCAUx'!B639="","",'VSTUP SCAUx'!B639)</f>
        <v/>
      </c>
      <c r="D639" s="105" t="str">
        <f>IF('VSTUP SCAUx'!C639="","",'VSTUP SCAUx'!C639)</f>
        <v/>
      </c>
      <c r="E639" s="105" t="str">
        <f>IF('VSTUP SCAUx'!I639="","",'VSTUP SCAUx'!I639)</f>
        <v/>
      </c>
      <c r="F639" s="95" t="str">
        <f>IF('VSTUP SCAUx'!F639="","",'VSTUP SCAUx'!F639)</f>
        <v/>
      </c>
      <c r="G639" s="95" t="str">
        <f>IF('VSTUP SCAUx'!G639="","",'VSTUP SCAUx'!G639)</f>
        <v/>
      </c>
      <c r="H639" s="101" t="str">
        <f>IF('VSTUP SCAUx'!AC639="","","ANO")</f>
        <v/>
      </c>
      <c r="I639" s="106" t="str">
        <f>IF('VSTUP SCAUx'!BD639="","",'VSTUP SCAUx'!BD639)</f>
        <v/>
      </c>
      <c r="J639" s="101" t="str">
        <f>IF('VSTUP SCAUx'!N639="","",'VSTUP SCAUx'!N639)</f>
        <v/>
      </c>
      <c r="K639" s="95" t="s">
        <v>28</v>
      </c>
      <c r="L639" s="95" t="s">
        <v>28</v>
      </c>
      <c r="M639" s="95" t="s">
        <v>28</v>
      </c>
      <c r="N639" s="95"/>
      <c r="O639" s="95" t="s">
        <v>28</v>
      </c>
      <c r="P639" s="96" t="e">
        <f>ROUND(IF(F639="vyplnit","-",VLOOKUP(CONCATENATE(Y639,G639," ",Z639),ZU!$A$6:$H$100,5,FALSE)*F639),2)</f>
        <v>#N/A</v>
      </c>
      <c r="Q639" s="96" t="e">
        <f t="shared" si="54"/>
        <v>#N/A</v>
      </c>
      <c r="R639" s="97" t="s">
        <v>28</v>
      </c>
      <c r="S639" s="97" t="s">
        <v>28</v>
      </c>
      <c r="T639" s="97" t="s">
        <v>28</v>
      </c>
      <c r="U639" s="96"/>
      <c r="V639" s="101" t="str">
        <f>IF('VSTUP SCAUx'!BH639="","",'VSTUP SCAUx'!BH639)</f>
        <v/>
      </c>
      <c r="W639" s="101" t="str">
        <f>IF('VSTUP SCAUx'!BI639="","",'VSTUP SCAUx'!BI639)</f>
        <v/>
      </c>
      <c r="X639" s="98" t="e">
        <f t="shared" si="55"/>
        <v>#VALUE!</v>
      </c>
      <c r="Y639" s="99">
        <f>IF(A639="vyplnit"," ",VLOOKUP(A639,ZU!$B$6:$H$101,2,FALSE))</f>
        <v>0</v>
      </c>
      <c r="Z639" s="95" t="s">
        <v>28</v>
      </c>
      <c r="AA639" s="95"/>
      <c r="AB639" s="95" t="s">
        <v>28</v>
      </c>
      <c r="AC639" s="95" t="s">
        <v>28</v>
      </c>
      <c r="AD639" s="95" t="s">
        <v>28</v>
      </c>
      <c r="AE639" s="95">
        <f t="shared" si="56"/>
        <v>0</v>
      </c>
      <c r="AF639" s="100">
        <f t="shared" si="57"/>
        <v>1</v>
      </c>
      <c r="AG639" s="95" t="e">
        <f t="shared" si="58"/>
        <v>#N/A</v>
      </c>
      <c r="AH639" s="95"/>
      <c r="AI639" s="101" t="s">
        <v>28</v>
      </c>
      <c r="AJ639" s="101" t="s">
        <v>28</v>
      </c>
      <c r="AK639" s="101" t="s">
        <v>28</v>
      </c>
      <c r="AL639" s="102" t="str">
        <f t="shared" si="59"/>
        <v>nezměněna</v>
      </c>
      <c r="AM639" s="103"/>
    </row>
    <row r="640" spans="1:39" ht="15">
      <c r="A640" s="105" t="str">
        <f>IF('VSTUP SCAUx'!AY640="","",'VSTUP SCAUx'!AY640)</f>
        <v/>
      </c>
      <c r="B640" s="105" t="str">
        <f>IF('VSTUP SCAUx'!A640="","",'VSTUP SCAUx'!A640)</f>
        <v/>
      </c>
      <c r="C640" s="105" t="str">
        <f>IF('VSTUP SCAUx'!B640="","",'VSTUP SCAUx'!B640)</f>
        <v/>
      </c>
      <c r="D640" s="105" t="str">
        <f>IF('VSTUP SCAUx'!C640="","",'VSTUP SCAUx'!C640)</f>
        <v/>
      </c>
      <c r="E640" s="105" t="str">
        <f>IF('VSTUP SCAUx'!I640="","",'VSTUP SCAUx'!I640)</f>
        <v/>
      </c>
      <c r="F640" s="95" t="str">
        <f>IF('VSTUP SCAUx'!F640="","",'VSTUP SCAUx'!F640)</f>
        <v/>
      </c>
      <c r="G640" s="95" t="str">
        <f>IF('VSTUP SCAUx'!G640="","",'VSTUP SCAUx'!G640)</f>
        <v/>
      </c>
      <c r="H640" s="101" t="str">
        <f>IF('VSTUP SCAUx'!AC640="","","ANO")</f>
        <v/>
      </c>
      <c r="I640" s="106" t="str">
        <f>IF('VSTUP SCAUx'!BD640="","",'VSTUP SCAUx'!BD640)</f>
        <v/>
      </c>
      <c r="J640" s="101" t="str">
        <f>IF('VSTUP SCAUx'!N640="","",'VSTUP SCAUx'!N640)</f>
        <v/>
      </c>
      <c r="K640" s="95" t="s">
        <v>28</v>
      </c>
      <c r="L640" s="95" t="s">
        <v>28</v>
      </c>
      <c r="M640" s="95" t="s">
        <v>28</v>
      </c>
      <c r="N640" s="95"/>
      <c r="O640" s="95" t="s">
        <v>28</v>
      </c>
      <c r="P640" s="96" t="e">
        <f>ROUND(IF(F640="vyplnit","-",VLOOKUP(CONCATENATE(Y640,G640," ",Z640),ZU!$A$6:$H$100,5,FALSE)*F640),2)</f>
        <v>#N/A</v>
      </c>
      <c r="Q640" s="96" t="e">
        <f t="shared" si="54"/>
        <v>#N/A</v>
      </c>
      <c r="R640" s="97" t="s">
        <v>28</v>
      </c>
      <c r="S640" s="97" t="s">
        <v>28</v>
      </c>
      <c r="T640" s="97" t="s">
        <v>28</v>
      </c>
      <c r="U640" s="96"/>
      <c r="V640" s="101" t="str">
        <f>IF('VSTUP SCAUx'!BH640="","",'VSTUP SCAUx'!BH640)</f>
        <v/>
      </c>
      <c r="W640" s="101" t="str">
        <f>IF('VSTUP SCAUx'!BI640="","",'VSTUP SCAUx'!BI640)</f>
        <v/>
      </c>
      <c r="X640" s="98" t="e">
        <f t="shared" si="55"/>
        <v>#VALUE!</v>
      </c>
      <c r="Y640" s="99">
        <f>IF(A640="vyplnit"," ",VLOOKUP(A640,ZU!$B$6:$H$101,2,FALSE))</f>
        <v>0</v>
      </c>
      <c r="Z640" s="95" t="s">
        <v>28</v>
      </c>
      <c r="AA640" s="95"/>
      <c r="AB640" s="95" t="s">
        <v>28</v>
      </c>
      <c r="AC640" s="95" t="s">
        <v>28</v>
      </c>
      <c r="AD640" s="95" t="s">
        <v>28</v>
      </c>
      <c r="AE640" s="95">
        <f t="shared" si="56"/>
        <v>0</v>
      </c>
      <c r="AF640" s="100">
        <f t="shared" si="57"/>
        <v>1</v>
      </c>
      <c r="AG640" s="95" t="e">
        <f t="shared" si="58"/>
        <v>#N/A</v>
      </c>
      <c r="AH640" s="95"/>
      <c r="AI640" s="101" t="s">
        <v>28</v>
      </c>
      <c r="AJ640" s="101" t="s">
        <v>28</v>
      </c>
      <c r="AK640" s="101" t="s">
        <v>28</v>
      </c>
      <c r="AL640" s="102" t="str">
        <f t="shared" si="59"/>
        <v>nezměněna</v>
      </c>
      <c r="AM640" s="103"/>
    </row>
    <row r="641" spans="1:39" ht="15">
      <c r="A641" s="105" t="str">
        <f>IF('VSTUP SCAUx'!AY641="","",'VSTUP SCAUx'!AY641)</f>
        <v/>
      </c>
      <c r="B641" s="105" t="str">
        <f>IF('VSTUP SCAUx'!A641="","",'VSTUP SCAUx'!A641)</f>
        <v/>
      </c>
      <c r="C641" s="105" t="str">
        <f>IF('VSTUP SCAUx'!B641="","",'VSTUP SCAUx'!B641)</f>
        <v/>
      </c>
      <c r="D641" s="105" t="str">
        <f>IF('VSTUP SCAUx'!C641="","",'VSTUP SCAUx'!C641)</f>
        <v/>
      </c>
      <c r="E641" s="105" t="str">
        <f>IF('VSTUP SCAUx'!I641="","",'VSTUP SCAUx'!I641)</f>
        <v/>
      </c>
      <c r="F641" s="95" t="str">
        <f>IF('VSTUP SCAUx'!F641="","",'VSTUP SCAUx'!F641)</f>
        <v/>
      </c>
      <c r="G641" s="95" t="str">
        <f>IF('VSTUP SCAUx'!G641="","",'VSTUP SCAUx'!G641)</f>
        <v/>
      </c>
      <c r="H641" s="101" t="str">
        <f>IF('VSTUP SCAUx'!AC641="","","ANO")</f>
        <v/>
      </c>
      <c r="I641" s="106" t="str">
        <f>IF('VSTUP SCAUx'!BD641="","",'VSTUP SCAUx'!BD641)</f>
        <v/>
      </c>
      <c r="J641" s="101" t="str">
        <f>IF('VSTUP SCAUx'!N641="","",'VSTUP SCAUx'!N641)</f>
        <v/>
      </c>
      <c r="K641" s="95" t="s">
        <v>28</v>
      </c>
      <c r="L641" s="95" t="s">
        <v>28</v>
      </c>
      <c r="M641" s="95" t="s">
        <v>28</v>
      </c>
      <c r="N641" s="95"/>
      <c r="O641" s="95" t="s">
        <v>28</v>
      </c>
      <c r="P641" s="96" t="e">
        <f>ROUND(IF(F641="vyplnit","-",VLOOKUP(CONCATENATE(Y641,G641," ",Z641),ZU!$A$6:$H$100,5,FALSE)*F641),2)</f>
        <v>#N/A</v>
      </c>
      <c r="Q641" s="96" t="e">
        <f t="shared" si="54"/>
        <v>#N/A</v>
      </c>
      <c r="R641" s="97" t="s">
        <v>28</v>
      </c>
      <c r="S641" s="97" t="s">
        <v>28</v>
      </c>
      <c r="T641" s="97" t="s">
        <v>28</v>
      </c>
      <c r="U641" s="96"/>
      <c r="V641" s="101" t="str">
        <f>IF('VSTUP SCAUx'!BH641="","",'VSTUP SCAUx'!BH641)</f>
        <v/>
      </c>
      <c r="W641" s="101" t="str">
        <f>IF('VSTUP SCAUx'!BI641="","",'VSTUP SCAUx'!BI641)</f>
        <v/>
      </c>
      <c r="X641" s="98" t="e">
        <f t="shared" si="55"/>
        <v>#VALUE!</v>
      </c>
      <c r="Y641" s="99">
        <f>IF(A641="vyplnit"," ",VLOOKUP(A641,ZU!$B$6:$H$101,2,FALSE))</f>
        <v>0</v>
      </c>
      <c r="Z641" s="95" t="s">
        <v>28</v>
      </c>
      <c r="AA641" s="95"/>
      <c r="AB641" s="95" t="s">
        <v>28</v>
      </c>
      <c r="AC641" s="95" t="s">
        <v>28</v>
      </c>
      <c r="AD641" s="95" t="s">
        <v>28</v>
      </c>
      <c r="AE641" s="95">
        <f t="shared" si="56"/>
        <v>0</v>
      </c>
      <c r="AF641" s="100">
        <f t="shared" si="57"/>
        <v>1</v>
      </c>
      <c r="AG641" s="95" t="e">
        <f t="shared" si="58"/>
        <v>#N/A</v>
      </c>
      <c r="AH641" s="95"/>
      <c r="AI641" s="101" t="s">
        <v>28</v>
      </c>
      <c r="AJ641" s="101" t="s">
        <v>28</v>
      </c>
      <c r="AK641" s="101" t="s">
        <v>28</v>
      </c>
      <c r="AL641" s="102" t="str">
        <f t="shared" si="59"/>
        <v>nezměněna</v>
      </c>
      <c r="AM641" s="103"/>
    </row>
    <row r="642" spans="1:39" ht="15">
      <c r="A642" s="105" t="str">
        <f>IF('VSTUP SCAUx'!AY642="","",'VSTUP SCAUx'!AY642)</f>
        <v/>
      </c>
      <c r="B642" s="105" t="str">
        <f>IF('VSTUP SCAUx'!A642="","",'VSTUP SCAUx'!A642)</f>
        <v/>
      </c>
      <c r="C642" s="105" t="str">
        <f>IF('VSTUP SCAUx'!B642="","",'VSTUP SCAUx'!B642)</f>
        <v/>
      </c>
      <c r="D642" s="105" t="str">
        <f>IF('VSTUP SCAUx'!C642="","",'VSTUP SCAUx'!C642)</f>
        <v/>
      </c>
      <c r="E642" s="105" t="str">
        <f>IF('VSTUP SCAUx'!I642="","",'VSTUP SCAUx'!I642)</f>
        <v/>
      </c>
      <c r="F642" s="95" t="str">
        <f>IF('VSTUP SCAUx'!F642="","",'VSTUP SCAUx'!F642)</f>
        <v/>
      </c>
      <c r="G642" s="95" t="str">
        <f>IF('VSTUP SCAUx'!G642="","",'VSTUP SCAUx'!G642)</f>
        <v/>
      </c>
      <c r="H642" s="101" t="str">
        <f>IF('VSTUP SCAUx'!AC642="","","ANO")</f>
        <v/>
      </c>
      <c r="I642" s="106" t="str">
        <f>IF('VSTUP SCAUx'!BD642="","",'VSTUP SCAUx'!BD642)</f>
        <v/>
      </c>
      <c r="J642" s="101" t="str">
        <f>IF('VSTUP SCAUx'!N642="","",'VSTUP SCAUx'!N642)</f>
        <v/>
      </c>
      <c r="K642" s="95" t="s">
        <v>28</v>
      </c>
      <c r="L642" s="95" t="s">
        <v>28</v>
      </c>
      <c r="M642" s="95" t="s">
        <v>28</v>
      </c>
      <c r="N642" s="95"/>
      <c r="O642" s="95" t="s">
        <v>28</v>
      </c>
      <c r="P642" s="96" t="e">
        <f>ROUND(IF(F642="vyplnit","-",VLOOKUP(CONCATENATE(Y642,G642," ",Z642),ZU!$A$6:$H$100,5,FALSE)*F642),2)</f>
        <v>#N/A</v>
      </c>
      <c r="Q642" s="96" t="e">
        <f t="shared" si="54"/>
        <v>#N/A</v>
      </c>
      <c r="R642" s="97" t="s">
        <v>28</v>
      </c>
      <c r="S642" s="97" t="s">
        <v>28</v>
      </c>
      <c r="T642" s="97" t="s">
        <v>28</v>
      </c>
      <c r="U642" s="96"/>
      <c r="V642" s="101" t="str">
        <f>IF('VSTUP SCAUx'!BH642="","",'VSTUP SCAUx'!BH642)</f>
        <v/>
      </c>
      <c r="W642" s="101" t="str">
        <f>IF('VSTUP SCAUx'!BI642="","",'VSTUP SCAUx'!BI642)</f>
        <v/>
      </c>
      <c r="X642" s="98" t="e">
        <f t="shared" si="55"/>
        <v>#VALUE!</v>
      </c>
      <c r="Y642" s="99">
        <f>IF(A642="vyplnit"," ",VLOOKUP(A642,ZU!$B$6:$H$101,2,FALSE))</f>
        <v>0</v>
      </c>
      <c r="Z642" s="95" t="s">
        <v>28</v>
      </c>
      <c r="AA642" s="95"/>
      <c r="AB642" s="95" t="s">
        <v>28</v>
      </c>
      <c r="AC642" s="95" t="s">
        <v>28</v>
      </c>
      <c r="AD642" s="95" t="s">
        <v>28</v>
      </c>
      <c r="AE642" s="95">
        <f t="shared" si="56"/>
        <v>0</v>
      </c>
      <c r="AF642" s="100">
        <f t="shared" si="57"/>
        <v>1</v>
      </c>
      <c r="AG642" s="95" t="e">
        <f t="shared" si="58"/>
        <v>#N/A</v>
      </c>
      <c r="AH642" s="95"/>
      <c r="AI642" s="101" t="s">
        <v>28</v>
      </c>
      <c r="AJ642" s="101" t="s">
        <v>28</v>
      </c>
      <c r="AK642" s="101" t="s">
        <v>28</v>
      </c>
      <c r="AL642" s="102" t="str">
        <f t="shared" si="59"/>
        <v>nezměněna</v>
      </c>
      <c r="AM642" s="103"/>
    </row>
    <row r="643" spans="1:39" ht="15">
      <c r="A643" s="105" t="str">
        <f>IF('VSTUP SCAUx'!AY643="","",'VSTUP SCAUx'!AY643)</f>
        <v/>
      </c>
      <c r="B643" s="105" t="str">
        <f>IF('VSTUP SCAUx'!A643="","",'VSTUP SCAUx'!A643)</f>
        <v/>
      </c>
      <c r="C643" s="105" t="str">
        <f>IF('VSTUP SCAUx'!B643="","",'VSTUP SCAUx'!B643)</f>
        <v/>
      </c>
      <c r="D643" s="105" t="str">
        <f>IF('VSTUP SCAUx'!C643="","",'VSTUP SCAUx'!C643)</f>
        <v/>
      </c>
      <c r="E643" s="105" t="str">
        <f>IF('VSTUP SCAUx'!I643="","",'VSTUP SCAUx'!I643)</f>
        <v/>
      </c>
      <c r="F643" s="95" t="str">
        <f>IF('VSTUP SCAUx'!F643="","",'VSTUP SCAUx'!F643)</f>
        <v/>
      </c>
      <c r="G643" s="95" t="str">
        <f>IF('VSTUP SCAUx'!G643="","",'VSTUP SCAUx'!G643)</f>
        <v/>
      </c>
      <c r="H643" s="101" t="str">
        <f>IF('VSTUP SCAUx'!AC643="","","ANO")</f>
        <v/>
      </c>
      <c r="I643" s="106" t="str">
        <f>IF('VSTUP SCAUx'!BD643="","",'VSTUP SCAUx'!BD643)</f>
        <v/>
      </c>
      <c r="J643" s="101" t="str">
        <f>IF('VSTUP SCAUx'!N643="","",'VSTUP SCAUx'!N643)</f>
        <v/>
      </c>
      <c r="K643" s="95" t="s">
        <v>28</v>
      </c>
      <c r="L643" s="95" t="s">
        <v>28</v>
      </c>
      <c r="M643" s="95" t="s">
        <v>28</v>
      </c>
      <c r="N643" s="95"/>
      <c r="O643" s="95" t="s">
        <v>28</v>
      </c>
      <c r="P643" s="96" t="e">
        <f>ROUND(IF(F643="vyplnit","-",VLOOKUP(CONCATENATE(Y643,G643," ",Z643),ZU!$A$6:$H$100,5,FALSE)*F643),2)</f>
        <v>#N/A</v>
      </c>
      <c r="Q643" s="96" t="e">
        <f t="shared" si="54"/>
        <v>#N/A</v>
      </c>
      <c r="R643" s="97" t="s">
        <v>28</v>
      </c>
      <c r="S643" s="97" t="s">
        <v>28</v>
      </c>
      <c r="T643" s="97" t="s">
        <v>28</v>
      </c>
      <c r="U643" s="96"/>
      <c r="V643" s="101" t="str">
        <f>IF('VSTUP SCAUx'!BH643="","",'VSTUP SCAUx'!BH643)</f>
        <v/>
      </c>
      <c r="W643" s="101" t="str">
        <f>IF('VSTUP SCAUx'!BI643="","",'VSTUP SCAUx'!BI643)</f>
        <v/>
      </c>
      <c r="X643" s="98" t="e">
        <f t="shared" si="55"/>
        <v>#VALUE!</v>
      </c>
      <c r="Y643" s="99">
        <f>IF(A643="vyplnit"," ",VLOOKUP(A643,ZU!$B$6:$H$101,2,FALSE))</f>
        <v>0</v>
      </c>
      <c r="Z643" s="95" t="s">
        <v>28</v>
      </c>
      <c r="AA643" s="95"/>
      <c r="AB643" s="95" t="s">
        <v>28</v>
      </c>
      <c r="AC643" s="95" t="s">
        <v>28</v>
      </c>
      <c r="AD643" s="95" t="s">
        <v>28</v>
      </c>
      <c r="AE643" s="95">
        <f t="shared" si="56"/>
        <v>0</v>
      </c>
      <c r="AF643" s="100">
        <f t="shared" si="57"/>
        <v>1</v>
      </c>
      <c r="AG643" s="95" t="e">
        <f t="shared" si="58"/>
        <v>#N/A</v>
      </c>
      <c r="AH643" s="95"/>
      <c r="AI643" s="101" t="s">
        <v>28</v>
      </c>
      <c r="AJ643" s="101" t="s">
        <v>28</v>
      </c>
      <c r="AK643" s="101" t="s">
        <v>28</v>
      </c>
      <c r="AL643" s="102" t="str">
        <f t="shared" si="59"/>
        <v>nezměněna</v>
      </c>
      <c r="AM643" s="103"/>
    </row>
    <row r="644" spans="1:39" ht="15">
      <c r="A644" s="105" t="str">
        <f>IF('VSTUP SCAUx'!AY644="","",'VSTUP SCAUx'!AY644)</f>
        <v/>
      </c>
      <c r="B644" s="105" t="str">
        <f>IF('VSTUP SCAUx'!A644="","",'VSTUP SCAUx'!A644)</f>
        <v/>
      </c>
      <c r="C644" s="105" t="str">
        <f>IF('VSTUP SCAUx'!B644="","",'VSTUP SCAUx'!B644)</f>
        <v/>
      </c>
      <c r="D644" s="105" t="str">
        <f>IF('VSTUP SCAUx'!C644="","",'VSTUP SCAUx'!C644)</f>
        <v/>
      </c>
      <c r="E644" s="105" t="str">
        <f>IF('VSTUP SCAUx'!I644="","",'VSTUP SCAUx'!I644)</f>
        <v/>
      </c>
      <c r="F644" s="95" t="str">
        <f>IF('VSTUP SCAUx'!F644="","",'VSTUP SCAUx'!F644)</f>
        <v/>
      </c>
      <c r="G644" s="95" t="str">
        <f>IF('VSTUP SCAUx'!G644="","",'VSTUP SCAUx'!G644)</f>
        <v/>
      </c>
      <c r="H644" s="101" t="str">
        <f>IF('VSTUP SCAUx'!AC644="","","ANO")</f>
        <v/>
      </c>
      <c r="I644" s="106" t="str">
        <f>IF('VSTUP SCAUx'!BD644="","",'VSTUP SCAUx'!BD644)</f>
        <v/>
      </c>
      <c r="J644" s="101" t="str">
        <f>IF('VSTUP SCAUx'!N644="","",'VSTUP SCAUx'!N644)</f>
        <v/>
      </c>
      <c r="K644" s="95" t="s">
        <v>28</v>
      </c>
      <c r="L644" s="95" t="s">
        <v>28</v>
      </c>
      <c r="M644" s="95" t="s">
        <v>28</v>
      </c>
      <c r="N644" s="95"/>
      <c r="O644" s="95" t="s">
        <v>28</v>
      </c>
      <c r="P644" s="96" t="e">
        <f>ROUND(IF(F644="vyplnit","-",VLOOKUP(CONCATENATE(Y644,G644," ",Z644),ZU!$A$6:$H$100,5,FALSE)*F644),2)</f>
        <v>#N/A</v>
      </c>
      <c r="Q644" s="96" t="e">
        <f t="shared" si="54"/>
        <v>#N/A</v>
      </c>
      <c r="R644" s="97" t="s">
        <v>28</v>
      </c>
      <c r="S644" s="97" t="s">
        <v>28</v>
      </c>
      <c r="T644" s="97" t="s">
        <v>28</v>
      </c>
      <c r="U644" s="96"/>
      <c r="V644" s="101" t="str">
        <f>IF('VSTUP SCAUx'!BH644="","",'VSTUP SCAUx'!BH644)</f>
        <v/>
      </c>
      <c r="W644" s="101" t="str">
        <f>IF('VSTUP SCAUx'!BI644="","",'VSTUP SCAUx'!BI644)</f>
        <v/>
      </c>
      <c r="X644" s="98" t="e">
        <f t="shared" si="55"/>
        <v>#VALUE!</v>
      </c>
      <c r="Y644" s="99">
        <f>IF(A644="vyplnit"," ",VLOOKUP(A644,ZU!$B$6:$H$101,2,FALSE))</f>
        <v>0</v>
      </c>
      <c r="Z644" s="95" t="s">
        <v>28</v>
      </c>
      <c r="AA644" s="95"/>
      <c r="AB644" s="95" t="s">
        <v>28</v>
      </c>
      <c r="AC644" s="95" t="s">
        <v>28</v>
      </c>
      <c r="AD644" s="95" t="s">
        <v>28</v>
      </c>
      <c r="AE644" s="95">
        <f t="shared" si="56"/>
        <v>0</v>
      </c>
      <c r="AF644" s="100">
        <f t="shared" si="57"/>
        <v>1</v>
      </c>
      <c r="AG644" s="95" t="e">
        <f t="shared" si="58"/>
        <v>#N/A</v>
      </c>
      <c r="AH644" s="95"/>
      <c r="AI644" s="101" t="s">
        <v>28</v>
      </c>
      <c r="AJ644" s="101" t="s">
        <v>28</v>
      </c>
      <c r="AK644" s="101" t="s">
        <v>28</v>
      </c>
      <c r="AL644" s="102" t="str">
        <f t="shared" si="59"/>
        <v>nezměněna</v>
      </c>
      <c r="AM644" s="103"/>
    </row>
    <row r="645" spans="1:39" ht="15">
      <c r="A645" s="105" t="str">
        <f>IF('VSTUP SCAUx'!AY645="","",'VSTUP SCAUx'!AY645)</f>
        <v/>
      </c>
      <c r="B645" s="105" t="str">
        <f>IF('VSTUP SCAUx'!A645="","",'VSTUP SCAUx'!A645)</f>
        <v/>
      </c>
      <c r="C645" s="105" t="str">
        <f>IF('VSTUP SCAUx'!B645="","",'VSTUP SCAUx'!B645)</f>
        <v/>
      </c>
      <c r="D645" s="105" t="str">
        <f>IF('VSTUP SCAUx'!C645="","",'VSTUP SCAUx'!C645)</f>
        <v/>
      </c>
      <c r="E645" s="105" t="str">
        <f>IF('VSTUP SCAUx'!I645="","",'VSTUP SCAUx'!I645)</f>
        <v/>
      </c>
      <c r="F645" s="95" t="str">
        <f>IF('VSTUP SCAUx'!F645="","",'VSTUP SCAUx'!F645)</f>
        <v/>
      </c>
      <c r="G645" s="95" t="str">
        <f>IF('VSTUP SCAUx'!G645="","",'VSTUP SCAUx'!G645)</f>
        <v/>
      </c>
      <c r="H645" s="101" t="str">
        <f>IF('VSTUP SCAUx'!AC645="","","ANO")</f>
        <v/>
      </c>
      <c r="I645" s="106" t="str">
        <f>IF('VSTUP SCAUx'!BD645="","",'VSTUP SCAUx'!BD645)</f>
        <v/>
      </c>
      <c r="J645" s="101" t="str">
        <f>IF('VSTUP SCAUx'!N645="","",'VSTUP SCAUx'!N645)</f>
        <v/>
      </c>
      <c r="K645" s="95" t="s">
        <v>28</v>
      </c>
      <c r="L645" s="95" t="s">
        <v>28</v>
      </c>
      <c r="M645" s="95" t="s">
        <v>28</v>
      </c>
      <c r="N645" s="95"/>
      <c r="O645" s="95" t="s">
        <v>28</v>
      </c>
      <c r="P645" s="96" t="e">
        <f>ROUND(IF(F645="vyplnit","-",VLOOKUP(CONCATENATE(Y645,G645," ",Z645),ZU!$A$6:$H$100,5,FALSE)*F645),2)</f>
        <v>#N/A</v>
      </c>
      <c r="Q645" s="96" t="e">
        <f t="shared" si="54"/>
        <v>#N/A</v>
      </c>
      <c r="R645" s="97" t="s">
        <v>28</v>
      </c>
      <c r="S645" s="97" t="s">
        <v>28</v>
      </c>
      <c r="T645" s="97" t="s">
        <v>28</v>
      </c>
      <c r="U645" s="96"/>
      <c r="V645" s="101" t="str">
        <f>IF('VSTUP SCAUx'!BH645="","",'VSTUP SCAUx'!BH645)</f>
        <v/>
      </c>
      <c r="W645" s="101" t="str">
        <f>IF('VSTUP SCAUx'!BI645="","",'VSTUP SCAUx'!BI645)</f>
        <v/>
      </c>
      <c r="X645" s="98" t="e">
        <f t="shared" si="55"/>
        <v>#VALUE!</v>
      </c>
      <c r="Y645" s="99">
        <f>IF(A645="vyplnit"," ",VLOOKUP(A645,ZU!$B$6:$H$101,2,FALSE))</f>
        <v>0</v>
      </c>
      <c r="Z645" s="95" t="s">
        <v>28</v>
      </c>
      <c r="AA645" s="95"/>
      <c r="AB645" s="95" t="s">
        <v>28</v>
      </c>
      <c r="AC645" s="95" t="s">
        <v>28</v>
      </c>
      <c r="AD645" s="95" t="s">
        <v>28</v>
      </c>
      <c r="AE645" s="95">
        <f t="shared" si="56"/>
        <v>0</v>
      </c>
      <c r="AF645" s="100">
        <f t="shared" si="57"/>
        <v>1</v>
      </c>
      <c r="AG645" s="95" t="e">
        <f t="shared" si="58"/>
        <v>#N/A</v>
      </c>
      <c r="AH645" s="95"/>
      <c r="AI645" s="101" t="s">
        <v>28</v>
      </c>
      <c r="AJ645" s="101" t="s">
        <v>28</v>
      </c>
      <c r="AK645" s="101" t="s">
        <v>28</v>
      </c>
      <c r="AL645" s="102" t="str">
        <f t="shared" si="59"/>
        <v>nezměněna</v>
      </c>
      <c r="AM645" s="103"/>
    </row>
    <row r="646" spans="1:39" ht="15">
      <c r="A646" s="105" t="str">
        <f>IF('VSTUP SCAUx'!AY646="","",'VSTUP SCAUx'!AY646)</f>
        <v/>
      </c>
      <c r="B646" s="105" t="str">
        <f>IF('VSTUP SCAUx'!A646="","",'VSTUP SCAUx'!A646)</f>
        <v/>
      </c>
      <c r="C646" s="105" t="str">
        <f>IF('VSTUP SCAUx'!B646="","",'VSTUP SCAUx'!B646)</f>
        <v/>
      </c>
      <c r="D646" s="105" t="str">
        <f>IF('VSTUP SCAUx'!C646="","",'VSTUP SCAUx'!C646)</f>
        <v/>
      </c>
      <c r="E646" s="105" t="str">
        <f>IF('VSTUP SCAUx'!I646="","",'VSTUP SCAUx'!I646)</f>
        <v/>
      </c>
      <c r="F646" s="95" t="str">
        <f>IF('VSTUP SCAUx'!F646="","",'VSTUP SCAUx'!F646)</f>
        <v/>
      </c>
      <c r="G646" s="95" t="str">
        <f>IF('VSTUP SCAUx'!G646="","",'VSTUP SCAUx'!G646)</f>
        <v/>
      </c>
      <c r="H646" s="101" t="str">
        <f>IF('VSTUP SCAUx'!AC646="","","ANO")</f>
        <v/>
      </c>
      <c r="I646" s="106" t="str">
        <f>IF('VSTUP SCAUx'!BD646="","",'VSTUP SCAUx'!BD646)</f>
        <v/>
      </c>
      <c r="J646" s="101" t="str">
        <f>IF('VSTUP SCAUx'!N646="","",'VSTUP SCAUx'!N646)</f>
        <v/>
      </c>
      <c r="K646" s="95" t="s">
        <v>28</v>
      </c>
      <c r="L646" s="95" t="s">
        <v>28</v>
      </c>
      <c r="M646" s="95" t="s">
        <v>28</v>
      </c>
      <c r="N646" s="95"/>
      <c r="O646" s="95" t="s">
        <v>28</v>
      </c>
      <c r="P646" s="96" t="e">
        <f>ROUND(IF(F646="vyplnit","-",VLOOKUP(CONCATENATE(Y646,G646," ",Z646),ZU!$A$6:$H$100,5,FALSE)*F646),2)</f>
        <v>#N/A</v>
      </c>
      <c r="Q646" s="96" t="e">
        <f aca="true" t="shared" si="60" ref="Q646:Q709">MIN(IF(AG646&lt;&gt;"",AG646,P646),O646)</f>
        <v>#N/A</v>
      </c>
      <c r="R646" s="97" t="s">
        <v>28</v>
      </c>
      <c r="S646" s="97" t="s">
        <v>28</v>
      </c>
      <c r="T646" s="97" t="s">
        <v>28</v>
      </c>
      <c r="U646" s="96"/>
      <c r="V646" s="101" t="str">
        <f>IF('VSTUP SCAUx'!BH646="","",'VSTUP SCAUx'!BH646)</f>
        <v/>
      </c>
      <c r="W646" s="101" t="str">
        <f>IF('VSTUP SCAUx'!BI646="","",'VSTUP SCAUx'!BI646)</f>
        <v/>
      </c>
      <c r="X646" s="98" t="e">
        <f aca="true" t="shared" si="61" ref="X646:X709">IF(F646&lt;&gt;"vyplnit",(G646*F646)/V646," ")</f>
        <v>#VALUE!</v>
      </c>
      <c r="Y646" s="99">
        <f>IF(A646="vyplnit"," ",VLOOKUP(A646,ZU!$B$6:$H$101,2,FALSE))</f>
        <v>0</v>
      </c>
      <c r="Z646" s="95" t="s">
        <v>28</v>
      </c>
      <c r="AA646" s="95"/>
      <c r="AB646" s="95" t="s">
        <v>28</v>
      </c>
      <c r="AC646" s="95" t="s">
        <v>28</v>
      </c>
      <c r="AD646" s="95" t="s">
        <v>28</v>
      </c>
      <c r="AE646" s="95">
        <f aca="true" t="shared" si="62" ref="AE646:AE709">SUM(AB646:AD646)</f>
        <v>0</v>
      </c>
      <c r="AF646" s="100">
        <f aca="true" t="shared" si="63" ref="AF646:AF709">1+(AE646/100)</f>
        <v>1</v>
      </c>
      <c r="AG646" s="95" t="e">
        <f aca="true" t="shared" si="64" ref="AG646:AG709">IF(AB646&lt;&gt;"",ROUND(P646*AF646,2),"")</f>
        <v>#N/A</v>
      </c>
      <c r="AH646" s="95"/>
      <c r="AI646" s="101" t="s">
        <v>28</v>
      </c>
      <c r="AJ646" s="101" t="s">
        <v>28</v>
      </c>
      <c r="AK646" s="101" t="s">
        <v>28</v>
      </c>
      <c r="AL646" s="102" t="str">
        <f aca="true" t="shared" si="65" ref="AL646:AL709">IF(AND(AJ646="vyplnit",AK646="vyplnit"),"nezměněna",MIN(AJ646:AK646))</f>
        <v>nezměněna</v>
      </c>
      <c r="AM646" s="103"/>
    </row>
    <row r="647" spans="1:39" ht="15">
      <c r="A647" s="105" t="str">
        <f>IF('VSTUP SCAUx'!AY647="","",'VSTUP SCAUx'!AY647)</f>
        <v/>
      </c>
      <c r="B647" s="105" t="str">
        <f>IF('VSTUP SCAUx'!A647="","",'VSTUP SCAUx'!A647)</f>
        <v/>
      </c>
      <c r="C647" s="105" t="str">
        <f>IF('VSTUP SCAUx'!B647="","",'VSTUP SCAUx'!B647)</f>
        <v/>
      </c>
      <c r="D647" s="105" t="str">
        <f>IF('VSTUP SCAUx'!C647="","",'VSTUP SCAUx'!C647)</f>
        <v/>
      </c>
      <c r="E647" s="105" t="str">
        <f>IF('VSTUP SCAUx'!I647="","",'VSTUP SCAUx'!I647)</f>
        <v/>
      </c>
      <c r="F647" s="95" t="str">
        <f>IF('VSTUP SCAUx'!F647="","",'VSTUP SCAUx'!F647)</f>
        <v/>
      </c>
      <c r="G647" s="95" t="str">
        <f>IF('VSTUP SCAUx'!G647="","",'VSTUP SCAUx'!G647)</f>
        <v/>
      </c>
      <c r="H647" s="101" t="str">
        <f>IF('VSTUP SCAUx'!AC647="","","ANO")</f>
        <v/>
      </c>
      <c r="I647" s="106" t="str">
        <f>IF('VSTUP SCAUx'!BD647="","",'VSTUP SCAUx'!BD647)</f>
        <v/>
      </c>
      <c r="J647" s="101" t="str">
        <f>IF('VSTUP SCAUx'!N647="","",'VSTUP SCAUx'!N647)</f>
        <v/>
      </c>
      <c r="K647" s="95" t="s">
        <v>28</v>
      </c>
      <c r="L647" s="95" t="s">
        <v>28</v>
      </c>
      <c r="M647" s="95" t="s">
        <v>28</v>
      </c>
      <c r="N647" s="95"/>
      <c r="O647" s="95" t="s">
        <v>28</v>
      </c>
      <c r="P647" s="96" t="e">
        <f>ROUND(IF(F647="vyplnit","-",VLOOKUP(CONCATENATE(Y647,G647," ",Z647),ZU!$A$6:$H$100,5,FALSE)*F647),2)</f>
        <v>#N/A</v>
      </c>
      <c r="Q647" s="96" t="e">
        <f t="shared" si="60"/>
        <v>#N/A</v>
      </c>
      <c r="R647" s="97" t="s">
        <v>28</v>
      </c>
      <c r="S647" s="97" t="s">
        <v>28</v>
      </c>
      <c r="T647" s="97" t="s">
        <v>28</v>
      </c>
      <c r="U647" s="96"/>
      <c r="V647" s="101" t="str">
        <f>IF('VSTUP SCAUx'!BH647="","",'VSTUP SCAUx'!BH647)</f>
        <v/>
      </c>
      <c r="W647" s="101" t="str">
        <f>IF('VSTUP SCAUx'!BI647="","",'VSTUP SCAUx'!BI647)</f>
        <v/>
      </c>
      <c r="X647" s="98" t="e">
        <f t="shared" si="61"/>
        <v>#VALUE!</v>
      </c>
      <c r="Y647" s="99">
        <f>IF(A647="vyplnit"," ",VLOOKUP(A647,ZU!$B$6:$H$101,2,FALSE))</f>
        <v>0</v>
      </c>
      <c r="Z647" s="95" t="s">
        <v>28</v>
      </c>
      <c r="AA647" s="95"/>
      <c r="AB647" s="95" t="s">
        <v>28</v>
      </c>
      <c r="AC647" s="95" t="s">
        <v>28</v>
      </c>
      <c r="AD647" s="95" t="s">
        <v>28</v>
      </c>
      <c r="AE647" s="95">
        <f t="shared" si="62"/>
        <v>0</v>
      </c>
      <c r="AF647" s="100">
        <f t="shared" si="63"/>
        <v>1</v>
      </c>
      <c r="AG647" s="95" t="e">
        <f t="shared" si="64"/>
        <v>#N/A</v>
      </c>
      <c r="AH647" s="95"/>
      <c r="AI647" s="101" t="s">
        <v>28</v>
      </c>
      <c r="AJ647" s="101" t="s">
        <v>28</v>
      </c>
      <c r="AK647" s="101" t="s">
        <v>28</v>
      </c>
      <c r="AL647" s="102" t="str">
        <f t="shared" si="65"/>
        <v>nezměněna</v>
      </c>
      <c r="AM647" s="103"/>
    </row>
    <row r="648" spans="1:39" ht="15">
      <c r="A648" s="105" t="str">
        <f>IF('VSTUP SCAUx'!AY648="","",'VSTUP SCAUx'!AY648)</f>
        <v/>
      </c>
      <c r="B648" s="105" t="str">
        <f>IF('VSTUP SCAUx'!A648="","",'VSTUP SCAUx'!A648)</f>
        <v/>
      </c>
      <c r="C648" s="105" t="str">
        <f>IF('VSTUP SCAUx'!B648="","",'VSTUP SCAUx'!B648)</f>
        <v/>
      </c>
      <c r="D648" s="105" t="str">
        <f>IF('VSTUP SCAUx'!C648="","",'VSTUP SCAUx'!C648)</f>
        <v/>
      </c>
      <c r="E648" s="105" t="str">
        <f>IF('VSTUP SCAUx'!I648="","",'VSTUP SCAUx'!I648)</f>
        <v/>
      </c>
      <c r="F648" s="95" t="str">
        <f>IF('VSTUP SCAUx'!F648="","",'VSTUP SCAUx'!F648)</f>
        <v/>
      </c>
      <c r="G648" s="95" t="str">
        <f>IF('VSTUP SCAUx'!G648="","",'VSTUP SCAUx'!G648)</f>
        <v/>
      </c>
      <c r="H648" s="101" t="str">
        <f>IF('VSTUP SCAUx'!AC648="","","ANO")</f>
        <v/>
      </c>
      <c r="I648" s="106" t="str">
        <f>IF('VSTUP SCAUx'!BD648="","",'VSTUP SCAUx'!BD648)</f>
        <v/>
      </c>
      <c r="J648" s="101" t="str">
        <f>IF('VSTUP SCAUx'!N648="","",'VSTUP SCAUx'!N648)</f>
        <v/>
      </c>
      <c r="K648" s="95" t="s">
        <v>28</v>
      </c>
      <c r="L648" s="95" t="s">
        <v>28</v>
      </c>
      <c r="M648" s="95" t="s">
        <v>28</v>
      </c>
      <c r="N648" s="95"/>
      <c r="O648" s="95" t="s">
        <v>28</v>
      </c>
      <c r="P648" s="96" t="e">
        <f>ROUND(IF(F648="vyplnit","-",VLOOKUP(CONCATENATE(Y648,G648," ",Z648),ZU!$A$6:$H$100,5,FALSE)*F648),2)</f>
        <v>#N/A</v>
      </c>
      <c r="Q648" s="96" t="e">
        <f t="shared" si="60"/>
        <v>#N/A</v>
      </c>
      <c r="R648" s="97" t="s">
        <v>28</v>
      </c>
      <c r="S648" s="97" t="s">
        <v>28</v>
      </c>
      <c r="T648" s="97" t="s">
        <v>28</v>
      </c>
      <c r="U648" s="96"/>
      <c r="V648" s="101" t="str">
        <f>IF('VSTUP SCAUx'!BH648="","",'VSTUP SCAUx'!BH648)</f>
        <v/>
      </c>
      <c r="W648" s="101" t="str">
        <f>IF('VSTUP SCAUx'!BI648="","",'VSTUP SCAUx'!BI648)</f>
        <v/>
      </c>
      <c r="X648" s="98" t="e">
        <f t="shared" si="61"/>
        <v>#VALUE!</v>
      </c>
      <c r="Y648" s="99">
        <f>IF(A648="vyplnit"," ",VLOOKUP(A648,ZU!$B$6:$H$101,2,FALSE))</f>
        <v>0</v>
      </c>
      <c r="Z648" s="95" t="s">
        <v>28</v>
      </c>
      <c r="AA648" s="95"/>
      <c r="AB648" s="95" t="s">
        <v>28</v>
      </c>
      <c r="AC648" s="95" t="s">
        <v>28</v>
      </c>
      <c r="AD648" s="95" t="s">
        <v>28</v>
      </c>
      <c r="AE648" s="95">
        <f t="shared" si="62"/>
        <v>0</v>
      </c>
      <c r="AF648" s="100">
        <f t="shared" si="63"/>
        <v>1</v>
      </c>
      <c r="AG648" s="95" t="e">
        <f t="shared" si="64"/>
        <v>#N/A</v>
      </c>
      <c r="AH648" s="95"/>
      <c r="AI648" s="101" t="s">
        <v>28</v>
      </c>
      <c r="AJ648" s="101" t="s">
        <v>28</v>
      </c>
      <c r="AK648" s="101" t="s">
        <v>28</v>
      </c>
      <c r="AL648" s="102" t="str">
        <f t="shared" si="65"/>
        <v>nezměněna</v>
      </c>
      <c r="AM648" s="103"/>
    </row>
    <row r="649" spans="1:39" ht="15">
      <c r="A649" s="105" t="str">
        <f>IF('VSTUP SCAUx'!AY649="","",'VSTUP SCAUx'!AY649)</f>
        <v/>
      </c>
      <c r="B649" s="105" t="str">
        <f>IF('VSTUP SCAUx'!A649="","",'VSTUP SCAUx'!A649)</f>
        <v/>
      </c>
      <c r="C649" s="105" t="str">
        <f>IF('VSTUP SCAUx'!B649="","",'VSTUP SCAUx'!B649)</f>
        <v/>
      </c>
      <c r="D649" s="105" t="str">
        <f>IF('VSTUP SCAUx'!C649="","",'VSTUP SCAUx'!C649)</f>
        <v/>
      </c>
      <c r="E649" s="105" t="str">
        <f>IF('VSTUP SCAUx'!I649="","",'VSTUP SCAUx'!I649)</f>
        <v/>
      </c>
      <c r="F649" s="95" t="str">
        <f>IF('VSTUP SCAUx'!F649="","",'VSTUP SCAUx'!F649)</f>
        <v/>
      </c>
      <c r="G649" s="95" t="str">
        <f>IF('VSTUP SCAUx'!G649="","",'VSTUP SCAUx'!G649)</f>
        <v/>
      </c>
      <c r="H649" s="101" t="str">
        <f>IF('VSTUP SCAUx'!AC649="","","ANO")</f>
        <v/>
      </c>
      <c r="I649" s="106" t="str">
        <f>IF('VSTUP SCAUx'!BD649="","",'VSTUP SCAUx'!BD649)</f>
        <v/>
      </c>
      <c r="J649" s="101" t="str">
        <f>IF('VSTUP SCAUx'!N649="","",'VSTUP SCAUx'!N649)</f>
        <v/>
      </c>
      <c r="K649" s="95" t="s">
        <v>28</v>
      </c>
      <c r="L649" s="95" t="s">
        <v>28</v>
      </c>
      <c r="M649" s="95" t="s">
        <v>28</v>
      </c>
      <c r="N649" s="95"/>
      <c r="O649" s="95" t="s">
        <v>28</v>
      </c>
      <c r="P649" s="96" t="e">
        <f>ROUND(IF(F649="vyplnit","-",VLOOKUP(CONCATENATE(Y649,G649," ",Z649),ZU!$A$6:$H$100,5,FALSE)*F649),2)</f>
        <v>#N/A</v>
      </c>
      <c r="Q649" s="96" t="e">
        <f t="shared" si="60"/>
        <v>#N/A</v>
      </c>
      <c r="R649" s="97" t="s">
        <v>28</v>
      </c>
      <c r="S649" s="97" t="s">
        <v>28</v>
      </c>
      <c r="T649" s="97" t="s">
        <v>28</v>
      </c>
      <c r="U649" s="96"/>
      <c r="V649" s="101" t="str">
        <f>IF('VSTUP SCAUx'!BH649="","",'VSTUP SCAUx'!BH649)</f>
        <v/>
      </c>
      <c r="W649" s="101" t="str">
        <f>IF('VSTUP SCAUx'!BI649="","",'VSTUP SCAUx'!BI649)</f>
        <v/>
      </c>
      <c r="X649" s="98" t="e">
        <f t="shared" si="61"/>
        <v>#VALUE!</v>
      </c>
      <c r="Y649" s="99">
        <f>IF(A649="vyplnit"," ",VLOOKUP(A649,ZU!$B$6:$H$101,2,FALSE))</f>
        <v>0</v>
      </c>
      <c r="Z649" s="95" t="s">
        <v>28</v>
      </c>
      <c r="AA649" s="95"/>
      <c r="AB649" s="95" t="s">
        <v>28</v>
      </c>
      <c r="AC649" s="95" t="s">
        <v>28</v>
      </c>
      <c r="AD649" s="95" t="s">
        <v>28</v>
      </c>
      <c r="AE649" s="95">
        <f t="shared" si="62"/>
        <v>0</v>
      </c>
      <c r="AF649" s="100">
        <f t="shared" si="63"/>
        <v>1</v>
      </c>
      <c r="AG649" s="95" t="e">
        <f t="shared" si="64"/>
        <v>#N/A</v>
      </c>
      <c r="AH649" s="95"/>
      <c r="AI649" s="101" t="s">
        <v>28</v>
      </c>
      <c r="AJ649" s="101" t="s">
        <v>28</v>
      </c>
      <c r="AK649" s="101" t="s">
        <v>28</v>
      </c>
      <c r="AL649" s="102" t="str">
        <f t="shared" si="65"/>
        <v>nezměněna</v>
      </c>
      <c r="AM649" s="103"/>
    </row>
    <row r="650" spans="1:39" ht="15">
      <c r="A650" s="105" t="str">
        <f>IF('VSTUP SCAUx'!AY650="","",'VSTUP SCAUx'!AY650)</f>
        <v/>
      </c>
      <c r="B650" s="105" t="str">
        <f>IF('VSTUP SCAUx'!A650="","",'VSTUP SCAUx'!A650)</f>
        <v/>
      </c>
      <c r="C650" s="105" t="str">
        <f>IF('VSTUP SCAUx'!B650="","",'VSTUP SCAUx'!B650)</f>
        <v/>
      </c>
      <c r="D650" s="105" t="str">
        <f>IF('VSTUP SCAUx'!C650="","",'VSTUP SCAUx'!C650)</f>
        <v/>
      </c>
      <c r="E650" s="105" t="str">
        <f>IF('VSTUP SCAUx'!I650="","",'VSTUP SCAUx'!I650)</f>
        <v/>
      </c>
      <c r="F650" s="95" t="str">
        <f>IF('VSTUP SCAUx'!F650="","",'VSTUP SCAUx'!F650)</f>
        <v/>
      </c>
      <c r="G650" s="95" t="str">
        <f>IF('VSTUP SCAUx'!G650="","",'VSTUP SCAUx'!G650)</f>
        <v/>
      </c>
      <c r="H650" s="101" t="str">
        <f>IF('VSTUP SCAUx'!AC650="","","ANO")</f>
        <v/>
      </c>
      <c r="I650" s="106" t="str">
        <f>IF('VSTUP SCAUx'!BD650="","",'VSTUP SCAUx'!BD650)</f>
        <v/>
      </c>
      <c r="J650" s="101" t="str">
        <f>IF('VSTUP SCAUx'!N650="","",'VSTUP SCAUx'!N650)</f>
        <v/>
      </c>
      <c r="K650" s="95" t="s">
        <v>28</v>
      </c>
      <c r="L650" s="95" t="s">
        <v>28</v>
      </c>
      <c r="M650" s="95" t="s">
        <v>28</v>
      </c>
      <c r="N650" s="95"/>
      <c r="O650" s="95" t="s">
        <v>28</v>
      </c>
      <c r="P650" s="96" t="e">
        <f>ROUND(IF(F650="vyplnit","-",VLOOKUP(CONCATENATE(Y650,G650," ",Z650),ZU!$A$6:$H$100,5,FALSE)*F650),2)</f>
        <v>#N/A</v>
      </c>
      <c r="Q650" s="96" t="e">
        <f t="shared" si="60"/>
        <v>#N/A</v>
      </c>
      <c r="R650" s="97" t="s">
        <v>28</v>
      </c>
      <c r="S650" s="97" t="s">
        <v>28</v>
      </c>
      <c r="T650" s="97" t="s">
        <v>28</v>
      </c>
      <c r="U650" s="96"/>
      <c r="V650" s="101" t="str">
        <f>IF('VSTUP SCAUx'!BH650="","",'VSTUP SCAUx'!BH650)</f>
        <v/>
      </c>
      <c r="W650" s="101" t="str">
        <f>IF('VSTUP SCAUx'!BI650="","",'VSTUP SCAUx'!BI650)</f>
        <v/>
      </c>
      <c r="X650" s="98" t="e">
        <f t="shared" si="61"/>
        <v>#VALUE!</v>
      </c>
      <c r="Y650" s="99">
        <f>IF(A650="vyplnit"," ",VLOOKUP(A650,ZU!$B$6:$H$101,2,FALSE))</f>
        <v>0</v>
      </c>
      <c r="Z650" s="95" t="s">
        <v>28</v>
      </c>
      <c r="AA650" s="95"/>
      <c r="AB650" s="95" t="s">
        <v>28</v>
      </c>
      <c r="AC650" s="95" t="s">
        <v>28</v>
      </c>
      <c r="AD650" s="95" t="s">
        <v>28</v>
      </c>
      <c r="AE650" s="95">
        <f t="shared" si="62"/>
        <v>0</v>
      </c>
      <c r="AF650" s="100">
        <f t="shared" si="63"/>
        <v>1</v>
      </c>
      <c r="AG650" s="95" t="e">
        <f t="shared" si="64"/>
        <v>#N/A</v>
      </c>
      <c r="AH650" s="95"/>
      <c r="AI650" s="101" t="s">
        <v>28</v>
      </c>
      <c r="AJ650" s="101" t="s">
        <v>28</v>
      </c>
      <c r="AK650" s="101" t="s">
        <v>28</v>
      </c>
      <c r="AL650" s="102" t="str">
        <f t="shared" si="65"/>
        <v>nezměněna</v>
      </c>
      <c r="AM650" s="103"/>
    </row>
    <row r="651" spans="1:39" ht="15">
      <c r="A651" s="105" t="str">
        <f>IF('VSTUP SCAUx'!AY651="","",'VSTUP SCAUx'!AY651)</f>
        <v/>
      </c>
      <c r="B651" s="105" t="str">
        <f>IF('VSTUP SCAUx'!A651="","",'VSTUP SCAUx'!A651)</f>
        <v/>
      </c>
      <c r="C651" s="105" t="str">
        <f>IF('VSTUP SCAUx'!B651="","",'VSTUP SCAUx'!B651)</f>
        <v/>
      </c>
      <c r="D651" s="105" t="str">
        <f>IF('VSTUP SCAUx'!C651="","",'VSTUP SCAUx'!C651)</f>
        <v/>
      </c>
      <c r="E651" s="105" t="str">
        <f>IF('VSTUP SCAUx'!I651="","",'VSTUP SCAUx'!I651)</f>
        <v/>
      </c>
      <c r="F651" s="95" t="str">
        <f>IF('VSTUP SCAUx'!F651="","",'VSTUP SCAUx'!F651)</f>
        <v/>
      </c>
      <c r="G651" s="95" t="str">
        <f>IF('VSTUP SCAUx'!G651="","",'VSTUP SCAUx'!G651)</f>
        <v/>
      </c>
      <c r="H651" s="101" t="str">
        <f>IF('VSTUP SCAUx'!AC651="","","ANO")</f>
        <v/>
      </c>
      <c r="I651" s="106" t="str">
        <f>IF('VSTUP SCAUx'!BD651="","",'VSTUP SCAUx'!BD651)</f>
        <v/>
      </c>
      <c r="J651" s="101" t="str">
        <f>IF('VSTUP SCAUx'!N651="","",'VSTUP SCAUx'!N651)</f>
        <v/>
      </c>
      <c r="K651" s="95" t="s">
        <v>28</v>
      </c>
      <c r="L651" s="95" t="s">
        <v>28</v>
      </c>
      <c r="M651" s="95" t="s">
        <v>28</v>
      </c>
      <c r="N651" s="95"/>
      <c r="O651" s="95" t="s">
        <v>28</v>
      </c>
      <c r="P651" s="96" t="e">
        <f>ROUND(IF(F651="vyplnit","-",VLOOKUP(CONCATENATE(Y651,G651," ",Z651),ZU!$A$6:$H$100,5,FALSE)*F651),2)</f>
        <v>#N/A</v>
      </c>
      <c r="Q651" s="96" t="e">
        <f t="shared" si="60"/>
        <v>#N/A</v>
      </c>
      <c r="R651" s="97" t="s">
        <v>28</v>
      </c>
      <c r="S651" s="97" t="s">
        <v>28</v>
      </c>
      <c r="T651" s="97" t="s">
        <v>28</v>
      </c>
      <c r="U651" s="96"/>
      <c r="V651" s="101" t="str">
        <f>IF('VSTUP SCAUx'!BH651="","",'VSTUP SCAUx'!BH651)</f>
        <v/>
      </c>
      <c r="W651" s="101" t="str">
        <f>IF('VSTUP SCAUx'!BI651="","",'VSTUP SCAUx'!BI651)</f>
        <v/>
      </c>
      <c r="X651" s="98" t="e">
        <f t="shared" si="61"/>
        <v>#VALUE!</v>
      </c>
      <c r="Y651" s="99">
        <f>IF(A651="vyplnit"," ",VLOOKUP(A651,ZU!$B$6:$H$101,2,FALSE))</f>
        <v>0</v>
      </c>
      <c r="Z651" s="95" t="s">
        <v>28</v>
      </c>
      <c r="AA651" s="95"/>
      <c r="AB651" s="95" t="s">
        <v>28</v>
      </c>
      <c r="AC651" s="95" t="s">
        <v>28</v>
      </c>
      <c r="AD651" s="95" t="s">
        <v>28</v>
      </c>
      <c r="AE651" s="95">
        <f t="shared" si="62"/>
        <v>0</v>
      </c>
      <c r="AF651" s="100">
        <f t="shared" si="63"/>
        <v>1</v>
      </c>
      <c r="AG651" s="95" t="e">
        <f t="shared" si="64"/>
        <v>#N/A</v>
      </c>
      <c r="AH651" s="95"/>
      <c r="AI651" s="101" t="s">
        <v>28</v>
      </c>
      <c r="AJ651" s="101" t="s">
        <v>28</v>
      </c>
      <c r="AK651" s="101" t="s">
        <v>28</v>
      </c>
      <c r="AL651" s="102" t="str">
        <f t="shared" si="65"/>
        <v>nezměněna</v>
      </c>
      <c r="AM651" s="103"/>
    </row>
    <row r="652" spans="1:39" ht="15">
      <c r="A652" s="105" t="str">
        <f>IF('VSTUP SCAUx'!AY652="","",'VSTUP SCAUx'!AY652)</f>
        <v/>
      </c>
      <c r="B652" s="105" t="str">
        <f>IF('VSTUP SCAUx'!A652="","",'VSTUP SCAUx'!A652)</f>
        <v/>
      </c>
      <c r="C652" s="105" t="str">
        <f>IF('VSTUP SCAUx'!B652="","",'VSTUP SCAUx'!B652)</f>
        <v/>
      </c>
      <c r="D652" s="105" t="str">
        <f>IF('VSTUP SCAUx'!C652="","",'VSTUP SCAUx'!C652)</f>
        <v/>
      </c>
      <c r="E652" s="105" t="str">
        <f>IF('VSTUP SCAUx'!I652="","",'VSTUP SCAUx'!I652)</f>
        <v/>
      </c>
      <c r="F652" s="95" t="str">
        <f>IF('VSTUP SCAUx'!F652="","",'VSTUP SCAUx'!F652)</f>
        <v/>
      </c>
      <c r="G652" s="95" t="str">
        <f>IF('VSTUP SCAUx'!G652="","",'VSTUP SCAUx'!G652)</f>
        <v/>
      </c>
      <c r="H652" s="101" t="str">
        <f>IF('VSTUP SCAUx'!AC652="","","ANO")</f>
        <v/>
      </c>
      <c r="I652" s="106" t="str">
        <f>IF('VSTUP SCAUx'!BD652="","",'VSTUP SCAUx'!BD652)</f>
        <v/>
      </c>
      <c r="J652" s="101" t="str">
        <f>IF('VSTUP SCAUx'!N652="","",'VSTUP SCAUx'!N652)</f>
        <v/>
      </c>
      <c r="K652" s="95" t="s">
        <v>28</v>
      </c>
      <c r="L652" s="95" t="s">
        <v>28</v>
      </c>
      <c r="M652" s="95" t="s">
        <v>28</v>
      </c>
      <c r="N652" s="95"/>
      <c r="O652" s="95" t="s">
        <v>28</v>
      </c>
      <c r="P652" s="96" t="e">
        <f>ROUND(IF(F652="vyplnit","-",VLOOKUP(CONCATENATE(Y652,G652," ",Z652),ZU!$A$6:$H$100,5,FALSE)*F652),2)</f>
        <v>#N/A</v>
      </c>
      <c r="Q652" s="96" t="e">
        <f t="shared" si="60"/>
        <v>#N/A</v>
      </c>
      <c r="R652" s="97" t="s">
        <v>28</v>
      </c>
      <c r="S652" s="97" t="s">
        <v>28</v>
      </c>
      <c r="T652" s="97" t="s">
        <v>28</v>
      </c>
      <c r="U652" s="96"/>
      <c r="V652" s="101" t="str">
        <f>IF('VSTUP SCAUx'!BH652="","",'VSTUP SCAUx'!BH652)</f>
        <v/>
      </c>
      <c r="W652" s="101" t="str">
        <f>IF('VSTUP SCAUx'!BI652="","",'VSTUP SCAUx'!BI652)</f>
        <v/>
      </c>
      <c r="X652" s="98" t="e">
        <f t="shared" si="61"/>
        <v>#VALUE!</v>
      </c>
      <c r="Y652" s="99">
        <f>IF(A652="vyplnit"," ",VLOOKUP(A652,ZU!$B$6:$H$101,2,FALSE))</f>
        <v>0</v>
      </c>
      <c r="Z652" s="95" t="s">
        <v>28</v>
      </c>
      <c r="AA652" s="95"/>
      <c r="AB652" s="95" t="s">
        <v>28</v>
      </c>
      <c r="AC652" s="95" t="s">
        <v>28</v>
      </c>
      <c r="AD652" s="95" t="s">
        <v>28</v>
      </c>
      <c r="AE652" s="95">
        <f t="shared" si="62"/>
        <v>0</v>
      </c>
      <c r="AF652" s="100">
        <f t="shared" si="63"/>
        <v>1</v>
      </c>
      <c r="AG652" s="95" t="e">
        <f t="shared" si="64"/>
        <v>#N/A</v>
      </c>
      <c r="AH652" s="95"/>
      <c r="AI652" s="101" t="s">
        <v>28</v>
      </c>
      <c r="AJ652" s="101" t="s">
        <v>28</v>
      </c>
      <c r="AK652" s="101" t="s">
        <v>28</v>
      </c>
      <c r="AL652" s="102" t="str">
        <f t="shared" si="65"/>
        <v>nezměněna</v>
      </c>
      <c r="AM652" s="103"/>
    </row>
    <row r="653" spans="1:39" ht="15">
      <c r="A653" s="105" t="str">
        <f>IF('VSTUP SCAUx'!AY653="","",'VSTUP SCAUx'!AY653)</f>
        <v/>
      </c>
      <c r="B653" s="105" t="str">
        <f>IF('VSTUP SCAUx'!A653="","",'VSTUP SCAUx'!A653)</f>
        <v/>
      </c>
      <c r="C653" s="105" t="str">
        <f>IF('VSTUP SCAUx'!B653="","",'VSTUP SCAUx'!B653)</f>
        <v/>
      </c>
      <c r="D653" s="105" t="str">
        <f>IF('VSTUP SCAUx'!C653="","",'VSTUP SCAUx'!C653)</f>
        <v/>
      </c>
      <c r="E653" s="105" t="str">
        <f>IF('VSTUP SCAUx'!I653="","",'VSTUP SCAUx'!I653)</f>
        <v/>
      </c>
      <c r="F653" s="95" t="str">
        <f>IF('VSTUP SCAUx'!F653="","",'VSTUP SCAUx'!F653)</f>
        <v/>
      </c>
      <c r="G653" s="95" t="str">
        <f>IF('VSTUP SCAUx'!G653="","",'VSTUP SCAUx'!G653)</f>
        <v/>
      </c>
      <c r="H653" s="101" t="str">
        <f>IF('VSTUP SCAUx'!AC653="","","ANO")</f>
        <v/>
      </c>
      <c r="I653" s="106" t="str">
        <f>IF('VSTUP SCAUx'!BD653="","",'VSTUP SCAUx'!BD653)</f>
        <v/>
      </c>
      <c r="J653" s="101" t="str">
        <f>IF('VSTUP SCAUx'!N653="","",'VSTUP SCAUx'!N653)</f>
        <v/>
      </c>
      <c r="K653" s="95" t="s">
        <v>28</v>
      </c>
      <c r="L653" s="95" t="s">
        <v>28</v>
      </c>
      <c r="M653" s="95" t="s">
        <v>28</v>
      </c>
      <c r="N653" s="95"/>
      <c r="O653" s="95" t="s">
        <v>28</v>
      </c>
      <c r="P653" s="96" t="e">
        <f>ROUND(IF(F653="vyplnit","-",VLOOKUP(CONCATENATE(Y653,G653," ",Z653),ZU!$A$6:$H$100,5,FALSE)*F653),2)</f>
        <v>#N/A</v>
      </c>
      <c r="Q653" s="96" t="e">
        <f t="shared" si="60"/>
        <v>#N/A</v>
      </c>
      <c r="R653" s="97" t="s">
        <v>28</v>
      </c>
      <c r="S653" s="97" t="s">
        <v>28</v>
      </c>
      <c r="T653" s="97" t="s">
        <v>28</v>
      </c>
      <c r="U653" s="96"/>
      <c r="V653" s="101" t="str">
        <f>IF('VSTUP SCAUx'!BH653="","",'VSTUP SCAUx'!BH653)</f>
        <v/>
      </c>
      <c r="W653" s="101" t="str">
        <f>IF('VSTUP SCAUx'!BI653="","",'VSTUP SCAUx'!BI653)</f>
        <v/>
      </c>
      <c r="X653" s="98" t="e">
        <f t="shared" si="61"/>
        <v>#VALUE!</v>
      </c>
      <c r="Y653" s="99">
        <f>IF(A653="vyplnit"," ",VLOOKUP(A653,ZU!$B$6:$H$101,2,FALSE))</f>
        <v>0</v>
      </c>
      <c r="Z653" s="95" t="s">
        <v>28</v>
      </c>
      <c r="AA653" s="95"/>
      <c r="AB653" s="95" t="s">
        <v>28</v>
      </c>
      <c r="AC653" s="95" t="s">
        <v>28</v>
      </c>
      <c r="AD653" s="95" t="s">
        <v>28</v>
      </c>
      <c r="AE653" s="95">
        <f t="shared" si="62"/>
        <v>0</v>
      </c>
      <c r="AF653" s="100">
        <f t="shared" si="63"/>
        <v>1</v>
      </c>
      <c r="AG653" s="95" t="e">
        <f t="shared" si="64"/>
        <v>#N/A</v>
      </c>
      <c r="AH653" s="95"/>
      <c r="AI653" s="101" t="s">
        <v>28</v>
      </c>
      <c r="AJ653" s="101" t="s">
        <v>28</v>
      </c>
      <c r="AK653" s="101" t="s">
        <v>28</v>
      </c>
      <c r="AL653" s="102" t="str">
        <f t="shared" si="65"/>
        <v>nezměněna</v>
      </c>
      <c r="AM653" s="103"/>
    </row>
    <row r="654" spans="1:39" ht="15">
      <c r="A654" s="105" t="str">
        <f>IF('VSTUP SCAUx'!AY654="","",'VSTUP SCAUx'!AY654)</f>
        <v/>
      </c>
      <c r="B654" s="105" t="str">
        <f>IF('VSTUP SCAUx'!A654="","",'VSTUP SCAUx'!A654)</f>
        <v/>
      </c>
      <c r="C654" s="105" t="str">
        <f>IF('VSTUP SCAUx'!B654="","",'VSTUP SCAUx'!B654)</f>
        <v/>
      </c>
      <c r="D654" s="105" t="str">
        <f>IF('VSTUP SCAUx'!C654="","",'VSTUP SCAUx'!C654)</f>
        <v/>
      </c>
      <c r="E654" s="105" t="str">
        <f>IF('VSTUP SCAUx'!I654="","",'VSTUP SCAUx'!I654)</f>
        <v/>
      </c>
      <c r="F654" s="95" t="str">
        <f>IF('VSTUP SCAUx'!F654="","",'VSTUP SCAUx'!F654)</f>
        <v/>
      </c>
      <c r="G654" s="95" t="str">
        <f>IF('VSTUP SCAUx'!G654="","",'VSTUP SCAUx'!G654)</f>
        <v/>
      </c>
      <c r="H654" s="101" t="str">
        <f>IF('VSTUP SCAUx'!AC654="","","ANO")</f>
        <v/>
      </c>
      <c r="I654" s="106" t="str">
        <f>IF('VSTUP SCAUx'!BD654="","",'VSTUP SCAUx'!BD654)</f>
        <v/>
      </c>
      <c r="J654" s="101" t="str">
        <f>IF('VSTUP SCAUx'!N654="","",'VSTUP SCAUx'!N654)</f>
        <v/>
      </c>
      <c r="K654" s="95" t="s">
        <v>28</v>
      </c>
      <c r="L654" s="95" t="s">
        <v>28</v>
      </c>
      <c r="M654" s="95" t="s">
        <v>28</v>
      </c>
      <c r="N654" s="95"/>
      <c r="O654" s="95" t="s">
        <v>28</v>
      </c>
      <c r="P654" s="96" t="e">
        <f>ROUND(IF(F654="vyplnit","-",VLOOKUP(CONCATENATE(Y654,G654," ",Z654),ZU!$A$6:$H$100,5,FALSE)*F654),2)</f>
        <v>#N/A</v>
      </c>
      <c r="Q654" s="96" t="e">
        <f t="shared" si="60"/>
        <v>#N/A</v>
      </c>
      <c r="R654" s="97" t="s">
        <v>28</v>
      </c>
      <c r="S654" s="97" t="s">
        <v>28</v>
      </c>
      <c r="T654" s="97" t="s">
        <v>28</v>
      </c>
      <c r="U654" s="96"/>
      <c r="V654" s="101" t="str">
        <f>IF('VSTUP SCAUx'!BH654="","",'VSTUP SCAUx'!BH654)</f>
        <v/>
      </c>
      <c r="W654" s="101" t="str">
        <f>IF('VSTUP SCAUx'!BI654="","",'VSTUP SCAUx'!BI654)</f>
        <v/>
      </c>
      <c r="X654" s="98" t="e">
        <f t="shared" si="61"/>
        <v>#VALUE!</v>
      </c>
      <c r="Y654" s="99">
        <f>IF(A654="vyplnit"," ",VLOOKUP(A654,ZU!$B$6:$H$101,2,FALSE))</f>
        <v>0</v>
      </c>
      <c r="Z654" s="95" t="s">
        <v>28</v>
      </c>
      <c r="AA654" s="95"/>
      <c r="AB654" s="95" t="s">
        <v>28</v>
      </c>
      <c r="AC654" s="95" t="s">
        <v>28</v>
      </c>
      <c r="AD654" s="95" t="s">
        <v>28</v>
      </c>
      <c r="AE654" s="95">
        <f t="shared" si="62"/>
        <v>0</v>
      </c>
      <c r="AF654" s="100">
        <f t="shared" si="63"/>
        <v>1</v>
      </c>
      <c r="AG654" s="95" t="e">
        <f t="shared" si="64"/>
        <v>#N/A</v>
      </c>
      <c r="AH654" s="95"/>
      <c r="AI654" s="101" t="s">
        <v>28</v>
      </c>
      <c r="AJ654" s="101" t="s">
        <v>28</v>
      </c>
      <c r="AK654" s="101" t="s">
        <v>28</v>
      </c>
      <c r="AL654" s="102" t="str">
        <f t="shared" si="65"/>
        <v>nezměněna</v>
      </c>
      <c r="AM654" s="103"/>
    </row>
    <row r="655" spans="1:39" ht="15">
      <c r="A655" s="105" t="str">
        <f>IF('VSTUP SCAUx'!AY655="","",'VSTUP SCAUx'!AY655)</f>
        <v/>
      </c>
      <c r="B655" s="105" t="str">
        <f>IF('VSTUP SCAUx'!A655="","",'VSTUP SCAUx'!A655)</f>
        <v/>
      </c>
      <c r="C655" s="105" t="str">
        <f>IF('VSTUP SCAUx'!B655="","",'VSTUP SCAUx'!B655)</f>
        <v/>
      </c>
      <c r="D655" s="105" t="str">
        <f>IF('VSTUP SCAUx'!C655="","",'VSTUP SCAUx'!C655)</f>
        <v/>
      </c>
      <c r="E655" s="105" t="str">
        <f>IF('VSTUP SCAUx'!I655="","",'VSTUP SCAUx'!I655)</f>
        <v/>
      </c>
      <c r="F655" s="95" t="str">
        <f>IF('VSTUP SCAUx'!F655="","",'VSTUP SCAUx'!F655)</f>
        <v/>
      </c>
      <c r="G655" s="95" t="str">
        <f>IF('VSTUP SCAUx'!G655="","",'VSTUP SCAUx'!G655)</f>
        <v/>
      </c>
      <c r="H655" s="101" t="str">
        <f>IF('VSTUP SCAUx'!AC655="","","ANO")</f>
        <v/>
      </c>
      <c r="I655" s="106" t="str">
        <f>IF('VSTUP SCAUx'!BD655="","",'VSTUP SCAUx'!BD655)</f>
        <v/>
      </c>
      <c r="J655" s="101" t="str">
        <f>IF('VSTUP SCAUx'!N655="","",'VSTUP SCAUx'!N655)</f>
        <v/>
      </c>
      <c r="K655" s="95" t="s">
        <v>28</v>
      </c>
      <c r="L655" s="95" t="s">
        <v>28</v>
      </c>
      <c r="M655" s="95" t="s">
        <v>28</v>
      </c>
      <c r="N655" s="95"/>
      <c r="O655" s="95" t="s">
        <v>28</v>
      </c>
      <c r="P655" s="96" t="e">
        <f>ROUND(IF(F655="vyplnit","-",VLOOKUP(CONCATENATE(Y655,G655," ",Z655),ZU!$A$6:$H$100,5,FALSE)*F655),2)</f>
        <v>#N/A</v>
      </c>
      <c r="Q655" s="96" t="e">
        <f t="shared" si="60"/>
        <v>#N/A</v>
      </c>
      <c r="R655" s="97" t="s">
        <v>28</v>
      </c>
      <c r="S655" s="97" t="s">
        <v>28</v>
      </c>
      <c r="T655" s="97" t="s">
        <v>28</v>
      </c>
      <c r="U655" s="96"/>
      <c r="V655" s="101" t="str">
        <f>IF('VSTUP SCAUx'!BH655="","",'VSTUP SCAUx'!BH655)</f>
        <v/>
      </c>
      <c r="W655" s="101" t="str">
        <f>IF('VSTUP SCAUx'!BI655="","",'VSTUP SCAUx'!BI655)</f>
        <v/>
      </c>
      <c r="X655" s="98" t="e">
        <f t="shared" si="61"/>
        <v>#VALUE!</v>
      </c>
      <c r="Y655" s="99">
        <f>IF(A655="vyplnit"," ",VLOOKUP(A655,ZU!$B$6:$H$101,2,FALSE))</f>
        <v>0</v>
      </c>
      <c r="Z655" s="95" t="s">
        <v>28</v>
      </c>
      <c r="AA655" s="95"/>
      <c r="AB655" s="95" t="s">
        <v>28</v>
      </c>
      <c r="AC655" s="95" t="s">
        <v>28</v>
      </c>
      <c r="AD655" s="95" t="s">
        <v>28</v>
      </c>
      <c r="AE655" s="95">
        <f t="shared" si="62"/>
        <v>0</v>
      </c>
      <c r="AF655" s="100">
        <f t="shared" si="63"/>
        <v>1</v>
      </c>
      <c r="AG655" s="95" t="e">
        <f t="shared" si="64"/>
        <v>#N/A</v>
      </c>
      <c r="AH655" s="95"/>
      <c r="AI655" s="101" t="s">
        <v>28</v>
      </c>
      <c r="AJ655" s="101" t="s">
        <v>28</v>
      </c>
      <c r="AK655" s="101" t="s">
        <v>28</v>
      </c>
      <c r="AL655" s="102" t="str">
        <f t="shared" si="65"/>
        <v>nezměněna</v>
      </c>
      <c r="AM655" s="103"/>
    </row>
    <row r="656" spans="1:39" ht="15">
      <c r="A656" s="105" t="str">
        <f>IF('VSTUP SCAUx'!AY656="","",'VSTUP SCAUx'!AY656)</f>
        <v/>
      </c>
      <c r="B656" s="105" t="str">
        <f>IF('VSTUP SCAUx'!A656="","",'VSTUP SCAUx'!A656)</f>
        <v/>
      </c>
      <c r="C656" s="105" t="str">
        <f>IF('VSTUP SCAUx'!B656="","",'VSTUP SCAUx'!B656)</f>
        <v/>
      </c>
      <c r="D656" s="105" t="str">
        <f>IF('VSTUP SCAUx'!C656="","",'VSTUP SCAUx'!C656)</f>
        <v/>
      </c>
      <c r="E656" s="105" t="str">
        <f>IF('VSTUP SCAUx'!I656="","",'VSTUP SCAUx'!I656)</f>
        <v/>
      </c>
      <c r="F656" s="95" t="str">
        <f>IF('VSTUP SCAUx'!F656="","",'VSTUP SCAUx'!F656)</f>
        <v/>
      </c>
      <c r="G656" s="95" t="str">
        <f>IF('VSTUP SCAUx'!G656="","",'VSTUP SCAUx'!G656)</f>
        <v/>
      </c>
      <c r="H656" s="101" t="str">
        <f>IF('VSTUP SCAUx'!AC656="","","ANO")</f>
        <v/>
      </c>
      <c r="I656" s="106" t="str">
        <f>IF('VSTUP SCAUx'!BD656="","",'VSTUP SCAUx'!BD656)</f>
        <v/>
      </c>
      <c r="J656" s="101" t="str">
        <f>IF('VSTUP SCAUx'!N656="","",'VSTUP SCAUx'!N656)</f>
        <v/>
      </c>
      <c r="K656" s="95" t="s">
        <v>28</v>
      </c>
      <c r="L656" s="95" t="s">
        <v>28</v>
      </c>
      <c r="M656" s="95" t="s">
        <v>28</v>
      </c>
      <c r="N656" s="95"/>
      <c r="O656" s="95" t="s">
        <v>28</v>
      </c>
      <c r="P656" s="96" t="e">
        <f>ROUND(IF(F656="vyplnit","-",VLOOKUP(CONCATENATE(Y656,G656," ",Z656),ZU!$A$6:$H$100,5,FALSE)*F656),2)</f>
        <v>#N/A</v>
      </c>
      <c r="Q656" s="96" t="e">
        <f t="shared" si="60"/>
        <v>#N/A</v>
      </c>
      <c r="R656" s="97" t="s">
        <v>28</v>
      </c>
      <c r="S656" s="97" t="s">
        <v>28</v>
      </c>
      <c r="T656" s="97" t="s">
        <v>28</v>
      </c>
      <c r="U656" s="96"/>
      <c r="V656" s="101" t="str">
        <f>IF('VSTUP SCAUx'!BH656="","",'VSTUP SCAUx'!BH656)</f>
        <v/>
      </c>
      <c r="W656" s="101" t="str">
        <f>IF('VSTUP SCAUx'!BI656="","",'VSTUP SCAUx'!BI656)</f>
        <v/>
      </c>
      <c r="X656" s="98" t="e">
        <f t="shared" si="61"/>
        <v>#VALUE!</v>
      </c>
      <c r="Y656" s="99">
        <f>IF(A656="vyplnit"," ",VLOOKUP(A656,ZU!$B$6:$H$101,2,FALSE))</f>
        <v>0</v>
      </c>
      <c r="Z656" s="95" t="s">
        <v>28</v>
      </c>
      <c r="AA656" s="95"/>
      <c r="AB656" s="95" t="s">
        <v>28</v>
      </c>
      <c r="AC656" s="95" t="s">
        <v>28</v>
      </c>
      <c r="AD656" s="95" t="s">
        <v>28</v>
      </c>
      <c r="AE656" s="95">
        <f t="shared" si="62"/>
        <v>0</v>
      </c>
      <c r="AF656" s="100">
        <f t="shared" si="63"/>
        <v>1</v>
      </c>
      <c r="AG656" s="95" t="e">
        <f t="shared" si="64"/>
        <v>#N/A</v>
      </c>
      <c r="AH656" s="95"/>
      <c r="AI656" s="101" t="s">
        <v>28</v>
      </c>
      <c r="AJ656" s="101" t="s">
        <v>28</v>
      </c>
      <c r="AK656" s="101" t="s">
        <v>28</v>
      </c>
      <c r="AL656" s="102" t="str">
        <f t="shared" si="65"/>
        <v>nezměněna</v>
      </c>
      <c r="AM656" s="103"/>
    </row>
    <row r="657" spans="1:39" ht="15">
      <c r="A657" s="105" t="str">
        <f>IF('VSTUP SCAUx'!AY657="","",'VSTUP SCAUx'!AY657)</f>
        <v/>
      </c>
      <c r="B657" s="105" t="str">
        <f>IF('VSTUP SCAUx'!A657="","",'VSTUP SCAUx'!A657)</f>
        <v/>
      </c>
      <c r="C657" s="105" t="str">
        <f>IF('VSTUP SCAUx'!B657="","",'VSTUP SCAUx'!B657)</f>
        <v/>
      </c>
      <c r="D657" s="105" t="str">
        <f>IF('VSTUP SCAUx'!C657="","",'VSTUP SCAUx'!C657)</f>
        <v/>
      </c>
      <c r="E657" s="105" t="str">
        <f>IF('VSTUP SCAUx'!I657="","",'VSTUP SCAUx'!I657)</f>
        <v/>
      </c>
      <c r="F657" s="95" t="str">
        <f>IF('VSTUP SCAUx'!F657="","",'VSTUP SCAUx'!F657)</f>
        <v/>
      </c>
      <c r="G657" s="95" t="str">
        <f>IF('VSTUP SCAUx'!G657="","",'VSTUP SCAUx'!G657)</f>
        <v/>
      </c>
      <c r="H657" s="101" t="str">
        <f>IF('VSTUP SCAUx'!AC657="","","ANO")</f>
        <v/>
      </c>
      <c r="I657" s="106" t="str">
        <f>IF('VSTUP SCAUx'!BD657="","",'VSTUP SCAUx'!BD657)</f>
        <v/>
      </c>
      <c r="J657" s="101" t="str">
        <f>IF('VSTUP SCAUx'!N657="","",'VSTUP SCAUx'!N657)</f>
        <v/>
      </c>
      <c r="K657" s="95" t="s">
        <v>28</v>
      </c>
      <c r="L657" s="95" t="s">
        <v>28</v>
      </c>
      <c r="M657" s="95" t="s">
        <v>28</v>
      </c>
      <c r="N657" s="95"/>
      <c r="O657" s="95" t="s">
        <v>28</v>
      </c>
      <c r="P657" s="96" t="e">
        <f>ROUND(IF(F657="vyplnit","-",VLOOKUP(CONCATENATE(Y657,G657," ",Z657),ZU!$A$6:$H$100,5,FALSE)*F657),2)</f>
        <v>#N/A</v>
      </c>
      <c r="Q657" s="96" t="e">
        <f t="shared" si="60"/>
        <v>#N/A</v>
      </c>
      <c r="R657" s="97" t="s">
        <v>28</v>
      </c>
      <c r="S657" s="97" t="s">
        <v>28</v>
      </c>
      <c r="T657" s="97" t="s">
        <v>28</v>
      </c>
      <c r="U657" s="96"/>
      <c r="V657" s="101" t="str">
        <f>IF('VSTUP SCAUx'!BH657="","",'VSTUP SCAUx'!BH657)</f>
        <v/>
      </c>
      <c r="W657" s="101" t="str">
        <f>IF('VSTUP SCAUx'!BI657="","",'VSTUP SCAUx'!BI657)</f>
        <v/>
      </c>
      <c r="X657" s="98" t="e">
        <f t="shared" si="61"/>
        <v>#VALUE!</v>
      </c>
      <c r="Y657" s="99">
        <f>IF(A657="vyplnit"," ",VLOOKUP(A657,ZU!$B$6:$H$101,2,FALSE))</f>
        <v>0</v>
      </c>
      <c r="Z657" s="95" t="s">
        <v>28</v>
      </c>
      <c r="AA657" s="95"/>
      <c r="AB657" s="95" t="s">
        <v>28</v>
      </c>
      <c r="AC657" s="95" t="s">
        <v>28</v>
      </c>
      <c r="AD657" s="95" t="s">
        <v>28</v>
      </c>
      <c r="AE657" s="95">
        <f t="shared" si="62"/>
        <v>0</v>
      </c>
      <c r="AF657" s="100">
        <f t="shared" si="63"/>
        <v>1</v>
      </c>
      <c r="AG657" s="95" t="e">
        <f t="shared" si="64"/>
        <v>#N/A</v>
      </c>
      <c r="AH657" s="95"/>
      <c r="AI657" s="101" t="s">
        <v>28</v>
      </c>
      <c r="AJ657" s="101" t="s">
        <v>28</v>
      </c>
      <c r="AK657" s="101" t="s">
        <v>28</v>
      </c>
      <c r="AL657" s="102" t="str">
        <f t="shared" si="65"/>
        <v>nezměněna</v>
      </c>
      <c r="AM657" s="103"/>
    </row>
    <row r="658" spans="1:39" ht="15">
      <c r="A658" s="105" t="str">
        <f>IF('VSTUP SCAUx'!AY658="","",'VSTUP SCAUx'!AY658)</f>
        <v/>
      </c>
      <c r="B658" s="105" t="str">
        <f>IF('VSTUP SCAUx'!A658="","",'VSTUP SCAUx'!A658)</f>
        <v/>
      </c>
      <c r="C658" s="105" t="str">
        <f>IF('VSTUP SCAUx'!B658="","",'VSTUP SCAUx'!B658)</f>
        <v/>
      </c>
      <c r="D658" s="105" t="str">
        <f>IF('VSTUP SCAUx'!C658="","",'VSTUP SCAUx'!C658)</f>
        <v/>
      </c>
      <c r="E658" s="105" t="str">
        <f>IF('VSTUP SCAUx'!I658="","",'VSTUP SCAUx'!I658)</f>
        <v/>
      </c>
      <c r="F658" s="95" t="str">
        <f>IF('VSTUP SCAUx'!F658="","",'VSTUP SCAUx'!F658)</f>
        <v/>
      </c>
      <c r="G658" s="95" t="str">
        <f>IF('VSTUP SCAUx'!G658="","",'VSTUP SCAUx'!G658)</f>
        <v/>
      </c>
      <c r="H658" s="101" t="str">
        <f>IF('VSTUP SCAUx'!AC658="","","ANO")</f>
        <v/>
      </c>
      <c r="I658" s="106" t="str">
        <f>IF('VSTUP SCAUx'!BD658="","",'VSTUP SCAUx'!BD658)</f>
        <v/>
      </c>
      <c r="J658" s="101" t="str">
        <f>IF('VSTUP SCAUx'!N658="","",'VSTUP SCAUx'!N658)</f>
        <v/>
      </c>
      <c r="K658" s="95" t="s">
        <v>28</v>
      </c>
      <c r="L658" s="95" t="s">
        <v>28</v>
      </c>
      <c r="M658" s="95" t="s">
        <v>28</v>
      </c>
      <c r="N658" s="95"/>
      <c r="O658" s="95" t="s">
        <v>28</v>
      </c>
      <c r="P658" s="96" t="e">
        <f>ROUND(IF(F658="vyplnit","-",VLOOKUP(CONCATENATE(Y658,G658," ",Z658),ZU!$A$6:$H$100,5,FALSE)*F658),2)</f>
        <v>#N/A</v>
      </c>
      <c r="Q658" s="96" t="e">
        <f t="shared" si="60"/>
        <v>#N/A</v>
      </c>
      <c r="R658" s="97" t="s">
        <v>28</v>
      </c>
      <c r="S658" s="97" t="s">
        <v>28</v>
      </c>
      <c r="T658" s="97" t="s">
        <v>28</v>
      </c>
      <c r="U658" s="96"/>
      <c r="V658" s="101" t="str">
        <f>IF('VSTUP SCAUx'!BH658="","",'VSTUP SCAUx'!BH658)</f>
        <v/>
      </c>
      <c r="W658" s="101" t="str">
        <f>IF('VSTUP SCAUx'!BI658="","",'VSTUP SCAUx'!BI658)</f>
        <v/>
      </c>
      <c r="X658" s="98" t="e">
        <f t="shared" si="61"/>
        <v>#VALUE!</v>
      </c>
      <c r="Y658" s="99">
        <f>IF(A658="vyplnit"," ",VLOOKUP(A658,ZU!$B$6:$H$101,2,FALSE))</f>
        <v>0</v>
      </c>
      <c r="Z658" s="95" t="s">
        <v>28</v>
      </c>
      <c r="AA658" s="95"/>
      <c r="AB658" s="95" t="s">
        <v>28</v>
      </c>
      <c r="AC658" s="95" t="s">
        <v>28</v>
      </c>
      <c r="AD658" s="95" t="s">
        <v>28</v>
      </c>
      <c r="AE658" s="95">
        <f t="shared" si="62"/>
        <v>0</v>
      </c>
      <c r="AF658" s="100">
        <f t="shared" si="63"/>
        <v>1</v>
      </c>
      <c r="AG658" s="95" t="e">
        <f t="shared" si="64"/>
        <v>#N/A</v>
      </c>
      <c r="AH658" s="95"/>
      <c r="AI658" s="101" t="s">
        <v>28</v>
      </c>
      <c r="AJ658" s="101" t="s">
        <v>28</v>
      </c>
      <c r="AK658" s="101" t="s">
        <v>28</v>
      </c>
      <c r="AL658" s="102" t="str">
        <f t="shared" si="65"/>
        <v>nezměněna</v>
      </c>
      <c r="AM658" s="103"/>
    </row>
    <row r="659" spans="1:39" ht="15">
      <c r="A659" s="105" t="str">
        <f>IF('VSTUP SCAUx'!AY659="","",'VSTUP SCAUx'!AY659)</f>
        <v/>
      </c>
      <c r="B659" s="105" t="str">
        <f>IF('VSTUP SCAUx'!A659="","",'VSTUP SCAUx'!A659)</f>
        <v/>
      </c>
      <c r="C659" s="105" t="str">
        <f>IF('VSTUP SCAUx'!B659="","",'VSTUP SCAUx'!B659)</f>
        <v/>
      </c>
      <c r="D659" s="105" t="str">
        <f>IF('VSTUP SCAUx'!C659="","",'VSTUP SCAUx'!C659)</f>
        <v/>
      </c>
      <c r="E659" s="105" t="str">
        <f>IF('VSTUP SCAUx'!I659="","",'VSTUP SCAUx'!I659)</f>
        <v/>
      </c>
      <c r="F659" s="95" t="str">
        <f>IF('VSTUP SCAUx'!F659="","",'VSTUP SCAUx'!F659)</f>
        <v/>
      </c>
      <c r="G659" s="95" t="str">
        <f>IF('VSTUP SCAUx'!G659="","",'VSTUP SCAUx'!G659)</f>
        <v/>
      </c>
      <c r="H659" s="101" t="str">
        <f>IF('VSTUP SCAUx'!AC659="","","ANO")</f>
        <v/>
      </c>
      <c r="I659" s="106" t="str">
        <f>IF('VSTUP SCAUx'!BD659="","",'VSTUP SCAUx'!BD659)</f>
        <v/>
      </c>
      <c r="J659" s="101" t="str">
        <f>IF('VSTUP SCAUx'!N659="","",'VSTUP SCAUx'!N659)</f>
        <v/>
      </c>
      <c r="K659" s="95" t="s">
        <v>28</v>
      </c>
      <c r="L659" s="95" t="s">
        <v>28</v>
      </c>
      <c r="M659" s="95" t="s">
        <v>28</v>
      </c>
      <c r="N659" s="95"/>
      <c r="O659" s="95" t="s">
        <v>28</v>
      </c>
      <c r="P659" s="96" t="e">
        <f>ROUND(IF(F659="vyplnit","-",VLOOKUP(CONCATENATE(Y659,G659," ",Z659),ZU!$A$6:$H$100,5,FALSE)*F659),2)</f>
        <v>#N/A</v>
      </c>
      <c r="Q659" s="96" t="e">
        <f t="shared" si="60"/>
        <v>#N/A</v>
      </c>
      <c r="R659" s="97" t="s">
        <v>28</v>
      </c>
      <c r="S659" s="97" t="s">
        <v>28</v>
      </c>
      <c r="T659" s="97" t="s">
        <v>28</v>
      </c>
      <c r="U659" s="96"/>
      <c r="V659" s="101" t="str">
        <f>IF('VSTUP SCAUx'!BH659="","",'VSTUP SCAUx'!BH659)</f>
        <v/>
      </c>
      <c r="W659" s="101" t="str">
        <f>IF('VSTUP SCAUx'!BI659="","",'VSTUP SCAUx'!BI659)</f>
        <v/>
      </c>
      <c r="X659" s="98" t="e">
        <f t="shared" si="61"/>
        <v>#VALUE!</v>
      </c>
      <c r="Y659" s="99">
        <f>IF(A659="vyplnit"," ",VLOOKUP(A659,ZU!$B$6:$H$101,2,FALSE))</f>
        <v>0</v>
      </c>
      <c r="Z659" s="95" t="s">
        <v>28</v>
      </c>
      <c r="AA659" s="95"/>
      <c r="AB659" s="95" t="s">
        <v>28</v>
      </c>
      <c r="AC659" s="95" t="s">
        <v>28</v>
      </c>
      <c r="AD659" s="95" t="s">
        <v>28</v>
      </c>
      <c r="AE659" s="95">
        <f t="shared" si="62"/>
        <v>0</v>
      </c>
      <c r="AF659" s="100">
        <f t="shared" si="63"/>
        <v>1</v>
      </c>
      <c r="AG659" s="95" t="e">
        <f t="shared" si="64"/>
        <v>#N/A</v>
      </c>
      <c r="AH659" s="95"/>
      <c r="AI659" s="101" t="s">
        <v>28</v>
      </c>
      <c r="AJ659" s="101" t="s">
        <v>28</v>
      </c>
      <c r="AK659" s="101" t="s">
        <v>28</v>
      </c>
      <c r="AL659" s="102" t="str">
        <f t="shared" si="65"/>
        <v>nezměněna</v>
      </c>
      <c r="AM659" s="103"/>
    </row>
    <row r="660" spans="1:39" ht="15">
      <c r="A660" s="105" t="str">
        <f>IF('VSTUP SCAUx'!AY660="","",'VSTUP SCAUx'!AY660)</f>
        <v/>
      </c>
      <c r="B660" s="105" t="str">
        <f>IF('VSTUP SCAUx'!A660="","",'VSTUP SCAUx'!A660)</f>
        <v/>
      </c>
      <c r="C660" s="105" t="str">
        <f>IF('VSTUP SCAUx'!B660="","",'VSTUP SCAUx'!B660)</f>
        <v/>
      </c>
      <c r="D660" s="105" t="str">
        <f>IF('VSTUP SCAUx'!C660="","",'VSTUP SCAUx'!C660)</f>
        <v/>
      </c>
      <c r="E660" s="105" t="str">
        <f>IF('VSTUP SCAUx'!I660="","",'VSTUP SCAUx'!I660)</f>
        <v/>
      </c>
      <c r="F660" s="95" t="str">
        <f>IF('VSTUP SCAUx'!F660="","",'VSTUP SCAUx'!F660)</f>
        <v/>
      </c>
      <c r="G660" s="95" t="str">
        <f>IF('VSTUP SCAUx'!G660="","",'VSTUP SCAUx'!G660)</f>
        <v/>
      </c>
      <c r="H660" s="101" t="str">
        <f>IF('VSTUP SCAUx'!AC660="","","ANO")</f>
        <v/>
      </c>
      <c r="I660" s="106" t="str">
        <f>IF('VSTUP SCAUx'!BD660="","",'VSTUP SCAUx'!BD660)</f>
        <v/>
      </c>
      <c r="J660" s="101" t="str">
        <f>IF('VSTUP SCAUx'!N660="","",'VSTUP SCAUx'!N660)</f>
        <v/>
      </c>
      <c r="K660" s="95" t="s">
        <v>28</v>
      </c>
      <c r="L660" s="95" t="s">
        <v>28</v>
      </c>
      <c r="M660" s="95" t="s">
        <v>28</v>
      </c>
      <c r="N660" s="95"/>
      <c r="O660" s="95" t="s">
        <v>28</v>
      </c>
      <c r="P660" s="96" t="e">
        <f>ROUND(IF(F660="vyplnit","-",VLOOKUP(CONCATENATE(Y660,G660," ",Z660),ZU!$A$6:$H$100,5,FALSE)*F660),2)</f>
        <v>#N/A</v>
      </c>
      <c r="Q660" s="96" t="e">
        <f t="shared" si="60"/>
        <v>#N/A</v>
      </c>
      <c r="R660" s="97" t="s">
        <v>28</v>
      </c>
      <c r="S660" s="97" t="s">
        <v>28</v>
      </c>
      <c r="T660" s="97" t="s">
        <v>28</v>
      </c>
      <c r="U660" s="96"/>
      <c r="V660" s="101" t="str">
        <f>IF('VSTUP SCAUx'!BH660="","",'VSTUP SCAUx'!BH660)</f>
        <v/>
      </c>
      <c r="W660" s="101" t="str">
        <f>IF('VSTUP SCAUx'!BI660="","",'VSTUP SCAUx'!BI660)</f>
        <v/>
      </c>
      <c r="X660" s="98" t="e">
        <f t="shared" si="61"/>
        <v>#VALUE!</v>
      </c>
      <c r="Y660" s="99">
        <f>IF(A660="vyplnit"," ",VLOOKUP(A660,ZU!$B$6:$H$101,2,FALSE))</f>
        <v>0</v>
      </c>
      <c r="Z660" s="95" t="s">
        <v>28</v>
      </c>
      <c r="AA660" s="95"/>
      <c r="AB660" s="95" t="s">
        <v>28</v>
      </c>
      <c r="AC660" s="95" t="s">
        <v>28</v>
      </c>
      <c r="AD660" s="95" t="s">
        <v>28</v>
      </c>
      <c r="AE660" s="95">
        <f t="shared" si="62"/>
        <v>0</v>
      </c>
      <c r="AF660" s="100">
        <f t="shared" si="63"/>
        <v>1</v>
      </c>
      <c r="AG660" s="95" t="e">
        <f t="shared" si="64"/>
        <v>#N/A</v>
      </c>
      <c r="AH660" s="95"/>
      <c r="AI660" s="101" t="s">
        <v>28</v>
      </c>
      <c r="AJ660" s="101" t="s">
        <v>28</v>
      </c>
      <c r="AK660" s="101" t="s">
        <v>28</v>
      </c>
      <c r="AL660" s="102" t="str">
        <f t="shared" si="65"/>
        <v>nezměněna</v>
      </c>
      <c r="AM660" s="103"/>
    </row>
    <row r="661" spans="1:39" ht="15">
      <c r="A661" s="105" t="str">
        <f>IF('VSTUP SCAUx'!AY661="","",'VSTUP SCAUx'!AY661)</f>
        <v/>
      </c>
      <c r="B661" s="105" t="str">
        <f>IF('VSTUP SCAUx'!A661="","",'VSTUP SCAUx'!A661)</f>
        <v/>
      </c>
      <c r="C661" s="105" t="str">
        <f>IF('VSTUP SCAUx'!B661="","",'VSTUP SCAUx'!B661)</f>
        <v/>
      </c>
      <c r="D661" s="105" t="str">
        <f>IF('VSTUP SCAUx'!C661="","",'VSTUP SCAUx'!C661)</f>
        <v/>
      </c>
      <c r="E661" s="105" t="str">
        <f>IF('VSTUP SCAUx'!I661="","",'VSTUP SCAUx'!I661)</f>
        <v/>
      </c>
      <c r="F661" s="95" t="str">
        <f>IF('VSTUP SCAUx'!F661="","",'VSTUP SCAUx'!F661)</f>
        <v/>
      </c>
      <c r="G661" s="95" t="str">
        <f>IF('VSTUP SCAUx'!G661="","",'VSTUP SCAUx'!G661)</f>
        <v/>
      </c>
      <c r="H661" s="101" t="str">
        <f>IF('VSTUP SCAUx'!AC661="","","ANO")</f>
        <v/>
      </c>
      <c r="I661" s="106" t="str">
        <f>IF('VSTUP SCAUx'!BD661="","",'VSTUP SCAUx'!BD661)</f>
        <v/>
      </c>
      <c r="J661" s="101" t="str">
        <f>IF('VSTUP SCAUx'!N661="","",'VSTUP SCAUx'!N661)</f>
        <v/>
      </c>
      <c r="K661" s="95" t="s">
        <v>28</v>
      </c>
      <c r="L661" s="95" t="s">
        <v>28</v>
      </c>
      <c r="M661" s="95" t="s">
        <v>28</v>
      </c>
      <c r="N661" s="95"/>
      <c r="O661" s="95" t="s">
        <v>28</v>
      </c>
      <c r="P661" s="96" t="e">
        <f>ROUND(IF(F661="vyplnit","-",VLOOKUP(CONCATENATE(Y661,G661," ",Z661),ZU!$A$6:$H$100,5,FALSE)*F661),2)</f>
        <v>#N/A</v>
      </c>
      <c r="Q661" s="96" t="e">
        <f t="shared" si="60"/>
        <v>#N/A</v>
      </c>
      <c r="R661" s="97" t="s">
        <v>28</v>
      </c>
      <c r="S661" s="97" t="s">
        <v>28</v>
      </c>
      <c r="T661" s="97" t="s">
        <v>28</v>
      </c>
      <c r="U661" s="96"/>
      <c r="V661" s="101" t="str">
        <f>IF('VSTUP SCAUx'!BH661="","",'VSTUP SCAUx'!BH661)</f>
        <v/>
      </c>
      <c r="W661" s="101" t="str">
        <f>IF('VSTUP SCAUx'!BI661="","",'VSTUP SCAUx'!BI661)</f>
        <v/>
      </c>
      <c r="X661" s="98" t="e">
        <f t="shared" si="61"/>
        <v>#VALUE!</v>
      </c>
      <c r="Y661" s="99">
        <f>IF(A661="vyplnit"," ",VLOOKUP(A661,ZU!$B$6:$H$101,2,FALSE))</f>
        <v>0</v>
      </c>
      <c r="Z661" s="95" t="s">
        <v>28</v>
      </c>
      <c r="AA661" s="95"/>
      <c r="AB661" s="95" t="s">
        <v>28</v>
      </c>
      <c r="AC661" s="95" t="s">
        <v>28</v>
      </c>
      <c r="AD661" s="95" t="s">
        <v>28</v>
      </c>
      <c r="AE661" s="95">
        <f t="shared" si="62"/>
        <v>0</v>
      </c>
      <c r="AF661" s="100">
        <f t="shared" si="63"/>
        <v>1</v>
      </c>
      <c r="AG661" s="95" t="e">
        <f t="shared" si="64"/>
        <v>#N/A</v>
      </c>
      <c r="AH661" s="95"/>
      <c r="AI661" s="101" t="s">
        <v>28</v>
      </c>
      <c r="AJ661" s="101" t="s">
        <v>28</v>
      </c>
      <c r="AK661" s="101" t="s">
        <v>28</v>
      </c>
      <c r="AL661" s="102" t="str">
        <f t="shared" si="65"/>
        <v>nezměněna</v>
      </c>
      <c r="AM661" s="103"/>
    </row>
    <row r="662" spans="1:39" ht="15">
      <c r="A662" s="105" t="str">
        <f>IF('VSTUP SCAUx'!AY662="","",'VSTUP SCAUx'!AY662)</f>
        <v/>
      </c>
      <c r="B662" s="105" t="str">
        <f>IF('VSTUP SCAUx'!A662="","",'VSTUP SCAUx'!A662)</f>
        <v/>
      </c>
      <c r="C662" s="105" t="str">
        <f>IF('VSTUP SCAUx'!B662="","",'VSTUP SCAUx'!B662)</f>
        <v/>
      </c>
      <c r="D662" s="105" t="str">
        <f>IF('VSTUP SCAUx'!C662="","",'VSTUP SCAUx'!C662)</f>
        <v/>
      </c>
      <c r="E662" s="105" t="str">
        <f>IF('VSTUP SCAUx'!I662="","",'VSTUP SCAUx'!I662)</f>
        <v/>
      </c>
      <c r="F662" s="95" t="str">
        <f>IF('VSTUP SCAUx'!F662="","",'VSTUP SCAUx'!F662)</f>
        <v/>
      </c>
      <c r="G662" s="95" t="str">
        <f>IF('VSTUP SCAUx'!G662="","",'VSTUP SCAUx'!G662)</f>
        <v/>
      </c>
      <c r="H662" s="101" t="str">
        <f>IF('VSTUP SCAUx'!AC662="","","ANO")</f>
        <v/>
      </c>
      <c r="I662" s="106" t="str">
        <f>IF('VSTUP SCAUx'!BD662="","",'VSTUP SCAUx'!BD662)</f>
        <v/>
      </c>
      <c r="J662" s="101" t="str">
        <f>IF('VSTUP SCAUx'!N662="","",'VSTUP SCAUx'!N662)</f>
        <v/>
      </c>
      <c r="K662" s="95" t="s">
        <v>28</v>
      </c>
      <c r="L662" s="95" t="s">
        <v>28</v>
      </c>
      <c r="M662" s="95" t="s">
        <v>28</v>
      </c>
      <c r="N662" s="95"/>
      <c r="O662" s="95" t="s">
        <v>28</v>
      </c>
      <c r="P662" s="96" t="e">
        <f>ROUND(IF(F662="vyplnit","-",VLOOKUP(CONCATENATE(Y662,G662," ",Z662),ZU!$A$6:$H$100,5,FALSE)*F662),2)</f>
        <v>#N/A</v>
      </c>
      <c r="Q662" s="96" t="e">
        <f t="shared" si="60"/>
        <v>#N/A</v>
      </c>
      <c r="R662" s="97" t="s">
        <v>28</v>
      </c>
      <c r="S662" s="97" t="s">
        <v>28</v>
      </c>
      <c r="T662" s="97" t="s">
        <v>28</v>
      </c>
      <c r="U662" s="96"/>
      <c r="V662" s="101" t="str">
        <f>IF('VSTUP SCAUx'!BH662="","",'VSTUP SCAUx'!BH662)</f>
        <v/>
      </c>
      <c r="W662" s="101" t="str">
        <f>IF('VSTUP SCAUx'!BI662="","",'VSTUP SCAUx'!BI662)</f>
        <v/>
      </c>
      <c r="X662" s="98" t="e">
        <f t="shared" si="61"/>
        <v>#VALUE!</v>
      </c>
      <c r="Y662" s="99">
        <f>IF(A662="vyplnit"," ",VLOOKUP(A662,ZU!$B$6:$H$101,2,FALSE))</f>
        <v>0</v>
      </c>
      <c r="Z662" s="95" t="s">
        <v>28</v>
      </c>
      <c r="AA662" s="95"/>
      <c r="AB662" s="95" t="s">
        <v>28</v>
      </c>
      <c r="AC662" s="95" t="s">
        <v>28</v>
      </c>
      <c r="AD662" s="95" t="s">
        <v>28</v>
      </c>
      <c r="AE662" s="95">
        <f t="shared" si="62"/>
        <v>0</v>
      </c>
      <c r="AF662" s="100">
        <f t="shared" si="63"/>
        <v>1</v>
      </c>
      <c r="AG662" s="95" t="e">
        <f t="shared" si="64"/>
        <v>#N/A</v>
      </c>
      <c r="AH662" s="95"/>
      <c r="AI662" s="101" t="s">
        <v>28</v>
      </c>
      <c r="AJ662" s="101" t="s">
        <v>28</v>
      </c>
      <c r="AK662" s="101" t="s">
        <v>28</v>
      </c>
      <c r="AL662" s="102" t="str">
        <f t="shared" si="65"/>
        <v>nezměněna</v>
      </c>
      <c r="AM662" s="103"/>
    </row>
    <row r="663" spans="1:39" ht="15">
      <c r="A663" s="105" t="str">
        <f>IF('VSTUP SCAUx'!AY663="","",'VSTUP SCAUx'!AY663)</f>
        <v/>
      </c>
      <c r="B663" s="105" t="str">
        <f>IF('VSTUP SCAUx'!A663="","",'VSTUP SCAUx'!A663)</f>
        <v/>
      </c>
      <c r="C663" s="105" t="str">
        <f>IF('VSTUP SCAUx'!B663="","",'VSTUP SCAUx'!B663)</f>
        <v/>
      </c>
      <c r="D663" s="105" t="str">
        <f>IF('VSTUP SCAUx'!C663="","",'VSTUP SCAUx'!C663)</f>
        <v/>
      </c>
      <c r="E663" s="105" t="str">
        <f>IF('VSTUP SCAUx'!I663="","",'VSTUP SCAUx'!I663)</f>
        <v/>
      </c>
      <c r="F663" s="95" t="str">
        <f>IF('VSTUP SCAUx'!F663="","",'VSTUP SCAUx'!F663)</f>
        <v/>
      </c>
      <c r="G663" s="95" t="str">
        <f>IF('VSTUP SCAUx'!G663="","",'VSTUP SCAUx'!G663)</f>
        <v/>
      </c>
      <c r="H663" s="101" t="str">
        <f>IF('VSTUP SCAUx'!AC663="","","ANO")</f>
        <v/>
      </c>
      <c r="I663" s="106" t="str">
        <f>IF('VSTUP SCAUx'!BD663="","",'VSTUP SCAUx'!BD663)</f>
        <v/>
      </c>
      <c r="J663" s="101" t="str">
        <f>IF('VSTUP SCAUx'!N663="","",'VSTUP SCAUx'!N663)</f>
        <v/>
      </c>
      <c r="K663" s="95" t="s">
        <v>28</v>
      </c>
      <c r="L663" s="95" t="s">
        <v>28</v>
      </c>
      <c r="M663" s="95" t="s">
        <v>28</v>
      </c>
      <c r="N663" s="95"/>
      <c r="O663" s="95" t="s">
        <v>28</v>
      </c>
      <c r="P663" s="96" t="e">
        <f>ROUND(IF(F663="vyplnit","-",VLOOKUP(CONCATENATE(Y663,G663," ",Z663),ZU!$A$6:$H$100,5,FALSE)*F663),2)</f>
        <v>#N/A</v>
      </c>
      <c r="Q663" s="96" t="e">
        <f t="shared" si="60"/>
        <v>#N/A</v>
      </c>
      <c r="R663" s="97" t="s">
        <v>28</v>
      </c>
      <c r="S663" s="97" t="s">
        <v>28</v>
      </c>
      <c r="T663" s="97" t="s">
        <v>28</v>
      </c>
      <c r="U663" s="96"/>
      <c r="V663" s="101" t="str">
        <f>IF('VSTUP SCAUx'!BH663="","",'VSTUP SCAUx'!BH663)</f>
        <v/>
      </c>
      <c r="W663" s="101" t="str">
        <f>IF('VSTUP SCAUx'!BI663="","",'VSTUP SCAUx'!BI663)</f>
        <v/>
      </c>
      <c r="X663" s="98" t="e">
        <f t="shared" si="61"/>
        <v>#VALUE!</v>
      </c>
      <c r="Y663" s="99">
        <f>IF(A663="vyplnit"," ",VLOOKUP(A663,ZU!$B$6:$H$101,2,FALSE))</f>
        <v>0</v>
      </c>
      <c r="Z663" s="95" t="s">
        <v>28</v>
      </c>
      <c r="AA663" s="95"/>
      <c r="AB663" s="95" t="s">
        <v>28</v>
      </c>
      <c r="AC663" s="95" t="s">
        <v>28</v>
      </c>
      <c r="AD663" s="95" t="s">
        <v>28</v>
      </c>
      <c r="AE663" s="95">
        <f t="shared" si="62"/>
        <v>0</v>
      </c>
      <c r="AF663" s="100">
        <f t="shared" si="63"/>
        <v>1</v>
      </c>
      <c r="AG663" s="95" t="e">
        <f t="shared" si="64"/>
        <v>#N/A</v>
      </c>
      <c r="AH663" s="95"/>
      <c r="AI663" s="101" t="s">
        <v>28</v>
      </c>
      <c r="AJ663" s="101" t="s">
        <v>28</v>
      </c>
      <c r="AK663" s="101" t="s">
        <v>28</v>
      </c>
      <c r="AL663" s="102" t="str">
        <f t="shared" si="65"/>
        <v>nezměněna</v>
      </c>
      <c r="AM663" s="103"/>
    </row>
    <row r="664" spans="1:39" ht="15">
      <c r="A664" s="105" t="str">
        <f>IF('VSTUP SCAUx'!AY664="","",'VSTUP SCAUx'!AY664)</f>
        <v/>
      </c>
      <c r="B664" s="105" t="str">
        <f>IF('VSTUP SCAUx'!A664="","",'VSTUP SCAUx'!A664)</f>
        <v/>
      </c>
      <c r="C664" s="105" t="str">
        <f>IF('VSTUP SCAUx'!B664="","",'VSTUP SCAUx'!B664)</f>
        <v/>
      </c>
      <c r="D664" s="105" t="str">
        <f>IF('VSTUP SCAUx'!C664="","",'VSTUP SCAUx'!C664)</f>
        <v/>
      </c>
      <c r="E664" s="105" t="str">
        <f>IF('VSTUP SCAUx'!I664="","",'VSTUP SCAUx'!I664)</f>
        <v/>
      </c>
      <c r="F664" s="95" t="str">
        <f>IF('VSTUP SCAUx'!F664="","",'VSTUP SCAUx'!F664)</f>
        <v/>
      </c>
      <c r="G664" s="95" t="str">
        <f>IF('VSTUP SCAUx'!G664="","",'VSTUP SCAUx'!G664)</f>
        <v/>
      </c>
      <c r="H664" s="101" t="str">
        <f>IF('VSTUP SCAUx'!AC664="","","ANO")</f>
        <v/>
      </c>
      <c r="I664" s="106" t="str">
        <f>IF('VSTUP SCAUx'!BD664="","",'VSTUP SCAUx'!BD664)</f>
        <v/>
      </c>
      <c r="J664" s="101" t="str">
        <f>IF('VSTUP SCAUx'!N664="","",'VSTUP SCAUx'!N664)</f>
        <v/>
      </c>
      <c r="K664" s="95" t="s">
        <v>28</v>
      </c>
      <c r="L664" s="95" t="s">
        <v>28</v>
      </c>
      <c r="M664" s="95" t="s">
        <v>28</v>
      </c>
      <c r="N664" s="95"/>
      <c r="O664" s="95" t="s">
        <v>28</v>
      </c>
      <c r="P664" s="96" t="e">
        <f>ROUND(IF(F664="vyplnit","-",VLOOKUP(CONCATENATE(Y664,G664," ",Z664),ZU!$A$6:$H$100,5,FALSE)*F664),2)</f>
        <v>#N/A</v>
      </c>
      <c r="Q664" s="96" t="e">
        <f t="shared" si="60"/>
        <v>#N/A</v>
      </c>
      <c r="R664" s="97" t="s">
        <v>28</v>
      </c>
      <c r="S664" s="97" t="s">
        <v>28</v>
      </c>
      <c r="T664" s="97" t="s">
        <v>28</v>
      </c>
      <c r="U664" s="96"/>
      <c r="V664" s="101" t="str">
        <f>IF('VSTUP SCAUx'!BH664="","",'VSTUP SCAUx'!BH664)</f>
        <v/>
      </c>
      <c r="W664" s="101" t="str">
        <f>IF('VSTUP SCAUx'!BI664="","",'VSTUP SCAUx'!BI664)</f>
        <v/>
      </c>
      <c r="X664" s="98" t="e">
        <f t="shared" si="61"/>
        <v>#VALUE!</v>
      </c>
      <c r="Y664" s="99">
        <f>IF(A664="vyplnit"," ",VLOOKUP(A664,ZU!$B$6:$H$101,2,FALSE))</f>
        <v>0</v>
      </c>
      <c r="Z664" s="95" t="s">
        <v>28</v>
      </c>
      <c r="AA664" s="95"/>
      <c r="AB664" s="95" t="s">
        <v>28</v>
      </c>
      <c r="AC664" s="95" t="s">
        <v>28</v>
      </c>
      <c r="AD664" s="95" t="s">
        <v>28</v>
      </c>
      <c r="AE664" s="95">
        <f t="shared" si="62"/>
        <v>0</v>
      </c>
      <c r="AF664" s="100">
        <f t="shared" si="63"/>
        <v>1</v>
      </c>
      <c r="AG664" s="95" t="e">
        <f t="shared" si="64"/>
        <v>#N/A</v>
      </c>
      <c r="AH664" s="95"/>
      <c r="AI664" s="101" t="s">
        <v>28</v>
      </c>
      <c r="AJ664" s="101" t="s">
        <v>28</v>
      </c>
      <c r="AK664" s="101" t="s">
        <v>28</v>
      </c>
      <c r="AL664" s="102" t="str">
        <f t="shared" si="65"/>
        <v>nezměněna</v>
      </c>
      <c r="AM664" s="103"/>
    </row>
    <row r="665" spans="1:39" ht="15">
      <c r="A665" s="105" t="str">
        <f>IF('VSTUP SCAUx'!AY665="","",'VSTUP SCAUx'!AY665)</f>
        <v/>
      </c>
      <c r="B665" s="105" t="str">
        <f>IF('VSTUP SCAUx'!A665="","",'VSTUP SCAUx'!A665)</f>
        <v/>
      </c>
      <c r="C665" s="105" t="str">
        <f>IF('VSTUP SCAUx'!B665="","",'VSTUP SCAUx'!B665)</f>
        <v/>
      </c>
      <c r="D665" s="105" t="str">
        <f>IF('VSTUP SCAUx'!C665="","",'VSTUP SCAUx'!C665)</f>
        <v/>
      </c>
      <c r="E665" s="105" t="str">
        <f>IF('VSTUP SCAUx'!I665="","",'VSTUP SCAUx'!I665)</f>
        <v/>
      </c>
      <c r="F665" s="95" t="str">
        <f>IF('VSTUP SCAUx'!F665="","",'VSTUP SCAUx'!F665)</f>
        <v/>
      </c>
      <c r="G665" s="95" t="str">
        <f>IF('VSTUP SCAUx'!G665="","",'VSTUP SCAUx'!G665)</f>
        <v/>
      </c>
      <c r="H665" s="101" t="str">
        <f>IF('VSTUP SCAUx'!AC665="","","ANO")</f>
        <v/>
      </c>
      <c r="I665" s="106" t="str">
        <f>IF('VSTUP SCAUx'!BD665="","",'VSTUP SCAUx'!BD665)</f>
        <v/>
      </c>
      <c r="J665" s="101" t="str">
        <f>IF('VSTUP SCAUx'!N665="","",'VSTUP SCAUx'!N665)</f>
        <v/>
      </c>
      <c r="K665" s="95" t="s">
        <v>28</v>
      </c>
      <c r="L665" s="95" t="s">
        <v>28</v>
      </c>
      <c r="M665" s="95" t="s">
        <v>28</v>
      </c>
      <c r="N665" s="95"/>
      <c r="O665" s="95" t="s">
        <v>28</v>
      </c>
      <c r="P665" s="96" t="e">
        <f>ROUND(IF(F665="vyplnit","-",VLOOKUP(CONCATENATE(Y665,G665," ",Z665),ZU!$A$6:$H$100,5,FALSE)*F665),2)</f>
        <v>#N/A</v>
      </c>
      <c r="Q665" s="96" t="e">
        <f t="shared" si="60"/>
        <v>#N/A</v>
      </c>
      <c r="R665" s="97" t="s">
        <v>28</v>
      </c>
      <c r="S665" s="97" t="s">
        <v>28</v>
      </c>
      <c r="T665" s="97" t="s">
        <v>28</v>
      </c>
      <c r="U665" s="96"/>
      <c r="V665" s="101" t="str">
        <f>IF('VSTUP SCAUx'!BH665="","",'VSTUP SCAUx'!BH665)</f>
        <v/>
      </c>
      <c r="W665" s="101" t="str">
        <f>IF('VSTUP SCAUx'!BI665="","",'VSTUP SCAUx'!BI665)</f>
        <v/>
      </c>
      <c r="X665" s="98" t="e">
        <f t="shared" si="61"/>
        <v>#VALUE!</v>
      </c>
      <c r="Y665" s="99">
        <f>IF(A665="vyplnit"," ",VLOOKUP(A665,ZU!$B$6:$H$101,2,FALSE))</f>
        <v>0</v>
      </c>
      <c r="Z665" s="95" t="s">
        <v>28</v>
      </c>
      <c r="AA665" s="95"/>
      <c r="AB665" s="95" t="s">
        <v>28</v>
      </c>
      <c r="AC665" s="95" t="s">
        <v>28</v>
      </c>
      <c r="AD665" s="95" t="s">
        <v>28</v>
      </c>
      <c r="AE665" s="95">
        <f t="shared" si="62"/>
        <v>0</v>
      </c>
      <c r="AF665" s="100">
        <f t="shared" si="63"/>
        <v>1</v>
      </c>
      <c r="AG665" s="95" t="e">
        <f t="shared" si="64"/>
        <v>#N/A</v>
      </c>
      <c r="AH665" s="95"/>
      <c r="AI665" s="101" t="s">
        <v>28</v>
      </c>
      <c r="AJ665" s="101" t="s">
        <v>28</v>
      </c>
      <c r="AK665" s="101" t="s">
        <v>28</v>
      </c>
      <c r="AL665" s="102" t="str">
        <f t="shared" si="65"/>
        <v>nezměněna</v>
      </c>
      <c r="AM665" s="103"/>
    </row>
    <row r="666" spans="1:39" ht="15">
      <c r="A666" s="105" t="str">
        <f>IF('VSTUP SCAUx'!AY666="","",'VSTUP SCAUx'!AY666)</f>
        <v/>
      </c>
      <c r="B666" s="105" t="str">
        <f>IF('VSTUP SCAUx'!A666="","",'VSTUP SCAUx'!A666)</f>
        <v/>
      </c>
      <c r="C666" s="105" t="str">
        <f>IF('VSTUP SCAUx'!B666="","",'VSTUP SCAUx'!B666)</f>
        <v/>
      </c>
      <c r="D666" s="105" t="str">
        <f>IF('VSTUP SCAUx'!C666="","",'VSTUP SCAUx'!C666)</f>
        <v/>
      </c>
      <c r="E666" s="105" t="str">
        <f>IF('VSTUP SCAUx'!I666="","",'VSTUP SCAUx'!I666)</f>
        <v/>
      </c>
      <c r="F666" s="95" t="str">
        <f>IF('VSTUP SCAUx'!F666="","",'VSTUP SCAUx'!F666)</f>
        <v/>
      </c>
      <c r="G666" s="95" t="str">
        <f>IF('VSTUP SCAUx'!G666="","",'VSTUP SCAUx'!G666)</f>
        <v/>
      </c>
      <c r="H666" s="101" t="str">
        <f>IF('VSTUP SCAUx'!AC666="","","ANO")</f>
        <v/>
      </c>
      <c r="I666" s="106" t="str">
        <f>IF('VSTUP SCAUx'!BD666="","",'VSTUP SCAUx'!BD666)</f>
        <v/>
      </c>
      <c r="J666" s="101" t="str">
        <f>IF('VSTUP SCAUx'!N666="","",'VSTUP SCAUx'!N666)</f>
        <v/>
      </c>
      <c r="K666" s="95" t="s">
        <v>28</v>
      </c>
      <c r="L666" s="95" t="s">
        <v>28</v>
      </c>
      <c r="M666" s="95" t="s">
        <v>28</v>
      </c>
      <c r="N666" s="95"/>
      <c r="O666" s="95" t="s">
        <v>28</v>
      </c>
      <c r="P666" s="96" t="e">
        <f>ROUND(IF(F666="vyplnit","-",VLOOKUP(CONCATENATE(Y666,G666," ",Z666),ZU!$A$6:$H$100,5,FALSE)*F666),2)</f>
        <v>#N/A</v>
      </c>
      <c r="Q666" s="96" t="e">
        <f t="shared" si="60"/>
        <v>#N/A</v>
      </c>
      <c r="R666" s="97" t="s">
        <v>28</v>
      </c>
      <c r="S666" s="97" t="s">
        <v>28</v>
      </c>
      <c r="T666" s="97" t="s">
        <v>28</v>
      </c>
      <c r="U666" s="96"/>
      <c r="V666" s="101" t="str">
        <f>IF('VSTUP SCAUx'!BH666="","",'VSTUP SCAUx'!BH666)</f>
        <v/>
      </c>
      <c r="W666" s="101" t="str">
        <f>IF('VSTUP SCAUx'!BI666="","",'VSTUP SCAUx'!BI666)</f>
        <v/>
      </c>
      <c r="X666" s="98" t="e">
        <f t="shared" si="61"/>
        <v>#VALUE!</v>
      </c>
      <c r="Y666" s="99">
        <f>IF(A666="vyplnit"," ",VLOOKUP(A666,ZU!$B$6:$H$101,2,FALSE))</f>
        <v>0</v>
      </c>
      <c r="Z666" s="95" t="s">
        <v>28</v>
      </c>
      <c r="AA666" s="95"/>
      <c r="AB666" s="95" t="s">
        <v>28</v>
      </c>
      <c r="AC666" s="95" t="s">
        <v>28</v>
      </c>
      <c r="AD666" s="95" t="s">
        <v>28</v>
      </c>
      <c r="AE666" s="95">
        <f t="shared" si="62"/>
        <v>0</v>
      </c>
      <c r="AF666" s="100">
        <f t="shared" si="63"/>
        <v>1</v>
      </c>
      <c r="AG666" s="95" t="e">
        <f t="shared" si="64"/>
        <v>#N/A</v>
      </c>
      <c r="AH666" s="95"/>
      <c r="AI666" s="101" t="s">
        <v>28</v>
      </c>
      <c r="AJ666" s="101" t="s">
        <v>28</v>
      </c>
      <c r="AK666" s="101" t="s">
        <v>28</v>
      </c>
      <c r="AL666" s="102" t="str">
        <f t="shared" si="65"/>
        <v>nezměněna</v>
      </c>
      <c r="AM666" s="103"/>
    </row>
    <row r="667" spans="1:39" ht="15">
      <c r="A667" s="105" t="str">
        <f>IF('VSTUP SCAUx'!AY667="","",'VSTUP SCAUx'!AY667)</f>
        <v/>
      </c>
      <c r="B667" s="105" t="str">
        <f>IF('VSTUP SCAUx'!A667="","",'VSTUP SCAUx'!A667)</f>
        <v/>
      </c>
      <c r="C667" s="105" t="str">
        <f>IF('VSTUP SCAUx'!B667="","",'VSTUP SCAUx'!B667)</f>
        <v/>
      </c>
      <c r="D667" s="105" t="str">
        <f>IF('VSTUP SCAUx'!C667="","",'VSTUP SCAUx'!C667)</f>
        <v/>
      </c>
      <c r="E667" s="105" t="str">
        <f>IF('VSTUP SCAUx'!I667="","",'VSTUP SCAUx'!I667)</f>
        <v/>
      </c>
      <c r="F667" s="95" t="str">
        <f>IF('VSTUP SCAUx'!F667="","",'VSTUP SCAUx'!F667)</f>
        <v/>
      </c>
      <c r="G667" s="95" t="str">
        <f>IF('VSTUP SCAUx'!G667="","",'VSTUP SCAUx'!G667)</f>
        <v/>
      </c>
      <c r="H667" s="101" t="str">
        <f>IF('VSTUP SCAUx'!AC667="","","ANO")</f>
        <v/>
      </c>
      <c r="I667" s="106" t="str">
        <f>IF('VSTUP SCAUx'!BD667="","",'VSTUP SCAUx'!BD667)</f>
        <v/>
      </c>
      <c r="J667" s="101" t="str">
        <f>IF('VSTUP SCAUx'!N667="","",'VSTUP SCAUx'!N667)</f>
        <v/>
      </c>
      <c r="K667" s="95" t="s">
        <v>28</v>
      </c>
      <c r="L667" s="95" t="s">
        <v>28</v>
      </c>
      <c r="M667" s="95" t="s">
        <v>28</v>
      </c>
      <c r="N667" s="95"/>
      <c r="O667" s="95" t="s">
        <v>28</v>
      </c>
      <c r="P667" s="96" t="e">
        <f>ROUND(IF(F667="vyplnit","-",VLOOKUP(CONCATENATE(Y667,G667," ",Z667),ZU!$A$6:$H$100,5,FALSE)*F667),2)</f>
        <v>#N/A</v>
      </c>
      <c r="Q667" s="96" t="e">
        <f t="shared" si="60"/>
        <v>#N/A</v>
      </c>
      <c r="R667" s="97" t="s">
        <v>28</v>
      </c>
      <c r="S667" s="97" t="s">
        <v>28</v>
      </c>
      <c r="T667" s="97" t="s">
        <v>28</v>
      </c>
      <c r="U667" s="96"/>
      <c r="V667" s="101" t="str">
        <f>IF('VSTUP SCAUx'!BH667="","",'VSTUP SCAUx'!BH667)</f>
        <v/>
      </c>
      <c r="W667" s="101" t="str">
        <f>IF('VSTUP SCAUx'!BI667="","",'VSTUP SCAUx'!BI667)</f>
        <v/>
      </c>
      <c r="X667" s="98" t="e">
        <f t="shared" si="61"/>
        <v>#VALUE!</v>
      </c>
      <c r="Y667" s="99">
        <f>IF(A667="vyplnit"," ",VLOOKUP(A667,ZU!$B$6:$H$101,2,FALSE))</f>
        <v>0</v>
      </c>
      <c r="Z667" s="95" t="s">
        <v>28</v>
      </c>
      <c r="AA667" s="95"/>
      <c r="AB667" s="95" t="s">
        <v>28</v>
      </c>
      <c r="AC667" s="95" t="s">
        <v>28</v>
      </c>
      <c r="AD667" s="95" t="s">
        <v>28</v>
      </c>
      <c r="AE667" s="95">
        <f t="shared" si="62"/>
        <v>0</v>
      </c>
      <c r="AF667" s="100">
        <f t="shared" si="63"/>
        <v>1</v>
      </c>
      <c r="AG667" s="95" t="e">
        <f t="shared" si="64"/>
        <v>#N/A</v>
      </c>
      <c r="AH667" s="95"/>
      <c r="AI667" s="101" t="s">
        <v>28</v>
      </c>
      <c r="AJ667" s="101" t="s">
        <v>28</v>
      </c>
      <c r="AK667" s="101" t="s">
        <v>28</v>
      </c>
      <c r="AL667" s="102" t="str">
        <f t="shared" si="65"/>
        <v>nezměněna</v>
      </c>
      <c r="AM667" s="103"/>
    </row>
    <row r="668" spans="1:39" ht="15">
      <c r="A668" s="105" t="str">
        <f>IF('VSTUP SCAUx'!AY668="","",'VSTUP SCAUx'!AY668)</f>
        <v/>
      </c>
      <c r="B668" s="105" t="str">
        <f>IF('VSTUP SCAUx'!A668="","",'VSTUP SCAUx'!A668)</f>
        <v/>
      </c>
      <c r="C668" s="105" t="str">
        <f>IF('VSTUP SCAUx'!B668="","",'VSTUP SCAUx'!B668)</f>
        <v/>
      </c>
      <c r="D668" s="105" t="str">
        <f>IF('VSTUP SCAUx'!C668="","",'VSTUP SCAUx'!C668)</f>
        <v/>
      </c>
      <c r="E668" s="105" t="str">
        <f>IF('VSTUP SCAUx'!I668="","",'VSTUP SCAUx'!I668)</f>
        <v/>
      </c>
      <c r="F668" s="95" t="str">
        <f>IF('VSTUP SCAUx'!F668="","",'VSTUP SCAUx'!F668)</f>
        <v/>
      </c>
      <c r="G668" s="95" t="str">
        <f>IF('VSTUP SCAUx'!G668="","",'VSTUP SCAUx'!G668)</f>
        <v/>
      </c>
      <c r="H668" s="101" t="str">
        <f>IF('VSTUP SCAUx'!AC668="","","ANO")</f>
        <v/>
      </c>
      <c r="I668" s="106" t="str">
        <f>IF('VSTUP SCAUx'!BD668="","",'VSTUP SCAUx'!BD668)</f>
        <v/>
      </c>
      <c r="J668" s="101" t="str">
        <f>IF('VSTUP SCAUx'!N668="","",'VSTUP SCAUx'!N668)</f>
        <v/>
      </c>
      <c r="K668" s="95" t="s">
        <v>28</v>
      </c>
      <c r="L668" s="95" t="s">
        <v>28</v>
      </c>
      <c r="M668" s="95" t="s">
        <v>28</v>
      </c>
      <c r="N668" s="95"/>
      <c r="O668" s="95" t="s">
        <v>28</v>
      </c>
      <c r="P668" s="96" t="e">
        <f>ROUND(IF(F668="vyplnit","-",VLOOKUP(CONCATENATE(Y668,G668," ",Z668),ZU!$A$6:$H$100,5,FALSE)*F668),2)</f>
        <v>#N/A</v>
      </c>
      <c r="Q668" s="96" t="e">
        <f t="shared" si="60"/>
        <v>#N/A</v>
      </c>
      <c r="R668" s="97" t="s">
        <v>28</v>
      </c>
      <c r="S668" s="97" t="s">
        <v>28</v>
      </c>
      <c r="T668" s="97" t="s">
        <v>28</v>
      </c>
      <c r="U668" s="96"/>
      <c r="V668" s="101" t="str">
        <f>IF('VSTUP SCAUx'!BH668="","",'VSTUP SCAUx'!BH668)</f>
        <v/>
      </c>
      <c r="W668" s="101" t="str">
        <f>IF('VSTUP SCAUx'!BI668="","",'VSTUP SCAUx'!BI668)</f>
        <v/>
      </c>
      <c r="X668" s="98" t="e">
        <f t="shared" si="61"/>
        <v>#VALUE!</v>
      </c>
      <c r="Y668" s="99">
        <f>IF(A668="vyplnit"," ",VLOOKUP(A668,ZU!$B$6:$H$101,2,FALSE))</f>
        <v>0</v>
      </c>
      <c r="Z668" s="95" t="s">
        <v>28</v>
      </c>
      <c r="AA668" s="95"/>
      <c r="AB668" s="95" t="s">
        <v>28</v>
      </c>
      <c r="AC668" s="95" t="s">
        <v>28</v>
      </c>
      <c r="AD668" s="95" t="s">
        <v>28</v>
      </c>
      <c r="AE668" s="95">
        <f t="shared" si="62"/>
        <v>0</v>
      </c>
      <c r="AF668" s="100">
        <f t="shared" si="63"/>
        <v>1</v>
      </c>
      <c r="AG668" s="95" t="e">
        <f t="shared" si="64"/>
        <v>#N/A</v>
      </c>
      <c r="AH668" s="95"/>
      <c r="AI668" s="101" t="s">
        <v>28</v>
      </c>
      <c r="AJ668" s="101" t="s">
        <v>28</v>
      </c>
      <c r="AK668" s="101" t="s">
        <v>28</v>
      </c>
      <c r="AL668" s="102" t="str">
        <f t="shared" si="65"/>
        <v>nezměněna</v>
      </c>
      <c r="AM668" s="103"/>
    </row>
    <row r="669" spans="1:39" ht="15">
      <c r="A669" s="105" t="str">
        <f>IF('VSTUP SCAUx'!AY669="","",'VSTUP SCAUx'!AY669)</f>
        <v/>
      </c>
      <c r="B669" s="105" t="str">
        <f>IF('VSTUP SCAUx'!A669="","",'VSTUP SCAUx'!A669)</f>
        <v/>
      </c>
      <c r="C669" s="105" t="str">
        <f>IF('VSTUP SCAUx'!B669="","",'VSTUP SCAUx'!B669)</f>
        <v/>
      </c>
      <c r="D669" s="105" t="str">
        <f>IF('VSTUP SCAUx'!C669="","",'VSTUP SCAUx'!C669)</f>
        <v/>
      </c>
      <c r="E669" s="105" t="str">
        <f>IF('VSTUP SCAUx'!I669="","",'VSTUP SCAUx'!I669)</f>
        <v/>
      </c>
      <c r="F669" s="95" t="str">
        <f>IF('VSTUP SCAUx'!F669="","",'VSTUP SCAUx'!F669)</f>
        <v/>
      </c>
      <c r="G669" s="95" t="str">
        <f>IF('VSTUP SCAUx'!G669="","",'VSTUP SCAUx'!G669)</f>
        <v/>
      </c>
      <c r="H669" s="101" t="str">
        <f>IF('VSTUP SCAUx'!AC669="","","ANO")</f>
        <v/>
      </c>
      <c r="I669" s="106" t="str">
        <f>IF('VSTUP SCAUx'!BD669="","",'VSTUP SCAUx'!BD669)</f>
        <v/>
      </c>
      <c r="J669" s="101" t="str">
        <f>IF('VSTUP SCAUx'!N669="","",'VSTUP SCAUx'!N669)</f>
        <v/>
      </c>
      <c r="K669" s="95" t="s">
        <v>28</v>
      </c>
      <c r="L669" s="95" t="s">
        <v>28</v>
      </c>
      <c r="M669" s="95" t="s">
        <v>28</v>
      </c>
      <c r="N669" s="95"/>
      <c r="O669" s="95" t="s">
        <v>28</v>
      </c>
      <c r="P669" s="96" t="e">
        <f>ROUND(IF(F669="vyplnit","-",VLOOKUP(CONCATENATE(Y669,G669," ",Z669),ZU!$A$6:$H$100,5,FALSE)*F669),2)</f>
        <v>#N/A</v>
      </c>
      <c r="Q669" s="96" t="e">
        <f t="shared" si="60"/>
        <v>#N/A</v>
      </c>
      <c r="R669" s="97" t="s">
        <v>28</v>
      </c>
      <c r="S669" s="97" t="s">
        <v>28</v>
      </c>
      <c r="T669" s="97" t="s">
        <v>28</v>
      </c>
      <c r="U669" s="96"/>
      <c r="V669" s="101" t="str">
        <f>IF('VSTUP SCAUx'!BH669="","",'VSTUP SCAUx'!BH669)</f>
        <v/>
      </c>
      <c r="W669" s="101" t="str">
        <f>IF('VSTUP SCAUx'!BI669="","",'VSTUP SCAUx'!BI669)</f>
        <v/>
      </c>
      <c r="X669" s="98" t="e">
        <f t="shared" si="61"/>
        <v>#VALUE!</v>
      </c>
      <c r="Y669" s="99">
        <f>IF(A669="vyplnit"," ",VLOOKUP(A669,ZU!$B$6:$H$101,2,FALSE))</f>
        <v>0</v>
      </c>
      <c r="Z669" s="95" t="s">
        <v>28</v>
      </c>
      <c r="AA669" s="95"/>
      <c r="AB669" s="95" t="s">
        <v>28</v>
      </c>
      <c r="AC669" s="95" t="s">
        <v>28</v>
      </c>
      <c r="AD669" s="95" t="s">
        <v>28</v>
      </c>
      <c r="AE669" s="95">
        <f t="shared" si="62"/>
        <v>0</v>
      </c>
      <c r="AF669" s="100">
        <f t="shared" si="63"/>
        <v>1</v>
      </c>
      <c r="AG669" s="95" t="e">
        <f t="shared" si="64"/>
        <v>#N/A</v>
      </c>
      <c r="AH669" s="95"/>
      <c r="AI669" s="101" t="s">
        <v>28</v>
      </c>
      <c r="AJ669" s="101" t="s">
        <v>28</v>
      </c>
      <c r="AK669" s="101" t="s">
        <v>28</v>
      </c>
      <c r="AL669" s="102" t="str">
        <f t="shared" si="65"/>
        <v>nezměněna</v>
      </c>
      <c r="AM669" s="103"/>
    </row>
    <row r="670" spans="1:39" ht="15">
      <c r="A670" s="105" t="str">
        <f>IF('VSTUP SCAUx'!AY670="","",'VSTUP SCAUx'!AY670)</f>
        <v/>
      </c>
      <c r="B670" s="105" t="str">
        <f>IF('VSTUP SCAUx'!A670="","",'VSTUP SCAUx'!A670)</f>
        <v/>
      </c>
      <c r="C670" s="105" t="str">
        <f>IF('VSTUP SCAUx'!B670="","",'VSTUP SCAUx'!B670)</f>
        <v/>
      </c>
      <c r="D670" s="105" t="str">
        <f>IF('VSTUP SCAUx'!C670="","",'VSTUP SCAUx'!C670)</f>
        <v/>
      </c>
      <c r="E670" s="105" t="str">
        <f>IF('VSTUP SCAUx'!I670="","",'VSTUP SCAUx'!I670)</f>
        <v/>
      </c>
      <c r="F670" s="95" t="str">
        <f>IF('VSTUP SCAUx'!F670="","",'VSTUP SCAUx'!F670)</f>
        <v/>
      </c>
      <c r="G670" s="95" t="str">
        <f>IF('VSTUP SCAUx'!G670="","",'VSTUP SCAUx'!G670)</f>
        <v/>
      </c>
      <c r="H670" s="101" t="str">
        <f>IF('VSTUP SCAUx'!AC670="","","ANO")</f>
        <v/>
      </c>
      <c r="I670" s="106" t="str">
        <f>IF('VSTUP SCAUx'!BD670="","",'VSTUP SCAUx'!BD670)</f>
        <v/>
      </c>
      <c r="J670" s="101" t="str">
        <f>IF('VSTUP SCAUx'!N670="","",'VSTUP SCAUx'!N670)</f>
        <v/>
      </c>
      <c r="K670" s="95" t="s">
        <v>28</v>
      </c>
      <c r="L670" s="95" t="s">
        <v>28</v>
      </c>
      <c r="M670" s="95" t="s">
        <v>28</v>
      </c>
      <c r="N670" s="95"/>
      <c r="O670" s="95" t="s">
        <v>28</v>
      </c>
      <c r="P670" s="96" t="e">
        <f>ROUND(IF(F670="vyplnit","-",VLOOKUP(CONCATENATE(Y670,G670," ",Z670),ZU!$A$6:$H$100,5,FALSE)*F670),2)</f>
        <v>#N/A</v>
      </c>
      <c r="Q670" s="96" t="e">
        <f t="shared" si="60"/>
        <v>#N/A</v>
      </c>
      <c r="R670" s="97" t="s">
        <v>28</v>
      </c>
      <c r="S670" s="97" t="s">
        <v>28</v>
      </c>
      <c r="T670" s="97" t="s">
        <v>28</v>
      </c>
      <c r="U670" s="96"/>
      <c r="V670" s="101" t="str">
        <f>IF('VSTUP SCAUx'!BH670="","",'VSTUP SCAUx'!BH670)</f>
        <v/>
      </c>
      <c r="W670" s="101" t="str">
        <f>IF('VSTUP SCAUx'!BI670="","",'VSTUP SCAUx'!BI670)</f>
        <v/>
      </c>
      <c r="X670" s="98" t="e">
        <f t="shared" si="61"/>
        <v>#VALUE!</v>
      </c>
      <c r="Y670" s="99">
        <f>IF(A670="vyplnit"," ",VLOOKUP(A670,ZU!$B$6:$H$101,2,FALSE))</f>
        <v>0</v>
      </c>
      <c r="Z670" s="95" t="s">
        <v>28</v>
      </c>
      <c r="AA670" s="95"/>
      <c r="AB670" s="95" t="s">
        <v>28</v>
      </c>
      <c r="AC670" s="95" t="s">
        <v>28</v>
      </c>
      <c r="AD670" s="95" t="s">
        <v>28</v>
      </c>
      <c r="AE670" s="95">
        <f t="shared" si="62"/>
        <v>0</v>
      </c>
      <c r="AF670" s="100">
        <f t="shared" si="63"/>
        <v>1</v>
      </c>
      <c r="AG670" s="95" t="e">
        <f t="shared" si="64"/>
        <v>#N/A</v>
      </c>
      <c r="AH670" s="95"/>
      <c r="AI670" s="101" t="s">
        <v>28</v>
      </c>
      <c r="AJ670" s="101" t="s">
        <v>28</v>
      </c>
      <c r="AK670" s="101" t="s">
        <v>28</v>
      </c>
      <c r="AL670" s="102" t="str">
        <f t="shared" si="65"/>
        <v>nezměněna</v>
      </c>
      <c r="AM670" s="103"/>
    </row>
    <row r="671" spans="1:39" ht="15">
      <c r="A671" s="105" t="str">
        <f>IF('VSTUP SCAUx'!AY671="","",'VSTUP SCAUx'!AY671)</f>
        <v/>
      </c>
      <c r="B671" s="105" t="str">
        <f>IF('VSTUP SCAUx'!A671="","",'VSTUP SCAUx'!A671)</f>
        <v/>
      </c>
      <c r="C671" s="105" t="str">
        <f>IF('VSTUP SCAUx'!B671="","",'VSTUP SCAUx'!B671)</f>
        <v/>
      </c>
      <c r="D671" s="105" t="str">
        <f>IF('VSTUP SCAUx'!C671="","",'VSTUP SCAUx'!C671)</f>
        <v/>
      </c>
      <c r="E671" s="105" t="str">
        <f>IF('VSTUP SCAUx'!I671="","",'VSTUP SCAUx'!I671)</f>
        <v/>
      </c>
      <c r="F671" s="95" t="str">
        <f>IF('VSTUP SCAUx'!F671="","",'VSTUP SCAUx'!F671)</f>
        <v/>
      </c>
      <c r="G671" s="95" t="str">
        <f>IF('VSTUP SCAUx'!G671="","",'VSTUP SCAUx'!G671)</f>
        <v/>
      </c>
      <c r="H671" s="101" t="str">
        <f>IF('VSTUP SCAUx'!AC671="","","ANO")</f>
        <v/>
      </c>
      <c r="I671" s="106" t="str">
        <f>IF('VSTUP SCAUx'!BD671="","",'VSTUP SCAUx'!BD671)</f>
        <v/>
      </c>
      <c r="J671" s="101" t="str">
        <f>IF('VSTUP SCAUx'!N671="","",'VSTUP SCAUx'!N671)</f>
        <v/>
      </c>
      <c r="K671" s="95" t="s">
        <v>28</v>
      </c>
      <c r="L671" s="95" t="s">
        <v>28</v>
      </c>
      <c r="M671" s="95" t="s">
        <v>28</v>
      </c>
      <c r="N671" s="95"/>
      <c r="O671" s="95" t="s">
        <v>28</v>
      </c>
      <c r="P671" s="96" t="e">
        <f>ROUND(IF(F671="vyplnit","-",VLOOKUP(CONCATENATE(Y671,G671," ",Z671),ZU!$A$6:$H$100,5,FALSE)*F671),2)</f>
        <v>#N/A</v>
      </c>
      <c r="Q671" s="96" t="e">
        <f t="shared" si="60"/>
        <v>#N/A</v>
      </c>
      <c r="R671" s="97" t="s">
        <v>28</v>
      </c>
      <c r="S671" s="97" t="s">
        <v>28</v>
      </c>
      <c r="T671" s="97" t="s">
        <v>28</v>
      </c>
      <c r="U671" s="96"/>
      <c r="V671" s="101" t="str">
        <f>IF('VSTUP SCAUx'!BH671="","",'VSTUP SCAUx'!BH671)</f>
        <v/>
      </c>
      <c r="W671" s="101" t="str">
        <f>IF('VSTUP SCAUx'!BI671="","",'VSTUP SCAUx'!BI671)</f>
        <v/>
      </c>
      <c r="X671" s="98" t="e">
        <f t="shared" si="61"/>
        <v>#VALUE!</v>
      </c>
      <c r="Y671" s="99">
        <f>IF(A671="vyplnit"," ",VLOOKUP(A671,ZU!$B$6:$H$101,2,FALSE))</f>
        <v>0</v>
      </c>
      <c r="Z671" s="95" t="s">
        <v>28</v>
      </c>
      <c r="AA671" s="95"/>
      <c r="AB671" s="95" t="s">
        <v>28</v>
      </c>
      <c r="AC671" s="95" t="s">
        <v>28</v>
      </c>
      <c r="AD671" s="95" t="s">
        <v>28</v>
      </c>
      <c r="AE671" s="95">
        <f t="shared" si="62"/>
        <v>0</v>
      </c>
      <c r="AF671" s="100">
        <f t="shared" si="63"/>
        <v>1</v>
      </c>
      <c r="AG671" s="95" t="e">
        <f t="shared" si="64"/>
        <v>#N/A</v>
      </c>
      <c r="AH671" s="95"/>
      <c r="AI671" s="101" t="s">
        <v>28</v>
      </c>
      <c r="AJ671" s="101" t="s">
        <v>28</v>
      </c>
      <c r="AK671" s="101" t="s">
        <v>28</v>
      </c>
      <c r="AL671" s="102" t="str">
        <f t="shared" si="65"/>
        <v>nezměněna</v>
      </c>
      <c r="AM671" s="103"/>
    </row>
    <row r="672" spans="1:39" ht="15">
      <c r="A672" s="105" t="str">
        <f>IF('VSTUP SCAUx'!AY672="","",'VSTUP SCAUx'!AY672)</f>
        <v/>
      </c>
      <c r="B672" s="105" t="str">
        <f>IF('VSTUP SCAUx'!A672="","",'VSTUP SCAUx'!A672)</f>
        <v/>
      </c>
      <c r="C672" s="105" t="str">
        <f>IF('VSTUP SCAUx'!B672="","",'VSTUP SCAUx'!B672)</f>
        <v/>
      </c>
      <c r="D672" s="105" t="str">
        <f>IF('VSTUP SCAUx'!C672="","",'VSTUP SCAUx'!C672)</f>
        <v/>
      </c>
      <c r="E672" s="105" t="str">
        <f>IF('VSTUP SCAUx'!I672="","",'VSTUP SCAUx'!I672)</f>
        <v/>
      </c>
      <c r="F672" s="95" t="str">
        <f>IF('VSTUP SCAUx'!F672="","",'VSTUP SCAUx'!F672)</f>
        <v/>
      </c>
      <c r="G672" s="95" t="str">
        <f>IF('VSTUP SCAUx'!G672="","",'VSTUP SCAUx'!G672)</f>
        <v/>
      </c>
      <c r="H672" s="101" t="str">
        <f>IF('VSTUP SCAUx'!AC672="","","ANO")</f>
        <v/>
      </c>
      <c r="I672" s="106" t="str">
        <f>IF('VSTUP SCAUx'!BD672="","",'VSTUP SCAUx'!BD672)</f>
        <v/>
      </c>
      <c r="J672" s="101" t="str">
        <f>IF('VSTUP SCAUx'!N672="","",'VSTUP SCAUx'!N672)</f>
        <v/>
      </c>
      <c r="K672" s="95" t="s">
        <v>28</v>
      </c>
      <c r="L672" s="95" t="s">
        <v>28</v>
      </c>
      <c r="M672" s="95" t="s">
        <v>28</v>
      </c>
      <c r="N672" s="95"/>
      <c r="O672" s="95" t="s">
        <v>28</v>
      </c>
      <c r="P672" s="96" t="e">
        <f>ROUND(IF(F672="vyplnit","-",VLOOKUP(CONCATENATE(Y672,G672," ",Z672),ZU!$A$6:$H$100,5,FALSE)*F672),2)</f>
        <v>#N/A</v>
      </c>
      <c r="Q672" s="96" t="e">
        <f t="shared" si="60"/>
        <v>#N/A</v>
      </c>
      <c r="R672" s="97" t="s">
        <v>28</v>
      </c>
      <c r="S672" s="97" t="s">
        <v>28</v>
      </c>
      <c r="T672" s="97" t="s">
        <v>28</v>
      </c>
      <c r="U672" s="96"/>
      <c r="V672" s="101" t="str">
        <f>IF('VSTUP SCAUx'!BH672="","",'VSTUP SCAUx'!BH672)</f>
        <v/>
      </c>
      <c r="W672" s="101" t="str">
        <f>IF('VSTUP SCAUx'!BI672="","",'VSTUP SCAUx'!BI672)</f>
        <v/>
      </c>
      <c r="X672" s="98" t="e">
        <f t="shared" si="61"/>
        <v>#VALUE!</v>
      </c>
      <c r="Y672" s="99">
        <f>IF(A672="vyplnit"," ",VLOOKUP(A672,ZU!$B$6:$H$101,2,FALSE))</f>
        <v>0</v>
      </c>
      <c r="Z672" s="95" t="s">
        <v>28</v>
      </c>
      <c r="AA672" s="95"/>
      <c r="AB672" s="95" t="s">
        <v>28</v>
      </c>
      <c r="AC672" s="95" t="s">
        <v>28</v>
      </c>
      <c r="AD672" s="95" t="s">
        <v>28</v>
      </c>
      <c r="AE672" s="95">
        <f t="shared" si="62"/>
        <v>0</v>
      </c>
      <c r="AF672" s="100">
        <f t="shared" si="63"/>
        <v>1</v>
      </c>
      <c r="AG672" s="95" t="e">
        <f t="shared" si="64"/>
        <v>#N/A</v>
      </c>
      <c r="AH672" s="95"/>
      <c r="AI672" s="101" t="s">
        <v>28</v>
      </c>
      <c r="AJ672" s="101" t="s">
        <v>28</v>
      </c>
      <c r="AK672" s="101" t="s">
        <v>28</v>
      </c>
      <c r="AL672" s="102" t="str">
        <f t="shared" si="65"/>
        <v>nezměněna</v>
      </c>
      <c r="AM672" s="103"/>
    </row>
    <row r="673" spans="1:39" ht="15">
      <c r="A673" s="105" t="str">
        <f>IF('VSTUP SCAUx'!AY673="","",'VSTUP SCAUx'!AY673)</f>
        <v/>
      </c>
      <c r="B673" s="105" t="str">
        <f>IF('VSTUP SCAUx'!A673="","",'VSTUP SCAUx'!A673)</f>
        <v/>
      </c>
      <c r="C673" s="105" t="str">
        <f>IF('VSTUP SCAUx'!B673="","",'VSTUP SCAUx'!B673)</f>
        <v/>
      </c>
      <c r="D673" s="105" t="str">
        <f>IF('VSTUP SCAUx'!C673="","",'VSTUP SCAUx'!C673)</f>
        <v/>
      </c>
      <c r="E673" s="105" t="str">
        <f>IF('VSTUP SCAUx'!I673="","",'VSTUP SCAUx'!I673)</f>
        <v/>
      </c>
      <c r="F673" s="95" t="str">
        <f>IF('VSTUP SCAUx'!F673="","",'VSTUP SCAUx'!F673)</f>
        <v/>
      </c>
      <c r="G673" s="95" t="str">
        <f>IF('VSTUP SCAUx'!G673="","",'VSTUP SCAUx'!G673)</f>
        <v/>
      </c>
      <c r="H673" s="101" t="str">
        <f>IF('VSTUP SCAUx'!AC673="","","ANO")</f>
        <v/>
      </c>
      <c r="I673" s="106" t="str">
        <f>IF('VSTUP SCAUx'!BD673="","",'VSTUP SCAUx'!BD673)</f>
        <v/>
      </c>
      <c r="J673" s="101" t="str">
        <f>IF('VSTUP SCAUx'!N673="","",'VSTUP SCAUx'!N673)</f>
        <v/>
      </c>
      <c r="K673" s="95" t="s">
        <v>28</v>
      </c>
      <c r="L673" s="95" t="s">
        <v>28</v>
      </c>
      <c r="M673" s="95" t="s">
        <v>28</v>
      </c>
      <c r="N673" s="95"/>
      <c r="O673" s="95" t="s">
        <v>28</v>
      </c>
      <c r="P673" s="96" t="e">
        <f>ROUND(IF(F673="vyplnit","-",VLOOKUP(CONCATENATE(Y673,G673," ",Z673),ZU!$A$6:$H$100,5,FALSE)*F673),2)</f>
        <v>#N/A</v>
      </c>
      <c r="Q673" s="96" t="e">
        <f t="shared" si="60"/>
        <v>#N/A</v>
      </c>
      <c r="R673" s="97" t="s">
        <v>28</v>
      </c>
      <c r="S673" s="97" t="s">
        <v>28</v>
      </c>
      <c r="T673" s="97" t="s">
        <v>28</v>
      </c>
      <c r="U673" s="96"/>
      <c r="V673" s="101" t="str">
        <f>IF('VSTUP SCAUx'!BH673="","",'VSTUP SCAUx'!BH673)</f>
        <v/>
      </c>
      <c r="W673" s="101" t="str">
        <f>IF('VSTUP SCAUx'!BI673="","",'VSTUP SCAUx'!BI673)</f>
        <v/>
      </c>
      <c r="X673" s="98" t="e">
        <f t="shared" si="61"/>
        <v>#VALUE!</v>
      </c>
      <c r="Y673" s="99">
        <f>IF(A673="vyplnit"," ",VLOOKUP(A673,ZU!$B$6:$H$101,2,FALSE))</f>
        <v>0</v>
      </c>
      <c r="Z673" s="95" t="s">
        <v>28</v>
      </c>
      <c r="AA673" s="95"/>
      <c r="AB673" s="95" t="s">
        <v>28</v>
      </c>
      <c r="AC673" s="95" t="s">
        <v>28</v>
      </c>
      <c r="AD673" s="95" t="s">
        <v>28</v>
      </c>
      <c r="AE673" s="95">
        <f t="shared" si="62"/>
        <v>0</v>
      </c>
      <c r="AF673" s="100">
        <f t="shared" si="63"/>
        <v>1</v>
      </c>
      <c r="AG673" s="95" t="e">
        <f t="shared" si="64"/>
        <v>#N/A</v>
      </c>
      <c r="AH673" s="95"/>
      <c r="AI673" s="101" t="s">
        <v>28</v>
      </c>
      <c r="AJ673" s="101" t="s">
        <v>28</v>
      </c>
      <c r="AK673" s="101" t="s">
        <v>28</v>
      </c>
      <c r="AL673" s="102" t="str">
        <f t="shared" si="65"/>
        <v>nezměněna</v>
      </c>
      <c r="AM673" s="103"/>
    </row>
    <row r="674" spans="1:39" ht="15">
      <c r="A674" s="105" t="str">
        <f>IF('VSTUP SCAUx'!AY674="","",'VSTUP SCAUx'!AY674)</f>
        <v/>
      </c>
      <c r="B674" s="105" t="str">
        <f>IF('VSTUP SCAUx'!A674="","",'VSTUP SCAUx'!A674)</f>
        <v/>
      </c>
      <c r="C674" s="105" t="str">
        <f>IF('VSTUP SCAUx'!B674="","",'VSTUP SCAUx'!B674)</f>
        <v/>
      </c>
      <c r="D674" s="105" t="str">
        <f>IF('VSTUP SCAUx'!C674="","",'VSTUP SCAUx'!C674)</f>
        <v/>
      </c>
      <c r="E674" s="105" t="str">
        <f>IF('VSTUP SCAUx'!I674="","",'VSTUP SCAUx'!I674)</f>
        <v/>
      </c>
      <c r="F674" s="95" t="str">
        <f>IF('VSTUP SCAUx'!F674="","",'VSTUP SCAUx'!F674)</f>
        <v/>
      </c>
      <c r="G674" s="95" t="str">
        <f>IF('VSTUP SCAUx'!G674="","",'VSTUP SCAUx'!G674)</f>
        <v/>
      </c>
      <c r="H674" s="101" t="str">
        <f>IF('VSTUP SCAUx'!AC674="","","ANO")</f>
        <v/>
      </c>
      <c r="I674" s="106" t="str">
        <f>IF('VSTUP SCAUx'!BD674="","",'VSTUP SCAUx'!BD674)</f>
        <v/>
      </c>
      <c r="J674" s="101" t="str">
        <f>IF('VSTUP SCAUx'!N674="","",'VSTUP SCAUx'!N674)</f>
        <v/>
      </c>
      <c r="K674" s="95" t="s">
        <v>28</v>
      </c>
      <c r="L674" s="95" t="s">
        <v>28</v>
      </c>
      <c r="M674" s="95" t="s">
        <v>28</v>
      </c>
      <c r="N674" s="95"/>
      <c r="O674" s="95" t="s">
        <v>28</v>
      </c>
      <c r="P674" s="96" t="e">
        <f>ROUND(IF(F674="vyplnit","-",VLOOKUP(CONCATENATE(Y674,G674," ",Z674),ZU!$A$6:$H$100,5,FALSE)*F674),2)</f>
        <v>#N/A</v>
      </c>
      <c r="Q674" s="96" t="e">
        <f t="shared" si="60"/>
        <v>#N/A</v>
      </c>
      <c r="R674" s="97" t="s">
        <v>28</v>
      </c>
      <c r="S674" s="97" t="s">
        <v>28</v>
      </c>
      <c r="T674" s="97" t="s">
        <v>28</v>
      </c>
      <c r="U674" s="96"/>
      <c r="V674" s="101" t="str">
        <f>IF('VSTUP SCAUx'!BH674="","",'VSTUP SCAUx'!BH674)</f>
        <v/>
      </c>
      <c r="W674" s="101" t="str">
        <f>IF('VSTUP SCAUx'!BI674="","",'VSTUP SCAUx'!BI674)</f>
        <v/>
      </c>
      <c r="X674" s="98" t="e">
        <f t="shared" si="61"/>
        <v>#VALUE!</v>
      </c>
      <c r="Y674" s="99">
        <f>IF(A674="vyplnit"," ",VLOOKUP(A674,ZU!$B$6:$H$101,2,FALSE))</f>
        <v>0</v>
      </c>
      <c r="Z674" s="95" t="s">
        <v>28</v>
      </c>
      <c r="AA674" s="95"/>
      <c r="AB674" s="95" t="s">
        <v>28</v>
      </c>
      <c r="AC674" s="95" t="s">
        <v>28</v>
      </c>
      <c r="AD674" s="95" t="s">
        <v>28</v>
      </c>
      <c r="AE674" s="95">
        <f t="shared" si="62"/>
        <v>0</v>
      </c>
      <c r="AF674" s="100">
        <f t="shared" si="63"/>
        <v>1</v>
      </c>
      <c r="AG674" s="95" t="e">
        <f t="shared" si="64"/>
        <v>#N/A</v>
      </c>
      <c r="AH674" s="95"/>
      <c r="AI674" s="101" t="s">
        <v>28</v>
      </c>
      <c r="AJ674" s="101" t="s">
        <v>28</v>
      </c>
      <c r="AK674" s="101" t="s">
        <v>28</v>
      </c>
      <c r="AL674" s="102" t="str">
        <f t="shared" si="65"/>
        <v>nezměněna</v>
      </c>
      <c r="AM674" s="103"/>
    </row>
    <row r="675" spans="1:39" ht="15">
      <c r="A675" s="105" t="str">
        <f>IF('VSTUP SCAUx'!AY675="","",'VSTUP SCAUx'!AY675)</f>
        <v/>
      </c>
      <c r="B675" s="105" t="str">
        <f>IF('VSTUP SCAUx'!A675="","",'VSTUP SCAUx'!A675)</f>
        <v/>
      </c>
      <c r="C675" s="105" t="str">
        <f>IF('VSTUP SCAUx'!B675="","",'VSTUP SCAUx'!B675)</f>
        <v/>
      </c>
      <c r="D675" s="105" t="str">
        <f>IF('VSTUP SCAUx'!C675="","",'VSTUP SCAUx'!C675)</f>
        <v/>
      </c>
      <c r="E675" s="105" t="str">
        <f>IF('VSTUP SCAUx'!I675="","",'VSTUP SCAUx'!I675)</f>
        <v/>
      </c>
      <c r="F675" s="95" t="str">
        <f>IF('VSTUP SCAUx'!F675="","",'VSTUP SCAUx'!F675)</f>
        <v/>
      </c>
      <c r="G675" s="95" t="str">
        <f>IF('VSTUP SCAUx'!G675="","",'VSTUP SCAUx'!G675)</f>
        <v/>
      </c>
      <c r="H675" s="101" t="str">
        <f>IF('VSTUP SCAUx'!AC675="","","ANO")</f>
        <v/>
      </c>
      <c r="I675" s="106" t="str">
        <f>IF('VSTUP SCAUx'!BD675="","",'VSTUP SCAUx'!BD675)</f>
        <v/>
      </c>
      <c r="J675" s="101" t="str">
        <f>IF('VSTUP SCAUx'!N675="","",'VSTUP SCAUx'!N675)</f>
        <v/>
      </c>
      <c r="K675" s="95" t="s">
        <v>28</v>
      </c>
      <c r="L675" s="95" t="s">
        <v>28</v>
      </c>
      <c r="M675" s="95" t="s">
        <v>28</v>
      </c>
      <c r="N675" s="95"/>
      <c r="O675" s="95" t="s">
        <v>28</v>
      </c>
      <c r="P675" s="96" t="e">
        <f>ROUND(IF(F675="vyplnit","-",VLOOKUP(CONCATENATE(Y675,G675," ",Z675),ZU!$A$6:$H$100,5,FALSE)*F675),2)</f>
        <v>#N/A</v>
      </c>
      <c r="Q675" s="96" t="e">
        <f t="shared" si="60"/>
        <v>#N/A</v>
      </c>
      <c r="R675" s="97" t="s">
        <v>28</v>
      </c>
      <c r="S675" s="97" t="s">
        <v>28</v>
      </c>
      <c r="T675" s="97" t="s">
        <v>28</v>
      </c>
      <c r="U675" s="96"/>
      <c r="V675" s="101" t="str">
        <f>IF('VSTUP SCAUx'!BH675="","",'VSTUP SCAUx'!BH675)</f>
        <v/>
      </c>
      <c r="W675" s="101" t="str">
        <f>IF('VSTUP SCAUx'!BI675="","",'VSTUP SCAUx'!BI675)</f>
        <v/>
      </c>
      <c r="X675" s="98" t="e">
        <f t="shared" si="61"/>
        <v>#VALUE!</v>
      </c>
      <c r="Y675" s="99">
        <f>IF(A675="vyplnit"," ",VLOOKUP(A675,ZU!$B$6:$H$101,2,FALSE))</f>
        <v>0</v>
      </c>
      <c r="Z675" s="95" t="s">
        <v>28</v>
      </c>
      <c r="AA675" s="95"/>
      <c r="AB675" s="95" t="s">
        <v>28</v>
      </c>
      <c r="AC675" s="95" t="s">
        <v>28</v>
      </c>
      <c r="AD675" s="95" t="s">
        <v>28</v>
      </c>
      <c r="AE675" s="95">
        <f t="shared" si="62"/>
        <v>0</v>
      </c>
      <c r="AF675" s="100">
        <f t="shared" si="63"/>
        <v>1</v>
      </c>
      <c r="AG675" s="95" t="e">
        <f t="shared" si="64"/>
        <v>#N/A</v>
      </c>
      <c r="AH675" s="95"/>
      <c r="AI675" s="101" t="s">
        <v>28</v>
      </c>
      <c r="AJ675" s="101" t="s">
        <v>28</v>
      </c>
      <c r="AK675" s="101" t="s">
        <v>28</v>
      </c>
      <c r="AL675" s="102" t="str">
        <f t="shared" si="65"/>
        <v>nezměněna</v>
      </c>
      <c r="AM675" s="103"/>
    </row>
    <row r="676" spans="1:39" ht="15">
      <c r="A676" s="105" t="str">
        <f>IF('VSTUP SCAUx'!AY676="","",'VSTUP SCAUx'!AY676)</f>
        <v/>
      </c>
      <c r="B676" s="105" t="str">
        <f>IF('VSTUP SCAUx'!A676="","",'VSTUP SCAUx'!A676)</f>
        <v/>
      </c>
      <c r="C676" s="105" t="str">
        <f>IF('VSTUP SCAUx'!B676="","",'VSTUP SCAUx'!B676)</f>
        <v/>
      </c>
      <c r="D676" s="105" t="str">
        <f>IF('VSTUP SCAUx'!C676="","",'VSTUP SCAUx'!C676)</f>
        <v/>
      </c>
      <c r="E676" s="105" t="str">
        <f>IF('VSTUP SCAUx'!I676="","",'VSTUP SCAUx'!I676)</f>
        <v/>
      </c>
      <c r="F676" s="95" t="str">
        <f>IF('VSTUP SCAUx'!F676="","",'VSTUP SCAUx'!F676)</f>
        <v/>
      </c>
      <c r="G676" s="95" t="str">
        <f>IF('VSTUP SCAUx'!G676="","",'VSTUP SCAUx'!G676)</f>
        <v/>
      </c>
      <c r="H676" s="101" t="str">
        <f>IF('VSTUP SCAUx'!AC676="","","ANO")</f>
        <v/>
      </c>
      <c r="I676" s="106" t="str">
        <f>IF('VSTUP SCAUx'!BD676="","",'VSTUP SCAUx'!BD676)</f>
        <v/>
      </c>
      <c r="J676" s="101" t="str">
        <f>IF('VSTUP SCAUx'!N676="","",'VSTUP SCAUx'!N676)</f>
        <v/>
      </c>
      <c r="K676" s="95" t="s">
        <v>28</v>
      </c>
      <c r="L676" s="95" t="s">
        <v>28</v>
      </c>
      <c r="M676" s="95" t="s">
        <v>28</v>
      </c>
      <c r="N676" s="95"/>
      <c r="O676" s="95" t="s">
        <v>28</v>
      </c>
      <c r="P676" s="96" t="e">
        <f>ROUND(IF(F676="vyplnit","-",VLOOKUP(CONCATENATE(Y676,G676," ",Z676),ZU!$A$6:$H$100,5,FALSE)*F676),2)</f>
        <v>#N/A</v>
      </c>
      <c r="Q676" s="96" t="e">
        <f t="shared" si="60"/>
        <v>#N/A</v>
      </c>
      <c r="R676" s="97" t="s">
        <v>28</v>
      </c>
      <c r="S676" s="97" t="s">
        <v>28</v>
      </c>
      <c r="T676" s="97" t="s">
        <v>28</v>
      </c>
      <c r="U676" s="96"/>
      <c r="V676" s="101" t="str">
        <f>IF('VSTUP SCAUx'!BH676="","",'VSTUP SCAUx'!BH676)</f>
        <v/>
      </c>
      <c r="W676" s="101" t="str">
        <f>IF('VSTUP SCAUx'!BI676="","",'VSTUP SCAUx'!BI676)</f>
        <v/>
      </c>
      <c r="X676" s="98" t="e">
        <f t="shared" si="61"/>
        <v>#VALUE!</v>
      </c>
      <c r="Y676" s="99">
        <f>IF(A676="vyplnit"," ",VLOOKUP(A676,ZU!$B$6:$H$101,2,FALSE))</f>
        <v>0</v>
      </c>
      <c r="Z676" s="95" t="s">
        <v>28</v>
      </c>
      <c r="AA676" s="95"/>
      <c r="AB676" s="95" t="s">
        <v>28</v>
      </c>
      <c r="AC676" s="95" t="s">
        <v>28</v>
      </c>
      <c r="AD676" s="95" t="s">
        <v>28</v>
      </c>
      <c r="AE676" s="95">
        <f t="shared" si="62"/>
        <v>0</v>
      </c>
      <c r="AF676" s="100">
        <f t="shared" si="63"/>
        <v>1</v>
      </c>
      <c r="AG676" s="95" t="e">
        <f t="shared" si="64"/>
        <v>#N/A</v>
      </c>
      <c r="AH676" s="95"/>
      <c r="AI676" s="101" t="s">
        <v>28</v>
      </c>
      <c r="AJ676" s="101" t="s">
        <v>28</v>
      </c>
      <c r="AK676" s="101" t="s">
        <v>28</v>
      </c>
      <c r="AL676" s="102" t="str">
        <f t="shared" si="65"/>
        <v>nezměněna</v>
      </c>
      <c r="AM676" s="103"/>
    </row>
    <row r="677" spans="1:39" ht="15">
      <c r="A677" s="105" t="str">
        <f>IF('VSTUP SCAUx'!AY677="","",'VSTUP SCAUx'!AY677)</f>
        <v/>
      </c>
      <c r="B677" s="105" t="str">
        <f>IF('VSTUP SCAUx'!A677="","",'VSTUP SCAUx'!A677)</f>
        <v/>
      </c>
      <c r="C677" s="105" t="str">
        <f>IF('VSTUP SCAUx'!B677="","",'VSTUP SCAUx'!B677)</f>
        <v/>
      </c>
      <c r="D677" s="105" t="str">
        <f>IF('VSTUP SCAUx'!C677="","",'VSTUP SCAUx'!C677)</f>
        <v/>
      </c>
      <c r="E677" s="105" t="str">
        <f>IF('VSTUP SCAUx'!I677="","",'VSTUP SCAUx'!I677)</f>
        <v/>
      </c>
      <c r="F677" s="95" t="str">
        <f>IF('VSTUP SCAUx'!F677="","",'VSTUP SCAUx'!F677)</f>
        <v/>
      </c>
      <c r="G677" s="95" t="str">
        <f>IF('VSTUP SCAUx'!G677="","",'VSTUP SCAUx'!G677)</f>
        <v/>
      </c>
      <c r="H677" s="101" t="str">
        <f>IF('VSTUP SCAUx'!AC677="","","ANO")</f>
        <v/>
      </c>
      <c r="I677" s="106" t="str">
        <f>IF('VSTUP SCAUx'!BD677="","",'VSTUP SCAUx'!BD677)</f>
        <v/>
      </c>
      <c r="J677" s="101" t="str">
        <f>IF('VSTUP SCAUx'!N677="","",'VSTUP SCAUx'!N677)</f>
        <v/>
      </c>
      <c r="K677" s="95" t="s">
        <v>28</v>
      </c>
      <c r="L677" s="95" t="s">
        <v>28</v>
      </c>
      <c r="M677" s="95" t="s">
        <v>28</v>
      </c>
      <c r="N677" s="95"/>
      <c r="O677" s="95" t="s">
        <v>28</v>
      </c>
      <c r="P677" s="96" t="e">
        <f>ROUND(IF(F677="vyplnit","-",VLOOKUP(CONCATENATE(Y677,G677," ",Z677),ZU!$A$6:$H$100,5,FALSE)*F677),2)</f>
        <v>#N/A</v>
      </c>
      <c r="Q677" s="96" t="e">
        <f t="shared" si="60"/>
        <v>#N/A</v>
      </c>
      <c r="R677" s="97" t="s">
        <v>28</v>
      </c>
      <c r="S677" s="97" t="s">
        <v>28</v>
      </c>
      <c r="T677" s="97" t="s">
        <v>28</v>
      </c>
      <c r="U677" s="96"/>
      <c r="V677" s="101" t="str">
        <f>IF('VSTUP SCAUx'!BH677="","",'VSTUP SCAUx'!BH677)</f>
        <v/>
      </c>
      <c r="W677" s="101" t="str">
        <f>IF('VSTUP SCAUx'!BI677="","",'VSTUP SCAUx'!BI677)</f>
        <v/>
      </c>
      <c r="X677" s="98" t="e">
        <f t="shared" si="61"/>
        <v>#VALUE!</v>
      </c>
      <c r="Y677" s="99">
        <f>IF(A677="vyplnit"," ",VLOOKUP(A677,ZU!$B$6:$H$101,2,FALSE))</f>
        <v>0</v>
      </c>
      <c r="Z677" s="95" t="s">
        <v>28</v>
      </c>
      <c r="AA677" s="95"/>
      <c r="AB677" s="95" t="s">
        <v>28</v>
      </c>
      <c r="AC677" s="95" t="s">
        <v>28</v>
      </c>
      <c r="AD677" s="95" t="s">
        <v>28</v>
      </c>
      <c r="AE677" s="95">
        <f t="shared" si="62"/>
        <v>0</v>
      </c>
      <c r="AF677" s="100">
        <f t="shared" si="63"/>
        <v>1</v>
      </c>
      <c r="AG677" s="95" t="e">
        <f t="shared" si="64"/>
        <v>#N/A</v>
      </c>
      <c r="AH677" s="95"/>
      <c r="AI677" s="101" t="s">
        <v>28</v>
      </c>
      <c r="AJ677" s="101" t="s">
        <v>28</v>
      </c>
      <c r="AK677" s="101" t="s">
        <v>28</v>
      </c>
      <c r="AL677" s="102" t="str">
        <f t="shared" si="65"/>
        <v>nezměněna</v>
      </c>
      <c r="AM677" s="103"/>
    </row>
    <row r="678" spans="1:39" ht="15">
      <c r="A678" s="105" t="str">
        <f>IF('VSTUP SCAUx'!AY678="","",'VSTUP SCAUx'!AY678)</f>
        <v/>
      </c>
      <c r="B678" s="105" t="str">
        <f>IF('VSTUP SCAUx'!A678="","",'VSTUP SCAUx'!A678)</f>
        <v/>
      </c>
      <c r="C678" s="105" t="str">
        <f>IF('VSTUP SCAUx'!B678="","",'VSTUP SCAUx'!B678)</f>
        <v/>
      </c>
      <c r="D678" s="105" t="str">
        <f>IF('VSTUP SCAUx'!C678="","",'VSTUP SCAUx'!C678)</f>
        <v/>
      </c>
      <c r="E678" s="105" t="str">
        <f>IF('VSTUP SCAUx'!I678="","",'VSTUP SCAUx'!I678)</f>
        <v/>
      </c>
      <c r="F678" s="95" t="str">
        <f>IF('VSTUP SCAUx'!F678="","",'VSTUP SCAUx'!F678)</f>
        <v/>
      </c>
      <c r="G678" s="95" t="str">
        <f>IF('VSTUP SCAUx'!G678="","",'VSTUP SCAUx'!G678)</f>
        <v/>
      </c>
      <c r="H678" s="101" t="str">
        <f>IF('VSTUP SCAUx'!AC678="","","ANO")</f>
        <v/>
      </c>
      <c r="I678" s="106" t="str">
        <f>IF('VSTUP SCAUx'!BD678="","",'VSTUP SCAUx'!BD678)</f>
        <v/>
      </c>
      <c r="J678" s="101" t="str">
        <f>IF('VSTUP SCAUx'!N678="","",'VSTUP SCAUx'!N678)</f>
        <v/>
      </c>
      <c r="K678" s="95" t="s">
        <v>28</v>
      </c>
      <c r="L678" s="95" t="s">
        <v>28</v>
      </c>
      <c r="M678" s="95" t="s">
        <v>28</v>
      </c>
      <c r="N678" s="95"/>
      <c r="O678" s="95" t="s">
        <v>28</v>
      </c>
      <c r="P678" s="96" t="e">
        <f>ROUND(IF(F678="vyplnit","-",VLOOKUP(CONCATENATE(Y678,G678," ",Z678),ZU!$A$6:$H$100,5,FALSE)*F678),2)</f>
        <v>#N/A</v>
      </c>
      <c r="Q678" s="96" t="e">
        <f t="shared" si="60"/>
        <v>#N/A</v>
      </c>
      <c r="R678" s="97" t="s">
        <v>28</v>
      </c>
      <c r="S678" s="97" t="s">
        <v>28</v>
      </c>
      <c r="T678" s="97" t="s">
        <v>28</v>
      </c>
      <c r="U678" s="96"/>
      <c r="V678" s="101" t="str">
        <f>IF('VSTUP SCAUx'!BH678="","",'VSTUP SCAUx'!BH678)</f>
        <v/>
      </c>
      <c r="W678" s="101" t="str">
        <f>IF('VSTUP SCAUx'!BI678="","",'VSTUP SCAUx'!BI678)</f>
        <v/>
      </c>
      <c r="X678" s="98" t="e">
        <f t="shared" si="61"/>
        <v>#VALUE!</v>
      </c>
      <c r="Y678" s="99">
        <f>IF(A678="vyplnit"," ",VLOOKUP(A678,ZU!$B$6:$H$101,2,FALSE))</f>
        <v>0</v>
      </c>
      <c r="Z678" s="95" t="s">
        <v>28</v>
      </c>
      <c r="AA678" s="95"/>
      <c r="AB678" s="95" t="s">
        <v>28</v>
      </c>
      <c r="AC678" s="95" t="s">
        <v>28</v>
      </c>
      <c r="AD678" s="95" t="s">
        <v>28</v>
      </c>
      <c r="AE678" s="95">
        <f t="shared" si="62"/>
        <v>0</v>
      </c>
      <c r="AF678" s="100">
        <f t="shared" si="63"/>
        <v>1</v>
      </c>
      <c r="AG678" s="95" t="e">
        <f t="shared" si="64"/>
        <v>#N/A</v>
      </c>
      <c r="AH678" s="95"/>
      <c r="AI678" s="101" t="s">
        <v>28</v>
      </c>
      <c r="AJ678" s="101" t="s">
        <v>28</v>
      </c>
      <c r="AK678" s="101" t="s">
        <v>28</v>
      </c>
      <c r="AL678" s="102" t="str">
        <f t="shared" si="65"/>
        <v>nezměněna</v>
      </c>
      <c r="AM678" s="103"/>
    </row>
    <row r="679" spans="1:39" ht="15">
      <c r="A679" s="105" t="str">
        <f>IF('VSTUP SCAUx'!AY679="","",'VSTUP SCAUx'!AY679)</f>
        <v/>
      </c>
      <c r="B679" s="105" t="str">
        <f>IF('VSTUP SCAUx'!A679="","",'VSTUP SCAUx'!A679)</f>
        <v/>
      </c>
      <c r="C679" s="105" t="str">
        <f>IF('VSTUP SCAUx'!B679="","",'VSTUP SCAUx'!B679)</f>
        <v/>
      </c>
      <c r="D679" s="105" t="str">
        <f>IF('VSTUP SCAUx'!C679="","",'VSTUP SCAUx'!C679)</f>
        <v/>
      </c>
      <c r="E679" s="105" t="str">
        <f>IF('VSTUP SCAUx'!I679="","",'VSTUP SCAUx'!I679)</f>
        <v/>
      </c>
      <c r="F679" s="95" t="str">
        <f>IF('VSTUP SCAUx'!F679="","",'VSTUP SCAUx'!F679)</f>
        <v/>
      </c>
      <c r="G679" s="95" t="str">
        <f>IF('VSTUP SCAUx'!G679="","",'VSTUP SCAUx'!G679)</f>
        <v/>
      </c>
      <c r="H679" s="101" t="str">
        <f>IF('VSTUP SCAUx'!AC679="","","ANO")</f>
        <v/>
      </c>
      <c r="I679" s="106" t="str">
        <f>IF('VSTUP SCAUx'!BD679="","",'VSTUP SCAUx'!BD679)</f>
        <v/>
      </c>
      <c r="J679" s="101" t="str">
        <f>IF('VSTUP SCAUx'!N679="","",'VSTUP SCAUx'!N679)</f>
        <v/>
      </c>
      <c r="K679" s="95" t="s">
        <v>28</v>
      </c>
      <c r="L679" s="95" t="s">
        <v>28</v>
      </c>
      <c r="M679" s="95" t="s">
        <v>28</v>
      </c>
      <c r="N679" s="95"/>
      <c r="O679" s="95" t="s">
        <v>28</v>
      </c>
      <c r="P679" s="96" t="e">
        <f>ROUND(IF(F679="vyplnit","-",VLOOKUP(CONCATENATE(Y679,G679," ",Z679),ZU!$A$6:$H$100,5,FALSE)*F679),2)</f>
        <v>#N/A</v>
      </c>
      <c r="Q679" s="96" t="e">
        <f t="shared" si="60"/>
        <v>#N/A</v>
      </c>
      <c r="R679" s="97" t="s">
        <v>28</v>
      </c>
      <c r="S679" s="97" t="s">
        <v>28</v>
      </c>
      <c r="T679" s="97" t="s">
        <v>28</v>
      </c>
      <c r="U679" s="96"/>
      <c r="V679" s="101" t="str">
        <f>IF('VSTUP SCAUx'!BH679="","",'VSTUP SCAUx'!BH679)</f>
        <v/>
      </c>
      <c r="W679" s="101" t="str">
        <f>IF('VSTUP SCAUx'!BI679="","",'VSTUP SCAUx'!BI679)</f>
        <v/>
      </c>
      <c r="X679" s="98" t="e">
        <f t="shared" si="61"/>
        <v>#VALUE!</v>
      </c>
      <c r="Y679" s="99">
        <f>IF(A679="vyplnit"," ",VLOOKUP(A679,ZU!$B$6:$H$101,2,FALSE))</f>
        <v>0</v>
      </c>
      <c r="Z679" s="95" t="s">
        <v>28</v>
      </c>
      <c r="AA679" s="95"/>
      <c r="AB679" s="95" t="s">
        <v>28</v>
      </c>
      <c r="AC679" s="95" t="s">
        <v>28</v>
      </c>
      <c r="AD679" s="95" t="s">
        <v>28</v>
      </c>
      <c r="AE679" s="95">
        <f t="shared" si="62"/>
        <v>0</v>
      </c>
      <c r="AF679" s="100">
        <f t="shared" si="63"/>
        <v>1</v>
      </c>
      <c r="AG679" s="95" t="e">
        <f t="shared" si="64"/>
        <v>#N/A</v>
      </c>
      <c r="AH679" s="95"/>
      <c r="AI679" s="101" t="s">
        <v>28</v>
      </c>
      <c r="AJ679" s="101" t="s">
        <v>28</v>
      </c>
      <c r="AK679" s="101" t="s">
        <v>28</v>
      </c>
      <c r="AL679" s="102" t="str">
        <f t="shared" si="65"/>
        <v>nezměněna</v>
      </c>
      <c r="AM679" s="103"/>
    </row>
    <row r="680" spans="1:39" ht="15">
      <c r="A680" s="105" t="str">
        <f>IF('VSTUP SCAUx'!AY680="","",'VSTUP SCAUx'!AY680)</f>
        <v/>
      </c>
      <c r="B680" s="105" t="str">
        <f>IF('VSTUP SCAUx'!A680="","",'VSTUP SCAUx'!A680)</f>
        <v/>
      </c>
      <c r="C680" s="105" t="str">
        <f>IF('VSTUP SCAUx'!B680="","",'VSTUP SCAUx'!B680)</f>
        <v/>
      </c>
      <c r="D680" s="105" t="str">
        <f>IF('VSTUP SCAUx'!C680="","",'VSTUP SCAUx'!C680)</f>
        <v/>
      </c>
      <c r="E680" s="105" t="str">
        <f>IF('VSTUP SCAUx'!I680="","",'VSTUP SCAUx'!I680)</f>
        <v/>
      </c>
      <c r="F680" s="95" t="str">
        <f>IF('VSTUP SCAUx'!F680="","",'VSTUP SCAUx'!F680)</f>
        <v/>
      </c>
      <c r="G680" s="95" t="str">
        <f>IF('VSTUP SCAUx'!G680="","",'VSTUP SCAUx'!G680)</f>
        <v/>
      </c>
      <c r="H680" s="101" t="str">
        <f>IF('VSTUP SCAUx'!AC680="","","ANO")</f>
        <v/>
      </c>
      <c r="I680" s="106" t="str">
        <f>IF('VSTUP SCAUx'!BD680="","",'VSTUP SCAUx'!BD680)</f>
        <v/>
      </c>
      <c r="J680" s="101" t="str">
        <f>IF('VSTUP SCAUx'!N680="","",'VSTUP SCAUx'!N680)</f>
        <v/>
      </c>
      <c r="K680" s="95" t="s">
        <v>28</v>
      </c>
      <c r="L680" s="95" t="s">
        <v>28</v>
      </c>
      <c r="M680" s="95" t="s">
        <v>28</v>
      </c>
      <c r="N680" s="95"/>
      <c r="O680" s="95" t="s">
        <v>28</v>
      </c>
      <c r="P680" s="96" t="e">
        <f>ROUND(IF(F680="vyplnit","-",VLOOKUP(CONCATENATE(Y680,G680," ",Z680),ZU!$A$6:$H$100,5,FALSE)*F680),2)</f>
        <v>#N/A</v>
      </c>
      <c r="Q680" s="96" t="e">
        <f t="shared" si="60"/>
        <v>#N/A</v>
      </c>
      <c r="R680" s="97" t="s">
        <v>28</v>
      </c>
      <c r="S680" s="97" t="s">
        <v>28</v>
      </c>
      <c r="T680" s="97" t="s">
        <v>28</v>
      </c>
      <c r="U680" s="96"/>
      <c r="V680" s="101" t="str">
        <f>IF('VSTUP SCAUx'!BH680="","",'VSTUP SCAUx'!BH680)</f>
        <v/>
      </c>
      <c r="W680" s="101" t="str">
        <f>IF('VSTUP SCAUx'!BI680="","",'VSTUP SCAUx'!BI680)</f>
        <v/>
      </c>
      <c r="X680" s="98" t="e">
        <f t="shared" si="61"/>
        <v>#VALUE!</v>
      </c>
      <c r="Y680" s="99">
        <f>IF(A680="vyplnit"," ",VLOOKUP(A680,ZU!$B$6:$H$101,2,FALSE))</f>
        <v>0</v>
      </c>
      <c r="Z680" s="95" t="s">
        <v>28</v>
      </c>
      <c r="AA680" s="95"/>
      <c r="AB680" s="95" t="s">
        <v>28</v>
      </c>
      <c r="AC680" s="95" t="s">
        <v>28</v>
      </c>
      <c r="AD680" s="95" t="s">
        <v>28</v>
      </c>
      <c r="AE680" s="95">
        <f t="shared" si="62"/>
        <v>0</v>
      </c>
      <c r="AF680" s="100">
        <f t="shared" si="63"/>
        <v>1</v>
      </c>
      <c r="AG680" s="95" t="e">
        <f t="shared" si="64"/>
        <v>#N/A</v>
      </c>
      <c r="AH680" s="95"/>
      <c r="AI680" s="101" t="s">
        <v>28</v>
      </c>
      <c r="AJ680" s="101" t="s">
        <v>28</v>
      </c>
      <c r="AK680" s="101" t="s">
        <v>28</v>
      </c>
      <c r="AL680" s="102" t="str">
        <f t="shared" si="65"/>
        <v>nezměněna</v>
      </c>
      <c r="AM680" s="103"/>
    </row>
    <row r="681" spans="1:39" ht="15">
      <c r="A681" s="105" t="str">
        <f>IF('VSTUP SCAUx'!AY681="","",'VSTUP SCAUx'!AY681)</f>
        <v/>
      </c>
      <c r="B681" s="105" t="str">
        <f>IF('VSTUP SCAUx'!A681="","",'VSTUP SCAUx'!A681)</f>
        <v/>
      </c>
      <c r="C681" s="105" t="str">
        <f>IF('VSTUP SCAUx'!B681="","",'VSTUP SCAUx'!B681)</f>
        <v/>
      </c>
      <c r="D681" s="105" t="str">
        <f>IF('VSTUP SCAUx'!C681="","",'VSTUP SCAUx'!C681)</f>
        <v/>
      </c>
      <c r="E681" s="105" t="str">
        <f>IF('VSTUP SCAUx'!I681="","",'VSTUP SCAUx'!I681)</f>
        <v/>
      </c>
      <c r="F681" s="95" t="str">
        <f>IF('VSTUP SCAUx'!F681="","",'VSTUP SCAUx'!F681)</f>
        <v/>
      </c>
      <c r="G681" s="95" t="str">
        <f>IF('VSTUP SCAUx'!G681="","",'VSTUP SCAUx'!G681)</f>
        <v/>
      </c>
      <c r="H681" s="101" t="str">
        <f>IF('VSTUP SCAUx'!AC681="","","ANO")</f>
        <v/>
      </c>
      <c r="I681" s="106" t="str">
        <f>IF('VSTUP SCAUx'!BD681="","",'VSTUP SCAUx'!BD681)</f>
        <v/>
      </c>
      <c r="J681" s="101" t="str">
        <f>IF('VSTUP SCAUx'!N681="","",'VSTUP SCAUx'!N681)</f>
        <v/>
      </c>
      <c r="K681" s="95" t="s">
        <v>28</v>
      </c>
      <c r="L681" s="95" t="s">
        <v>28</v>
      </c>
      <c r="M681" s="95" t="s">
        <v>28</v>
      </c>
      <c r="N681" s="95"/>
      <c r="O681" s="95" t="s">
        <v>28</v>
      </c>
      <c r="P681" s="96" t="e">
        <f>ROUND(IF(F681="vyplnit","-",VLOOKUP(CONCATENATE(Y681,G681," ",Z681),ZU!$A$6:$H$100,5,FALSE)*F681),2)</f>
        <v>#N/A</v>
      </c>
      <c r="Q681" s="96" t="e">
        <f t="shared" si="60"/>
        <v>#N/A</v>
      </c>
      <c r="R681" s="97" t="s">
        <v>28</v>
      </c>
      <c r="S681" s="97" t="s">
        <v>28</v>
      </c>
      <c r="T681" s="97" t="s">
        <v>28</v>
      </c>
      <c r="U681" s="96"/>
      <c r="V681" s="101" t="str">
        <f>IF('VSTUP SCAUx'!BH681="","",'VSTUP SCAUx'!BH681)</f>
        <v/>
      </c>
      <c r="W681" s="101" t="str">
        <f>IF('VSTUP SCAUx'!BI681="","",'VSTUP SCAUx'!BI681)</f>
        <v/>
      </c>
      <c r="X681" s="98" t="e">
        <f t="shared" si="61"/>
        <v>#VALUE!</v>
      </c>
      <c r="Y681" s="99">
        <f>IF(A681="vyplnit"," ",VLOOKUP(A681,ZU!$B$6:$H$101,2,FALSE))</f>
        <v>0</v>
      </c>
      <c r="Z681" s="95" t="s">
        <v>28</v>
      </c>
      <c r="AA681" s="95"/>
      <c r="AB681" s="95" t="s">
        <v>28</v>
      </c>
      <c r="AC681" s="95" t="s">
        <v>28</v>
      </c>
      <c r="AD681" s="95" t="s">
        <v>28</v>
      </c>
      <c r="AE681" s="95">
        <f t="shared" si="62"/>
        <v>0</v>
      </c>
      <c r="AF681" s="100">
        <f t="shared" si="63"/>
        <v>1</v>
      </c>
      <c r="AG681" s="95" t="e">
        <f t="shared" si="64"/>
        <v>#N/A</v>
      </c>
      <c r="AH681" s="95"/>
      <c r="AI681" s="101" t="s">
        <v>28</v>
      </c>
      <c r="AJ681" s="101" t="s">
        <v>28</v>
      </c>
      <c r="AK681" s="101" t="s">
        <v>28</v>
      </c>
      <c r="AL681" s="102" t="str">
        <f t="shared" si="65"/>
        <v>nezměněna</v>
      </c>
      <c r="AM681" s="103"/>
    </row>
    <row r="682" spans="1:39" ht="15">
      <c r="A682" s="105" t="str">
        <f>IF('VSTUP SCAUx'!AY682="","",'VSTUP SCAUx'!AY682)</f>
        <v/>
      </c>
      <c r="B682" s="105" t="str">
        <f>IF('VSTUP SCAUx'!A682="","",'VSTUP SCAUx'!A682)</f>
        <v/>
      </c>
      <c r="C682" s="105" t="str">
        <f>IF('VSTUP SCAUx'!B682="","",'VSTUP SCAUx'!B682)</f>
        <v/>
      </c>
      <c r="D682" s="105" t="str">
        <f>IF('VSTUP SCAUx'!C682="","",'VSTUP SCAUx'!C682)</f>
        <v/>
      </c>
      <c r="E682" s="105" t="str">
        <f>IF('VSTUP SCAUx'!I682="","",'VSTUP SCAUx'!I682)</f>
        <v/>
      </c>
      <c r="F682" s="95" t="str">
        <f>IF('VSTUP SCAUx'!F682="","",'VSTUP SCAUx'!F682)</f>
        <v/>
      </c>
      <c r="G682" s="95" t="str">
        <f>IF('VSTUP SCAUx'!G682="","",'VSTUP SCAUx'!G682)</f>
        <v/>
      </c>
      <c r="H682" s="101" t="str">
        <f>IF('VSTUP SCAUx'!AC682="","","ANO")</f>
        <v/>
      </c>
      <c r="I682" s="106" t="str">
        <f>IF('VSTUP SCAUx'!BD682="","",'VSTUP SCAUx'!BD682)</f>
        <v/>
      </c>
      <c r="J682" s="101" t="str">
        <f>IF('VSTUP SCAUx'!N682="","",'VSTUP SCAUx'!N682)</f>
        <v/>
      </c>
      <c r="K682" s="95" t="s">
        <v>28</v>
      </c>
      <c r="L682" s="95" t="s">
        <v>28</v>
      </c>
      <c r="M682" s="95" t="s">
        <v>28</v>
      </c>
      <c r="N682" s="95"/>
      <c r="O682" s="95" t="s">
        <v>28</v>
      </c>
      <c r="P682" s="96" t="e">
        <f>ROUND(IF(F682="vyplnit","-",VLOOKUP(CONCATENATE(Y682,G682," ",Z682),ZU!$A$6:$H$100,5,FALSE)*F682),2)</f>
        <v>#N/A</v>
      </c>
      <c r="Q682" s="96" t="e">
        <f t="shared" si="60"/>
        <v>#N/A</v>
      </c>
      <c r="R682" s="97" t="s">
        <v>28</v>
      </c>
      <c r="S682" s="97" t="s">
        <v>28</v>
      </c>
      <c r="T682" s="97" t="s">
        <v>28</v>
      </c>
      <c r="U682" s="96"/>
      <c r="V682" s="101" t="str">
        <f>IF('VSTUP SCAUx'!BH682="","",'VSTUP SCAUx'!BH682)</f>
        <v/>
      </c>
      <c r="W682" s="101" t="str">
        <f>IF('VSTUP SCAUx'!BI682="","",'VSTUP SCAUx'!BI682)</f>
        <v/>
      </c>
      <c r="X682" s="98" t="e">
        <f t="shared" si="61"/>
        <v>#VALUE!</v>
      </c>
      <c r="Y682" s="99">
        <f>IF(A682="vyplnit"," ",VLOOKUP(A682,ZU!$B$6:$H$101,2,FALSE))</f>
        <v>0</v>
      </c>
      <c r="Z682" s="95" t="s">
        <v>28</v>
      </c>
      <c r="AA682" s="95"/>
      <c r="AB682" s="95" t="s">
        <v>28</v>
      </c>
      <c r="AC682" s="95" t="s">
        <v>28</v>
      </c>
      <c r="AD682" s="95" t="s">
        <v>28</v>
      </c>
      <c r="AE682" s="95">
        <f t="shared" si="62"/>
        <v>0</v>
      </c>
      <c r="AF682" s="100">
        <f t="shared" si="63"/>
        <v>1</v>
      </c>
      <c r="AG682" s="95" t="e">
        <f t="shared" si="64"/>
        <v>#N/A</v>
      </c>
      <c r="AH682" s="95"/>
      <c r="AI682" s="101" t="s">
        <v>28</v>
      </c>
      <c r="AJ682" s="101" t="s">
        <v>28</v>
      </c>
      <c r="AK682" s="101" t="s">
        <v>28</v>
      </c>
      <c r="AL682" s="102" t="str">
        <f t="shared" si="65"/>
        <v>nezměněna</v>
      </c>
      <c r="AM682" s="103"/>
    </row>
    <row r="683" spans="1:39" ht="15">
      <c r="A683" s="105" t="str">
        <f>IF('VSTUP SCAUx'!AY683="","",'VSTUP SCAUx'!AY683)</f>
        <v/>
      </c>
      <c r="B683" s="105" t="str">
        <f>IF('VSTUP SCAUx'!A683="","",'VSTUP SCAUx'!A683)</f>
        <v/>
      </c>
      <c r="C683" s="105" t="str">
        <f>IF('VSTUP SCAUx'!B683="","",'VSTUP SCAUx'!B683)</f>
        <v/>
      </c>
      <c r="D683" s="105" t="str">
        <f>IF('VSTUP SCAUx'!C683="","",'VSTUP SCAUx'!C683)</f>
        <v/>
      </c>
      <c r="E683" s="105" t="str">
        <f>IF('VSTUP SCAUx'!I683="","",'VSTUP SCAUx'!I683)</f>
        <v/>
      </c>
      <c r="F683" s="95" t="str">
        <f>IF('VSTUP SCAUx'!F683="","",'VSTUP SCAUx'!F683)</f>
        <v/>
      </c>
      <c r="G683" s="95" t="str">
        <f>IF('VSTUP SCAUx'!G683="","",'VSTUP SCAUx'!G683)</f>
        <v/>
      </c>
      <c r="H683" s="101" t="str">
        <f>IF('VSTUP SCAUx'!AC683="","","ANO")</f>
        <v/>
      </c>
      <c r="I683" s="106" t="str">
        <f>IF('VSTUP SCAUx'!BD683="","",'VSTUP SCAUx'!BD683)</f>
        <v/>
      </c>
      <c r="J683" s="101" t="str">
        <f>IF('VSTUP SCAUx'!N683="","",'VSTUP SCAUx'!N683)</f>
        <v/>
      </c>
      <c r="K683" s="95" t="s">
        <v>28</v>
      </c>
      <c r="L683" s="95" t="s">
        <v>28</v>
      </c>
      <c r="M683" s="95" t="s">
        <v>28</v>
      </c>
      <c r="N683" s="95"/>
      <c r="O683" s="95" t="s">
        <v>28</v>
      </c>
      <c r="P683" s="96" t="e">
        <f>ROUND(IF(F683="vyplnit","-",VLOOKUP(CONCATENATE(Y683,G683," ",Z683),ZU!$A$6:$H$100,5,FALSE)*F683),2)</f>
        <v>#N/A</v>
      </c>
      <c r="Q683" s="96" t="e">
        <f t="shared" si="60"/>
        <v>#N/A</v>
      </c>
      <c r="R683" s="97" t="s">
        <v>28</v>
      </c>
      <c r="S683" s="97" t="s">
        <v>28</v>
      </c>
      <c r="T683" s="97" t="s">
        <v>28</v>
      </c>
      <c r="U683" s="96"/>
      <c r="V683" s="101" t="str">
        <f>IF('VSTUP SCAUx'!BH683="","",'VSTUP SCAUx'!BH683)</f>
        <v/>
      </c>
      <c r="W683" s="101" t="str">
        <f>IF('VSTUP SCAUx'!BI683="","",'VSTUP SCAUx'!BI683)</f>
        <v/>
      </c>
      <c r="X683" s="98" t="e">
        <f t="shared" si="61"/>
        <v>#VALUE!</v>
      </c>
      <c r="Y683" s="99">
        <f>IF(A683="vyplnit"," ",VLOOKUP(A683,ZU!$B$6:$H$101,2,FALSE))</f>
        <v>0</v>
      </c>
      <c r="Z683" s="95" t="s">
        <v>28</v>
      </c>
      <c r="AA683" s="95"/>
      <c r="AB683" s="95" t="s">
        <v>28</v>
      </c>
      <c r="AC683" s="95" t="s">
        <v>28</v>
      </c>
      <c r="AD683" s="95" t="s">
        <v>28</v>
      </c>
      <c r="AE683" s="95">
        <f t="shared" si="62"/>
        <v>0</v>
      </c>
      <c r="AF683" s="100">
        <f t="shared" si="63"/>
        <v>1</v>
      </c>
      <c r="AG683" s="95" t="e">
        <f t="shared" si="64"/>
        <v>#N/A</v>
      </c>
      <c r="AH683" s="95"/>
      <c r="AI683" s="101" t="s">
        <v>28</v>
      </c>
      <c r="AJ683" s="101" t="s">
        <v>28</v>
      </c>
      <c r="AK683" s="101" t="s">
        <v>28</v>
      </c>
      <c r="AL683" s="102" t="str">
        <f t="shared" si="65"/>
        <v>nezměněna</v>
      </c>
      <c r="AM683" s="103"/>
    </row>
    <row r="684" spans="1:39" ht="15">
      <c r="A684" s="105" t="str">
        <f>IF('VSTUP SCAUx'!AY684="","",'VSTUP SCAUx'!AY684)</f>
        <v/>
      </c>
      <c r="B684" s="105" t="str">
        <f>IF('VSTUP SCAUx'!A684="","",'VSTUP SCAUx'!A684)</f>
        <v/>
      </c>
      <c r="C684" s="105" t="str">
        <f>IF('VSTUP SCAUx'!B684="","",'VSTUP SCAUx'!B684)</f>
        <v/>
      </c>
      <c r="D684" s="105" t="str">
        <f>IF('VSTUP SCAUx'!C684="","",'VSTUP SCAUx'!C684)</f>
        <v/>
      </c>
      <c r="E684" s="105" t="str">
        <f>IF('VSTUP SCAUx'!I684="","",'VSTUP SCAUx'!I684)</f>
        <v/>
      </c>
      <c r="F684" s="95" t="str">
        <f>IF('VSTUP SCAUx'!F684="","",'VSTUP SCAUx'!F684)</f>
        <v/>
      </c>
      <c r="G684" s="95" t="str">
        <f>IF('VSTUP SCAUx'!G684="","",'VSTUP SCAUx'!G684)</f>
        <v/>
      </c>
      <c r="H684" s="101" t="str">
        <f>IF('VSTUP SCAUx'!AC684="","","ANO")</f>
        <v/>
      </c>
      <c r="I684" s="106" t="str">
        <f>IF('VSTUP SCAUx'!BD684="","",'VSTUP SCAUx'!BD684)</f>
        <v/>
      </c>
      <c r="J684" s="101" t="str">
        <f>IF('VSTUP SCAUx'!N684="","",'VSTUP SCAUx'!N684)</f>
        <v/>
      </c>
      <c r="K684" s="95" t="s">
        <v>28</v>
      </c>
      <c r="L684" s="95" t="s">
        <v>28</v>
      </c>
      <c r="M684" s="95" t="s">
        <v>28</v>
      </c>
      <c r="N684" s="95"/>
      <c r="O684" s="95" t="s">
        <v>28</v>
      </c>
      <c r="P684" s="96" t="e">
        <f>ROUND(IF(F684="vyplnit","-",VLOOKUP(CONCATENATE(Y684,G684," ",Z684),ZU!$A$6:$H$100,5,FALSE)*F684),2)</f>
        <v>#N/A</v>
      </c>
      <c r="Q684" s="96" t="e">
        <f t="shared" si="60"/>
        <v>#N/A</v>
      </c>
      <c r="R684" s="97" t="s">
        <v>28</v>
      </c>
      <c r="S684" s="97" t="s">
        <v>28</v>
      </c>
      <c r="T684" s="97" t="s">
        <v>28</v>
      </c>
      <c r="U684" s="96"/>
      <c r="V684" s="101" t="str">
        <f>IF('VSTUP SCAUx'!BH684="","",'VSTUP SCAUx'!BH684)</f>
        <v/>
      </c>
      <c r="W684" s="101" t="str">
        <f>IF('VSTUP SCAUx'!BI684="","",'VSTUP SCAUx'!BI684)</f>
        <v/>
      </c>
      <c r="X684" s="98" t="e">
        <f t="shared" si="61"/>
        <v>#VALUE!</v>
      </c>
      <c r="Y684" s="99">
        <f>IF(A684="vyplnit"," ",VLOOKUP(A684,ZU!$B$6:$H$101,2,FALSE))</f>
        <v>0</v>
      </c>
      <c r="Z684" s="95" t="s">
        <v>28</v>
      </c>
      <c r="AA684" s="95"/>
      <c r="AB684" s="95" t="s">
        <v>28</v>
      </c>
      <c r="AC684" s="95" t="s">
        <v>28</v>
      </c>
      <c r="AD684" s="95" t="s">
        <v>28</v>
      </c>
      <c r="AE684" s="95">
        <f t="shared" si="62"/>
        <v>0</v>
      </c>
      <c r="AF684" s="100">
        <f t="shared" si="63"/>
        <v>1</v>
      </c>
      <c r="AG684" s="95" t="e">
        <f t="shared" si="64"/>
        <v>#N/A</v>
      </c>
      <c r="AH684" s="95"/>
      <c r="AI684" s="101" t="s">
        <v>28</v>
      </c>
      <c r="AJ684" s="101" t="s">
        <v>28</v>
      </c>
      <c r="AK684" s="101" t="s">
        <v>28</v>
      </c>
      <c r="AL684" s="102" t="str">
        <f t="shared" si="65"/>
        <v>nezměněna</v>
      </c>
      <c r="AM684" s="103"/>
    </row>
    <row r="685" spans="1:39" ht="15">
      <c r="A685" s="105" t="str">
        <f>IF('VSTUP SCAUx'!AY685="","",'VSTUP SCAUx'!AY685)</f>
        <v/>
      </c>
      <c r="B685" s="105" t="str">
        <f>IF('VSTUP SCAUx'!A685="","",'VSTUP SCAUx'!A685)</f>
        <v/>
      </c>
      <c r="C685" s="105" t="str">
        <f>IF('VSTUP SCAUx'!B685="","",'VSTUP SCAUx'!B685)</f>
        <v/>
      </c>
      <c r="D685" s="105" t="str">
        <f>IF('VSTUP SCAUx'!C685="","",'VSTUP SCAUx'!C685)</f>
        <v/>
      </c>
      <c r="E685" s="105" t="str">
        <f>IF('VSTUP SCAUx'!I685="","",'VSTUP SCAUx'!I685)</f>
        <v/>
      </c>
      <c r="F685" s="95" t="str">
        <f>IF('VSTUP SCAUx'!F685="","",'VSTUP SCAUx'!F685)</f>
        <v/>
      </c>
      <c r="G685" s="95" t="str">
        <f>IF('VSTUP SCAUx'!G685="","",'VSTUP SCAUx'!G685)</f>
        <v/>
      </c>
      <c r="H685" s="101" t="str">
        <f>IF('VSTUP SCAUx'!AC685="","","ANO")</f>
        <v/>
      </c>
      <c r="I685" s="106" t="str">
        <f>IF('VSTUP SCAUx'!BD685="","",'VSTUP SCAUx'!BD685)</f>
        <v/>
      </c>
      <c r="J685" s="101" t="str">
        <f>IF('VSTUP SCAUx'!N685="","",'VSTUP SCAUx'!N685)</f>
        <v/>
      </c>
      <c r="K685" s="95" t="s">
        <v>28</v>
      </c>
      <c r="L685" s="95" t="s">
        <v>28</v>
      </c>
      <c r="M685" s="95" t="s">
        <v>28</v>
      </c>
      <c r="N685" s="95"/>
      <c r="O685" s="95" t="s">
        <v>28</v>
      </c>
      <c r="P685" s="96" t="e">
        <f>ROUND(IF(F685="vyplnit","-",VLOOKUP(CONCATENATE(Y685,G685," ",Z685),ZU!$A$6:$H$100,5,FALSE)*F685),2)</f>
        <v>#N/A</v>
      </c>
      <c r="Q685" s="96" t="e">
        <f t="shared" si="60"/>
        <v>#N/A</v>
      </c>
      <c r="R685" s="97" t="s">
        <v>28</v>
      </c>
      <c r="S685" s="97" t="s">
        <v>28</v>
      </c>
      <c r="T685" s="97" t="s">
        <v>28</v>
      </c>
      <c r="U685" s="96"/>
      <c r="V685" s="101" t="str">
        <f>IF('VSTUP SCAUx'!BH685="","",'VSTUP SCAUx'!BH685)</f>
        <v/>
      </c>
      <c r="W685" s="101" t="str">
        <f>IF('VSTUP SCAUx'!BI685="","",'VSTUP SCAUx'!BI685)</f>
        <v/>
      </c>
      <c r="X685" s="98" t="e">
        <f t="shared" si="61"/>
        <v>#VALUE!</v>
      </c>
      <c r="Y685" s="99">
        <f>IF(A685="vyplnit"," ",VLOOKUP(A685,ZU!$B$6:$H$101,2,FALSE))</f>
        <v>0</v>
      </c>
      <c r="Z685" s="95" t="s">
        <v>28</v>
      </c>
      <c r="AA685" s="95"/>
      <c r="AB685" s="95" t="s">
        <v>28</v>
      </c>
      <c r="AC685" s="95" t="s">
        <v>28</v>
      </c>
      <c r="AD685" s="95" t="s">
        <v>28</v>
      </c>
      <c r="AE685" s="95">
        <f t="shared" si="62"/>
        <v>0</v>
      </c>
      <c r="AF685" s="100">
        <f t="shared" si="63"/>
        <v>1</v>
      </c>
      <c r="AG685" s="95" t="e">
        <f t="shared" si="64"/>
        <v>#N/A</v>
      </c>
      <c r="AH685" s="95"/>
      <c r="AI685" s="101" t="s">
        <v>28</v>
      </c>
      <c r="AJ685" s="101" t="s">
        <v>28</v>
      </c>
      <c r="AK685" s="101" t="s">
        <v>28</v>
      </c>
      <c r="AL685" s="102" t="str">
        <f t="shared" si="65"/>
        <v>nezměněna</v>
      </c>
      <c r="AM685" s="103"/>
    </row>
    <row r="686" spans="1:39" ht="15">
      <c r="A686" s="105" t="str">
        <f>IF('VSTUP SCAUx'!AY686="","",'VSTUP SCAUx'!AY686)</f>
        <v/>
      </c>
      <c r="B686" s="105" t="str">
        <f>IF('VSTUP SCAUx'!A686="","",'VSTUP SCAUx'!A686)</f>
        <v/>
      </c>
      <c r="C686" s="105" t="str">
        <f>IF('VSTUP SCAUx'!B686="","",'VSTUP SCAUx'!B686)</f>
        <v/>
      </c>
      <c r="D686" s="105" t="str">
        <f>IF('VSTUP SCAUx'!C686="","",'VSTUP SCAUx'!C686)</f>
        <v/>
      </c>
      <c r="E686" s="105" t="str">
        <f>IF('VSTUP SCAUx'!I686="","",'VSTUP SCAUx'!I686)</f>
        <v/>
      </c>
      <c r="F686" s="95" t="str">
        <f>IF('VSTUP SCAUx'!F686="","",'VSTUP SCAUx'!F686)</f>
        <v/>
      </c>
      <c r="G686" s="95" t="str">
        <f>IF('VSTUP SCAUx'!G686="","",'VSTUP SCAUx'!G686)</f>
        <v/>
      </c>
      <c r="H686" s="101" t="str">
        <f>IF('VSTUP SCAUx'!AC686="","","ANO")</f>
        <v/>
      </c>
      <c r="I686" s="106" t="str">
        <f>IF('VSTUP SCAUx'!BD686="","",'VSTUP SCAUx'!BD686)</f>
        <v/>
      </c>
      <c r="J686" s="101" t="str">
        <f>IF('VSTUP SCAUx'!N686="","",'VSTUP SCAUx'!N686)</f>
        <v/>
      </c>
      <c r="K686" s="95" t="s">
        <v>28</v>
      </c>
      <c r="L686" s="95" t="s">
        <v>28</v>
      </c>
      <c r="M686" s="95" t="s">
        <v>28</v>
      </c>
      <c r="N686" s="95"/>
      <c r="O686" s="95" t="s">
        <v>28</v>
      </c>
      <c r="P686" s="96" t="e">
        <f>ROUND(IF(F686="vyplnit","-",VLOOKUP(CONCATENATE(Y686,G686," ",Z686),ZU!$A$6:$H$100,5,FALSE)*F686),2)</f>
        <v>#N/A</v>
      </c>
      <c r="Q686" s="96" t="e">
        <f t="shared" si="60"/>
        <v>#N/A</v>
      </c>
      <c r="R686" s="97" t="s">
        <v>28</v>
      </c>
      <c r="S686" s="97" t="s">
        <v>28</v>
      </c>
      <c r="T686" s="97" t="s">
        <v>28</v>
      </c>
      <c r="U686" s="96"/>
      <c r="V686" s="101" t="str">
        <f>IF('VSTUP SCAUx'!BH686="","",'VSTUP SCAUx'!BH686)</f>
        <v/>
      </c>
      <c r="W686" s="101" t="str">
        <f>IF('VSTUP SCAUx'!BI686="","",'VSTUP SCAUx'!BI686)</f>
        <v/>
      </c>
      <c r="X686" s="98" t="e">
        <f t="shared" si="61"/>
        <v>#VALUE!</v>
      </c>
      <c r="Y686" s="99">
        <f>IF(A686="vyplnit"," ",VLOOKUP(A686,ZU!$B$6:$H$101,2,FALSE))</f>
        <v>0</v>
      </c>
      <c r="Z686" s="95" t="s">
        <v>28</v>
      </c>
      <c r="AA686" s="95"/>
      <c r="AB686" s="95" t="s">
        <v>28</v>
      </c>
      <c r="AC686" s="95" t="s">
        <v>28</v>
      </c>
      <c r="AD686" s="95" t="s">
        <v>28</v>
      </c>
      <c r="AE686" s="95">
        <f t="shared" si="62"/>
        <v>0</v>
      </c>
      <c r="AF686" s="100">
        <f t="shared" si="63"/>
        <v>1</v>
      </c>
      <c r="AG686" s="95" t="e">
        <f t="shared" si="64"/>
        <v>#N/A</v>
      </c>
      <c r="AH686" s="95"/>
      <c r="AI686" s="101" t="s">
        <v>28</v>
      </c>
      <c r="AJ686" s="101" t="s">
        <v>28</v>
      </c>
      <c r="AK686" s="101" t="s">
        <v>28</v>
      </c>
      <c r="AL686" s="102" t="str">
        <f t="shared" si="65"/>
        <v>nezměněna</v>
      </c>
      <c r="AM686" s="103"/>
    </row>
    <row r="687" spans="1:39" ht="15">
      <c r="A687" s="105" t="str">
        <f>IF('VSTUP SCAUx'!AY687="","",'VSTUP SCAUx'!AY687)</f>
        <v/>
      </c>
      <c r="B687" s="105" t="str">
        <f>IF('VSTUP SCAUx'!A687="","",'VSTUP SCAUx'!A687)</f>
        <v/>
      </c>
      <c r="C687" s="105" t="str">
        <f>IF('VSTUP SCAUx'!B687="","",'VSTUP SCAUx'!B687)</f>
        <v/>
      </c>
      <c r="D687" s="105" t="str">
        <f>IF('VSTUP SCAUx'!C687="","",'VSTUP SCAUx'!C687)</f>
        <v/>
      </c>
      <c r="E687" s="105" t="str">
        <f>IF('VSTUP SCAUx'!I687="","",'VSTUP SCAUx'!I687)</f>
        <v/>
      </c>
      <c r="F687" s="95" t="str">
        <f>IF('VSTUP SCAUx'!F687="","",'VSTUP SCAUx'!F687)</f>
        <v/>
      </c>
      <c r="G687" s="95" t="str">
        <f>IF('VSTUP SCAUx'!G687="","",'VSTUP SCAUx'!G687)</f>
        <v/>
      </c>
      <c r="H687" s="101" t="str">
        <f>IF('VSTUP SCAUx'!AC687="","","ANO")</f>
        <v/>
      </c>
      <c r="I687" s="106" t="str">
        <f>IF('VSTUP SCAUx'!BD687="","",'VSTUP SCAUx'!BD687)</f>
        <v/>
      </c>
      <c r="J687" s="101" t="str">
        <f>IF('VSTUP SCAUx'!N687="","",'VSTUP SCAUx'!N687)</f>
        <v/>
      </c>
      <c r="K687" s="95" t="s">
        <v>28</v>
      </c>
      <c r="L687" s="95" t="s">
        <v>28</v>
      </c>
      <c r="M687" s="95" t="s">
        <v>28</v>
      </c>
      <c r="N687" s="95"/>
      <c r="O687" s="95" t="s">
        <v>28</v>
      </c>
      <c r="P687" s="96" t="e">
        <f>ROUND(IF(F687="vyplnit","-",VLOOKUP(CONCATENATE(Y687,G687," ",Z687),ZU!$A$6:$H$100,5,FALSE)*F687),2)</f>
        <v>#N/A</v>
      </c>
      <c r="Q687" s="96" t="e">
        <f t="shared" si="60"/>
        <v>#N/A</v>
      </c>
      <c r="R687" s="97" t="s">
        <v>28</v>
      </c>
      <c r="S687" s="97" t="s">
        <v>28</v>
      </c>
      <c r="T687" s="97" t="s">
        <v>28</v>
      </c>
      <c r="U687" s="96"/>
      <c r="V687" s="101" t="str">
        <f>IF('VSTUP SCAUx'!BH687="","",'VSTUP SCAUx'!BH687)</f>
        <v/>
      </c>
      <c r="W687" s="101" t="str">
        <f>IF('VSTUP SCAUx'!BI687="","",'VSTUP SCAUx'!BI687)</f>
        <v/>
      </c>
      <c r="X687" s="98" t="e">
        <f t="shared" si="61"/>
        <v>#VALUE!</v>
      </c>
      <c r="Y687" s="99">
        <f>IF(A687="vyplnit"," ",VLOOKUP(A687,ZU!$B$6:$H$101,2,FALSE))</f>
        <v>0</v>
      </c>
      <c r="Z687" s="95" t="s">
        <v>28</v>
      </c>
      <c r="AA687" s="95"/>
      <c r="AB687" s="95" t="s">
        <v>28</v>
      </c>
      <c r="AC687" s="95" t="s">
        <v>28</v>
      </c>
      <c r="AD687" s="95" t="s">
        <v>28</v>
      </c>
      <c r="AE687" s="95">
        <f t="shared" si="62"/>
        <v>0</v>
      </c>
      <c r="AF687" s="100">
        <f t="shared" si="63"/>
        <v>1</v>
      </c>
      <c r="AG687" s="95" t="e">
        <f t="shared" si="64"/>
        <v>#N/A</v>
      </c>
      <c r="AH687" s="95"/>
      <c r="AI687" s="101" t="s">
        <v>28</v>
      </c>
      <c r="AJ687" s="101" t="s">
        <v>28</v>
      </c>
      <c r="AK687" s="101" t="s">
        <v>28</v>
      </c>
      <c r="AL687" s="102" t="str">
        <f t="shared" si="65"/>
        <v>nezměněna</v>
      </c>
      <c r="AM687" s="103"/>
    </row>
    <row r="688" spans="1:39" ht="15">
      <c r="A688" s="105" t="str">
        <f>IF('VSTUP SCAUx'!AY688="","",'VSTUP SCAUx'!AY688)</f>
        <v/>
      </c>
      <c r="B688" s="105" t="str">
        <f>IF('VSTUP SCAUx'!A688="","",'VSTUP SCAUx'!A688)</f>
        <v/>
      </c>
      <c r="C688" s="105" t="str">
        <f>IF('VSTUP SCAUx'!B688="","",'VSTUP SCAUx'!B688)</f>
        <v/>
      </c>
      <c r="D688" s="105" t="str">
        <f>IF('VSTUP SCAUx'!C688="","",'VSTUP SCAUx'!C688)</f>
        <v/>
      </c>
      <c r="E688" s="105" t="str">
        <f>IF('VSTUP SCAUx'!I688="","",'VSTUP SCAUx'!I688)</f>
        <v/>
      </c>
      <c r="F688" s="95" t="str">
        <f>IF('VSTUP SCAUx'!F688="","",'VSTUP SCAUx'!F688)</f>
        <v/>
      </c>
      <c r="G688" s="95" t="str">
        <f>IF('VSTUP SCAUx'!G688="","",'VSTUP SCAUx'!G688)</f>
        <v/>
      </c>
      <c r="H688" s="101" t="str">
        <f>IF('VSTUP SCAUx'!AC688="","","ANO")</f>
        <v/>
      </c>
      <c r="I688" s="106" t="str">
        <f>IF('VSTUP SCAUx'!BD688="","",'VSTUP SCAUx'!BD688)</f>
        <v/>
      </c>
      <c r="J688" s="101" t="str">
        <f>IF('VSTUP SCAUx'!N688="","",'VSTUP SCAUx'!N688)</f>
        <v/>
      </c>
      <c r="K688" s="95" t="s">
        <v>28</v>
      </c>
      <c r="L688" s="95" t="s">
        <v>28</v>
      </c>
      <c r="M688" s="95" t="s">
        <v>28</v>
      </c>
      <c r="N688" s="95"/>
      <c r="O688" s="95" t="s">
        <v>28</v>
      </c>
      <c r="P688" s="96" t="e">
        <f>ROUND(IF(F688="vyplnit","-",VLOOKUP(CONCATENATE(Y688,G688," ",Z688),ZU!$A$6:$H$100,5,FALSE)*F688),2)</f>
        <v>#N/A</v>
      </c>
      <c r="Q688" s="96" t="e">
        <f t="shared" si="60"/>
        <v>#N/A</v>
      </c>
      <c r="R688" s="97" t="s">
        <v>28</v>
      </c>
      <c r="S688" s="97" t="s">
        <v>28</v>
      </c>
      <c r="T688" s="97" t="s">
        <v>28</v>
      </c>
      <c r="U688" s="96"/>
      <c r="V688" s="101" t="str">
        <f>IF('VSTUP SCAUx'!BH688="","",'VSTUP SCAUx'!BH688)</f>
        <v/>
      </c>
      <c r="W688" s="101" t="str">
        <f>IF('VSTUP SCAUx'!BI688="","",'VSTUP SCAUx'!BI688)</f>
        <v/>
      </c>
      <c r="X688" s="98" t="e">
        <f t="shared" si="61"/>
        <v>#VALUE!</v>
      </c>
      <c r="Y688" s="99">
        <f>IF(A688="vyplnit"," ",VLOOKUP(A688,ZU!$B$6:$H$101,2,FALSE))</f>
        <v>0</v>
      </c>
      <c r="Z688" s="95" t="s">
        <v>28</v>
      </c>
      <c r="AA688" s="95"/>
      <c r="AB688" s="95" t="s">
        <v>28</v>
      </c>
      <c r="AC688" s="95" t="s">
        <v>28</v>
      </c>
      <c r="AD688" s="95" t="s">
        <v>28</v>
      </c>
      <c r="AE688" s="95">
        <f t="shared" si="62"/>
        <v>0</v>
      </c>
      <c r="AF688" s="100">
        <f t="shared" si="63"/>
        <v>1</v>
      </c>
      <c r="AG688" s="95" t="e">
        <f t="shared" si="64"/>
        <v>#N/A</v>
      </c>
      <c r="AH688" s="95"/>
      <c r="AI688" s="101" t="s">
        <v>28</v>
      </c>
      <c r="AJ688" s="101" t="s">
        <v>28</v>
      </c>
      <c r="AK688" s="101" t="s">
        <v>28</v>
      </c>
      <c r="AL688" s="102" t="str">
        <f t="shared" si="65"/>
        <v>nezměněna</v>
      </c>
      <c r="AM688" s="103"/>
    </row>
    <row r="689" spans="1:39" ht="15">
      <c r="A689" s="105" t="str">
        <f>IF('VSTUP SCAUx'!AY689="","",'VSTUP SCAUx'!AY689)</f>
        <v/>
      </c>
      <c r="B689" s="105" t="str">
        <f>IF('VSTUP SCAUx'!A689="","",'VSTUP SCAUx'!A689)</f>
        <v/>
      </c>
      <c r="C689" s="105" t="str">
        <f>IF('VSTUP SCAUx'!B689="","",'VSTUP SCAUx'!B689)</f>
        <v/>
      </c>
      <c r="D689" s="105" t="str">
        <f>IF('VSTUP SCAUx'!C689="","",'VSTUP SCAUx'!C689)</f>
        <v/>
      </c>
      <c r="E689" s="105" t="str">
        <f>IF('VSTUP SCAUx'!I689="","",'VSTUP SCAUx'!I689)</f>
        <v/>
      </c>
      <c r="F689" s="95" t="str">
        <f>IF('VSTUP SCAUx'!F689="","",'VSTUP SCAUx'!F689)</f>
        <v/>
      </c>
      <c r="G689" s="95" t="str">
        <f>IF('VSTUP SCAUx'!G689="","",'VSTUP SCAUx'!G689)</f>
        <v/>
      </c>
      <c r="H689" s="101" t="str">
        <f>IF('VSTUP SCAUx'!AC689="","","ANO")</f>
        <v/>
      </c>
      <c r="I689" s="106" t="str">
        <f>IF('VSTUP SCAUx'!BD689="","",'VSTUP SCAUx'!BD689)</f>
        <v/>
      </c>
      <c r="J689" s="101" t="str">
        <f>IF('VSTUP SCAUx'!N689="","",'VSTUP SCAUx'!N689)</f>
        <v/>
      </c>
      <c r="K689" s="95" t="s">
        <v>28</v>
      </c>
      <c r="L689" s="95" t="s">
        <v>28</v>
      </c>
      <c r="M689" s="95" t="s">
        <v>28</v>
      </c>
      <c r="N689" s="95"/>
      <c r="O689" s="95" t="s">
        <v>28</v>
      </c>
      <c r="P689" s="96" t="e">
        <f>ROUND(IF(F689="vyplnit","-",VLOOKUP(CONCATENATE(Y689,G689," ",Z689),ZU!$A$6:$H$100,5,FALSE)*F689),2)</f>
        <v>#N/A</v>
      </c>
      <c r="Q689" s="96" t="e">
        <f t="shared" si="60"/>
        <v>#N/A</v>
      </c>
      <c r="R689" s="97" t="s">
        <v>28</v>
      </c>
      <c r="S689" s="97" t="s">
        <v>28</v>
      </c>
      <c r="T689" s="97" t="s">
        <v>28</v>
      </c>
      <c r="U689" s="96"/>
      <c r="V689" s="101" t="str">
        <f>IF('VSTUP SCAUx'!BH689="","",'VSTUP SCAUx'!BH689)</f>
        <v/>
      </c>
      <c r="W689" s="101" t="str">
        <f>IF('VSTUP SCAUx'!BI689="","",'VSTUP SCAUx'!BI689)</f>
        <v/>
      </c>
      <c r="X689" s="98" t="e">
        <f t="shared" si="61"/>
        <v>#VALUE!</v>
      </c>
      <c r="Y689" s="99">
        <f>IF(A689="vyplnit"," ",VLOOKUP(A689,ZU!$B$6:$H$101,2,FALSE))</f>
        <v>0</v>
      </c>
      <c r="Z689" s="95" t="s">
        <v>28</v>
      </c>
      <c r="AA689" s="95"/>
      <c r="AB689" s="95" t="s">
        <v>28</v>
      </c>
      <c r="AC689" s="95" t="s">
        <v>28</v>
      </c>
      <c r="AD689" s="95" t="s">
        <v>28</v>
      </c>
      <c r="AE689" s="95">
        <f t="shared" si="62"/>
        <v>0</v>
      </c>
      <c r="AF689" s="100">
        <f t="shared" si="63"/>
        <v>1</v>
      </c>
      <c r="AG689" s="95" t="e">
        <f t="shared" si="64"/>
        <v>#N/A</v>
      </c>
      <c r="AH689" s="95"/>
      <c r="AI689" s="101" t="s">
        <v>28</v>
      </c>
      <c r="AJ689" s="101" t="s">
        <v>28</v>
      </c>
      <c r="AK689" s="101" t="s">
        <v>28</v>
      </c>
      <c r="AL689" s="102" t="str">
        <f t="shared" si="65"/>
        <v>nezměněna</v>
      </c>
      <c r="AM689" s="103"/>
    </row>
    <row r="690" spans="1:39" ht="15">
      <c r="A690" s="105" t="str">
        <f>IF('VSTUP SCAUx'!AY690="","",'VSTUP SCAUx'!AY690)</f>
        <v/>
      </c>
      <c r="B690" s="105" t="str">
        <f>IF('VSTUP SCAUx'!A690="","",'VSTUP SCAUx'!A690)</f>
        <v/>
      </c>
      <c r="C690" s="105" t="str">
        <f>IF('VSTUP SCAUx'!B690="","",'VSTUP SCAUx'!B690)</f>
        <v/>
      </c>
      <c r="D690" s="105" t="str">
        <f>IF('VSTUP SCAUx'!C690="","",'VSTUP SCAUx'!C690)</f>
        <v/>
      </c>
      <c r="E690" s="105" t="str">
        <f>IF('VSTUP SCAUx'!I690="","",'VSTUP SCAUx'!I690)</f>
        <v/>
      </c>
      <c r="F690" s="95" t="str">
        <f>IF('VSTUP SCAUx'!F690="","",'VSTUP SCAUx'!F690)</f>
        <v/>
      </c>
      <c r="G690" s="95" t="str">
        <f>IF('VSTUP SCAUx'!G690="","",'VSTUP SCAUx'!G690)</f>
        <v/>
      </c>
      <c r="H690" s="101" t="str">
        <f>IF('VSTUP SCAUx'!AC690="","","ANO")</f>
        <v/>
      </c>
      <c r="I690" s="106" t="str">
        <f>IF('VSTUP SCAUx'!BD690="","",'VSTUP SCAUx'!BD690)</f>
        <v/>
      </c>
      <c r="J690" s="101" t="str">
        <f>IF('VSTUP SCAUx'!N690="","",'VSTUP SCAUx'!N690)</f>
        <v/>
      </c>
      <c r="K690" s="95" t="s">
        <v>28</v>
      </c>
      <c r="L690" s="95" t="s">
        <v>28</v>
      </c>
      <c r="M690" s="95" t="s">
        <v>28</v>
      </c>
      <c r="N690" s="95"/>
      <c r="O690" s="95" t="s">
        <v>28</v>
      </c>
      <c r="P690" s="96" t="e">
        <f>ROUND(IF(F690="vyplnit","-",VLOOKUP(CONCATENATE(Y690,G690," ",Z690),ZU!$A$6:$H$100,5,FALSE)*F690),2)</f>
        <v>#N/A</v>
      </c>
      <c r="Q690" s="96" t="e">
        <f t="shared" si="60"/>
        <v>#N/A</v>
      </c>
      <c r="R690" s="97" t="s">
        <v>28</v>
      </c>
      <c r="S690" s="97" t="s">
        <v>28</v>
      </c>
      <c r="T690" s="97" t="s">
        <v>28</v>
      </c>
      <c r="U690" s="96"/>
      <c r="V690" s="101" t="str">
        <f>IF('VSTUP SCAUx'!BH690="","",'VSTUP SCAUx'!BH690)</f>
        <v/>
      </c>
      <c r="W690" s="101" t="str">
        <f>IF('VSTUP SCAUx'!BI690="","",'VSTUP SCAUx'!BI690)</f>
        <v/>
      </c>
      <c r="X690" s="98" t="e">
        <f t="shared" si="61"/>
        <v>#VALUE!</v>
      </c>
      <c r="Y690" s="99">
        <f>IF(A690="vyplnit"," ",VLOOKUP(A690,ZU!$B$6:$H$101,2,FALSE))</f>
        <v>0</v>
      </c>
      <c r="Z690" s="95" t="s">
        <v>28</v>
      </c>
      <c r="AA690" s="95"/>
      <c r="AB690" s="95" t="s">
        <v>28</v>
      </c>
      <c r="AC690" s="95" t="s">
        <v>28</v>
      </c>
      <c r="AD690" s="95" t="s">
        <v>28</v>
      </c>
      <c r="AE690" s="95">
        <f t="shared" si="62"/>
        <v>0</v>
      </c>
      <c r="AF690" s="100">
        <f t="shared" si="63"/>
        <v>1</v>
      </c>
      <c r="AG690" s="95" t="e">
        <f t="shared" si="64"/>
        <v>#N/A</v>
      </c>
      <c r="AH690" s="95"/>
      <c r="AI690" s="101" t="s">
        <v>28</v>
      </c>
      <c r="AJ690" s="101" t="s">
        <v>28</v>
      </c>
      <c r="AK690" s="101" t="s">
        <v>28</v>
      </c>
      <c r="AL690" s="102" t="str">
        <f t="shared" si="65"/>
        <v>nezměněna</v>
      </c>
      <c r="AM690" s="103"/>
    </row>
    <row r="691" spans="1:39" ht="15">
      <c r="A691" s="105" t="str">
        <f>IF('VSTUP SCAUx'!AY691="","",'VSTUP SCAUx'!AY691)</f>
        <v/>
      </c>
      <c r="B691" s="105" t="str">
        <f>IF('VSTUP SCAUx'!A691="","",'VSTUP SCAUx'!A691)</f>
        <v/>
      </c>
      <c r="C691" s="105" t="str">
        <f>IF('VSTUP SCAUx'!B691="","",'VSTUP SCAUx'!B691)</f>
        <v/>
      </c>
      <c r="D691" s="105" t="str">
        <f>IF('VSTUP SCAUx'!C691="","",'VSTUP SCAUx'!C691)</f>
        <v/>
      </c>
      <c r="E691" s="105" t="str">
        <f>IF('VSTUP SCAUx'!I691="","",'VSTUP SCAUx'!I691)</f>
        <v/>
      </c>
      <c r="F691" s="95" t="str">
        <f>IF('VSTUP SCAUx'!F691="","",'VSTUP SCAUx'!F691)</f>
        <v/>
      </c>
      <c r="G691" s="95" t="str">
        <f>IF('VSTUP SCAUx'!G691="","",'VSTUP SCAUx'!G691)</f>
        <v/>
      </c>
      <c r="H691" s="101" t="str">
        <f>IF('VSTUP SCAUx'!AC691="","","ANO")</f>
        <v/>
      </c>
      <c r="I691" s="106" t="str">
        <f>IF('VSTUP SCAUx'!BD691="","",'VSTUP SCAUx'!BD691)</f>
        <v/>
      </c>
      <c r="J691" s="101" t="str">
        <f>IF('VSTUP SCAUx'!N691="","",'VSTUP SCAUx'!N691)</f>
        <v/>
      </c>
      <c r="K691" s="95" t="s">
        <v>28</v>
      </c>
      <c r="L691" s="95" t="s">
        <v>28</v>
      </c>
      <c r="M691" s="95" t="s">
        <v>28</v>
      </c>
      <c r="N691" s="95"/>
      <c r="O691" s="95" t="s">
        <v>28</v>
      </c>
      <c r="P691" s="96" t="e">
        <f>ROUND(IF(F691="vyplnit","-",VLOOKUP(CONCATENATE(Y691,G691," ",Z691),ZU!$A$6:$H$100,5,FALSE)*F691),2)</f>
        <v>#N/A</v>
      </c>
      <c r="Q691" s="96" t="e">
        <f t="shared" si="60"/>
        <v>#N/A</v>
      </c>
      <c r="R691" s="97" t="s">
        <v>28</v>
      </c>
      <c r="S691" s="97" t="s">
        <v>28</v>
      </c>
      <c r="T691" s="97" t="s">
        <v>28</v>
      </c>
      <c r="U691" s="96"/>
      <c r="V691" s="101" t="str">
        <f>IF('VSTUP SCAUx'!BH691="","",'VSTUP SCAUx'!BH691)</f>
        <v/>
      </c>
      <c r="W691" s="101" t="str">
        <f>IF('VSTUP SCAUx'!BI691="","",'VSTUP SCAUx'!BI691)</f>
        <v/>
      </c>
      <c r="X691" s="98" t="e">
        <f t="shared" si="61"/>
        <v>#VALUE!</v>
      </c>
      <c r="Y691" s="99">
        <f>IF(A691="vyplnit"," ",VLOOKUP(A691,ZU!$B$6:$H$101,2,FALSE))</f>
        <v>0</v>
      </c>
      <c r="Z691" s="95" t="s">
        <v>28</v>
      </c>
      <c r="AA691" s="95"/>
      <c r="AB691" s="95" t="s">
        <v>28</v>
      </c>
      <c r="AC691" s="95" t="s">
        <v>28</v>
      </c>
      <c r="AD691" s="95" t="s">
        <v>28</v>
      </c>
      <c r="AE691" s="95">
        <f t="shared" si="62"/>
        <v>0</v>
      </c>
      <c r="AF691" s="100">
        <f t="shared" si="63"/>
        <v>1</v>
      </c>
      <c r="AG691" s="95" t="e">
        <f t="shared" si="64"/>
        <v>#N/A</v>
      </c>
      <c r="AH691" s="95"/>
      <c r="AI691" s="101" t="s">
        <v>28</v>
      </c>
      <c r="AJ691" s="101" t="s">
        <v>28</v>
      </c>
      <c r="AK691" s="101" t="s">
        <v>28</v>
      </c>
      <c r="AL691" s="102" t="str">
        <f t="shared" si="65"/>
        <v>nezměněna</v>
      </c>
      <c r="AM691" s="103"/>
    </row>
    <row r="692" spans="1:39" ht="15">
      <c r="A692" s="105" t="str">
        <f>IF('VSTUP SCAUx'!AY692="","",'VSTUP SCAUx'!AY692)</f>
        <v/>
      </c>
      <c r="B692" s="105" t="str">
        <f>IF('VSTUP SCAUx'!A692="","",'VSTUP SCAUx'!A692)</f>
        <v/>
      </c>
      <c r="C692" s="105" t="str">
        <f>IF('VSTUP SCAUx'!B692="","",'VSTUP SCAUx'!B692)</f>
        <v/>
      </c>
      <c r="D692" s="105" t="str">
        <f>IF('VSTUP SCAUx'!C692="","",'VSTUP SCAUx'!C692)</f>
        <v/>
      </c>
      <c r="E692" s="105" t="str">
        <f>IF('VSTUP SCAUx'!I692="","",'VSTUP SCAUx'!I692)</f>
        <v/>
      </c>
      <c r="F692" s="95" t="str">
        <f>IF('VSTUP SCAUx'!F692="","",'VSTUP SCAUx'!F692)</f>
        <v/>
      </c>
      <c r="G692" s="95" t="str">
        <f>IF('VSTUP SCAUx'!G692="","",'VSTUP SCAUx'!G692)</f>
        <v/>
      </c>
      <c r="H692" s="101" t="str">
        <f>IF('VSTUP SCAUx'!AC692="","","ANO")</f>
        <v/>
      </c>
      <c r="I692" s="106" t="str">
        <f>IF('VSTUP SCAUx'!BD692="","",'VSTUP SCAUx'!BD692)</f>
        <v/>
      </c>
      <c r="J692" s="101" t="str">
        <f>IF('VSTUP SCAUx'!N692="","",'VSTUP SCAUx'!N692)</f>
        <v/>
      </c>
      <c r="K692" s="95" t="s">
        <v>28</v>
      </c>
      <c r="L692" s="95" t="s">
        <v>28</v>
      </c>
      <c r="M692" s="95" t="s">
        <v>28</v>
      </c>
      <c r="N692" s="95"/>
      <c r="O692" s="95" t="s">
        <v>28</v>
      </c>
      <c r="P692" s="96" t="e">
        <f>ROUND(IF(F692="vyplnit","-",VLOOKUP(CONCATENATE(Y692,G692," ",Z692),ZU!$A$6:$H$100,5,FALSE)*F692),2)</f>
        <v>#N/A</v>
      </c>
      <c r="Q692" s="96" t="e">
        <f t="shared" si="60"/>
        <v>#N/A</v>
      </c>
      <c r="R692" s="97" t="s">
        <v>28</v>
      </c>
      <c r="S692" s="97" t="s">
        <v>28</v>
      </c>
      <c r="T692" s="97" t="s">
        <v>28</v>
      </c>
      <c r="U692" s="96"/>
      <c r="V692" s="101" t="str">
        <f>IF('VSTUP SCAUx'!BH692="","",'VSTUP SCAUx'!BH692)</f>
        <v/>
      </c>
      <c r="W692" s="101" t="str">
        <f>IF('VSTUP SCAUx'!BI692="","",'VSTUP SCAUx'!BI692)</f>
        <v/>
      </c>
      <c r="X692" s="98" t="e">
        <f t="shared" si="61"/>
        <v>#VALUE!</v>
      </c>
      <c r="Y692" s="99">
        <f>IF(A692="vyplnit"," ",VLOOKUP(A692,ZU!$B$6:$H$101,2,FALSE))</f>
        <v>0</v>
      </c>
      <c r="Z692" s="95" t="s">
        <v>28</v>
      </c>
      <c r="AA692" s="95"/>
      <c r="AB692" s="95" t="s">
        <v>28</v>
      </c>
      <c r="AC692" s="95" t="s">
        <v>28</v>
      </c>
      <c r="AD692" s="95" t="s">
        <v>28</v>
      </c>
      <c r="AE692" s="95">
        <f t="shared" si="62"/>
        <v>0</v>
      </c>
      <c r="AF692" s="100">
        <f t="shared" si="63"/>
        <v>1</v>
      </c>
      <c r="AG692" s="95" t="e">
        <f t="shared" si="64"/>
        <v>#N/A</v>
      </c>
      <c r="AH692" s="95"/>
      <c r="AI692" s="101" t="s">
        <v>28</v>
      </c>
      <c r="AJ692" s="101" t="s">
        <v>28</v>
      </c>
      <c r="AK692" s="101" t="s">
        <v>28</v>
      </c>
      <c r="AL692" s="102" t="str">
        <f t="shared" si="65"/>
        <v>nezměněna</v>
      </c>
      <c r="AM692" s="103"/>
    </row>
    <row r="693" spans="1:39" ht="15">
      <c r="A693" s="105" t="str">
        <f>IF('VSTUP SCAUx'!AY693="","",'VSTUP SCAUx'!AY693)</f>
        <v/>
      </c>
      <c r="B693" s="105" t="str">
        <f>IF('VSTUP SCAUx'!A693="","",'VSTUP SCAUx'!A693)</f>
        <v/>
      </c>
      <c r="C693" s="105" t="str">
        <f>IF('VSTUP SCAUx'!B693="","",'VSTUP SCAUx'!B693)</f>
        <v/>
      </c>
      <c r="D693" s="105" t="str">
        <f>IF('VSTUP SCAUx'!C693="","",'VSTUP SCAUx'!C693)</f>
        <v/>
      </c>
      <c r="E693" s="105" t="str">
        <f>IF('VSTUP SCAUx'!I693="","",'VSTUP SCAUx'!I693)</f>
        <v/>
      </c>
      <c r="F693" s="95" t="str">
        <f>IF('VSTUP SCAUx'!F693="","",'VSTUP SCAUx'!F693)</f>
        <v/>
      </c>
      <c r="G693" s="95" t="str">
        <f>IF('VSTUP SCAUx'!G693="","",'VSTUP SCAUx'!G693)</f>
        <v/>
      </c>
      <c r="H693" s="101" t="str">
        <f>IF('VSTUP SCAUx'!AC693="","","ANO")</f>
        <v/>
      </c>
      <c r="I693" s="106" t="str">
        <f>IF('VSTUP SCAUx'!BD693="","",'VSTUP SCAUx'!BD693)</f>
        <v/>
      </c>
      <c r="J693" s="101" t="str">
        <f>IF('VSTUP SCAUx'!N693="","",'VSTUP SCAUx'!N693)</f>
        <v/>
      </c>
      <c r="K693" s="95" t="s">
        <v>28</v>
      </c>
      <c r="L693" s="95" t="s">
        <v>28</v>
      </c>
      <c r="M693" s="95" t="s">
        <v>28</v>
      </c>
      <c r="N693" s="95"/>
      <c r="O693" s="95" t="s">
        <v>28</v>
      </c>
      <c r="P693" s="96" t="e">
        <f>ROUND(IF(F693="vyplnit","-",VLOOKUP(CONCATENATE(Y693,G693," ",Z693),ZU!$A$6:$H$100,5,FALSE)*F693),2)</f>
        <v>#N/A</v>
      </c>
      <c r="Q693" s="96" t="e">
        <f t="shared" si="60"/>
        <v>#N/A</v>
      </c>
      <c r="R693" s="97" t="s">
        <v>28</v>
      </c>
      <c r="S693" s="97" t="s">
        <v>28</v>
      </c>
      <c r="T693" s="97" t="s">
        <v>28</v>
      </c>
      <c r="U693" s="96"/>
      <c r="V693" s="101" t="str">
        <f>IF('VSTUP SCAUx'!BH693="","",'VSTUP SCAUx'!BH693)</f>
        <v/>
      </c>
      <c r="W693" s="101" t="str">
        <f>IF('VSTUP SCAUx'!BI693="","",'VSTUP SCAUx'!BI693)</f>
        <v/>
      </c>
      <c r="X693" s="98" t="e">
        <f t="shared" si="61"/>
        <v>#VALUE!</v>
      </c>
      <c r="Y693" s="99">
        <f>IF(A693="vyplnit"," ",VLOOKUP(A693,ZU!$B$6:$H$101,2,FALSE))</f>
        <v>0</v>
      </c>
      <c r="Z693" s="95" t="s">
        <v>28</v>
      </c>
      <c r="AA693" s="95"/>
      <c r="AB693" s="95" t="s">
        <v>28</v>
      </c>
      <c r="AC693" s="95" t="s">
        <v>28</v>
      </c>
      <c r="AD693" s="95" t="s">
        <v>28</v>
      </c>
      <c r="AE693" s="95">
        <f t="shared" si="62"/>
        <v>0</v>
      </c>
      <c r="AF693" s="100">
        <f t="shared" si="63"/>
        <v>1</v>
      </c>
      <c r="AG693" s="95" t="e">
        <f t="shared" si="64"/>
        <v>#N/A</v>
      </c>
      <c r="AH693" s="95"/>
      <c r="AI693" s="101" t="s">
        <v>28</v>
      </c>
      <c r="AJ693" s="101" t="s">
        <v>28</v>
      </c>
      <c r="AK693" s="101" t="s">
        <v>28</v>
      </c>
      <c r="AL693" s="102" t="str">
        <f t="shared" si="65"/>
        <v>nezměněna</v>
      </c>
      <c r="AM693" s="103"/>
    </row>
    <row r="694" spans="1:39" ht="15">
      <c r="A694" s="105" t="str">
        <f>IF('VSTUP SCAUx'!AY694="","",'VSTUP SCAUx'!AY694)</f>
        <v/>
      </c>
      <c r="B694" s="105" t="str">
        <f>IF('VSTUP SCAUx'!A694="","",'VSTUP SCAUx'!A694)</f>
        <v/>
      </c>
      <c r="C694" s="105" t="str">
        <f>IF('VSTUP SCAUx'!B694="","",'VSTUP SCAUx'!B694)</f>
        <v/>
      </c>
      <c r="D694" s="105" t="str">
        <f>IF('VSTUP SCAUx'!C694="","",'VSTUP SCAUx'!C694)</f>
        <v/>
      </c>
      <c r="E694" s="105" t="str">
        <f>IF('VSTUP SCAUx'!I694="","",'VSTUP SCAUx'!I694)</f>
        <v/>
      </c>
      <c r="F694" s="95" t="str">
        <f>IF('VSTUP SCAUx'!F694="","",'VSTUP SCAUx'!F694)</f>
        <v/>
      </c>
      <c r="G694" s="95" t="str">
        <f>IF('VSTUP SCAUx'!G694="","",'VSTUP SCAUx'!G694)</f>
        <v/>
      </c>
      <c r="H694" s="101" t="str">
        <f>IF('VSTUP SCAUx'!AC694="","","ANO")</f>
        <v/>
      </c>
      <c r="I694" s="106" t="str">
        <f>IF('VSTUP SCAUx'!BD694="","",'VSTUP SCAUx'!BD694)</f>
        <v/>
      </c>
      <c r="J694" s="101" t="str">
        <f>IF('VSTUP SCAUx'!N694="","",'VSTUP SCAUx'!N694)</f>
        <v/>
      </c>
      <c r="K694" s="95" t="s">
        <v>28</v>
      </c>
      <c r="L694" s="95" t="s">
        <v>28</v>
      </c>
      <c r="M694" s="95" t="s">
        <v>28</v>
      </c>
      <c r="N694" s="95"/>
      <c r="O694" s="95" t="s">
        <v>28</v>
      </c>
      <c r="P694" s="96" t="e">
        <f>ROUND(IF(F694="vyplnit","-",VLOOKUP(CONCATENATE(Y694,G694," ",Z694),ZU!$A$6:$H$100,5,FALSE)*F694),2)</f>
        <v>#N/A</v>
      </c>
      <c r="Q694" s="96" t="e">
        <f t="shared" si="60"/>
        <v>#N/A</v>
      </c>
      <c r="R694" s="97" t="s">
        <v>28</v>
      </c>
      <c r="S694" s="97" t="s">
        <v>28</v>
      </c>
      <c r="T694" s="97" t="s">
        <v>28</v>
      </c>
      <c r="U694" s="96"/>
      <c r="V694" s="101" t="str">
        <f>IF('VSTUP SCAUx'!BH694="","",'VSTUP SCAUx'!BH694)</f>
        <v/>
      </c>
      <c r="W694" s="101" t="str">
        <f>IF('VSTUP SCAUx'!BI694="","",'VSTUP SCAUx'!BI694)</f>
        <v/>
      </c>
      <c r="X694" s="98" t="e">
        <f t="shared" si="61"/>
        <v>#VALUE!</v>
      </c>
      <c r="Y694" s="99">
        <f>IF(A694="vyplnit"," ",VLOOKUP(A694,ZU!$B$6:$H$101,2,FALSE))</f>
        <v>0</v>
      </c>
      <c r="Z694" s="95" t="s">
        <v>28</v>
      </c>
      <c r="AA694" s="95"/>
      <c r="AB694" s="95" t="s">
        <v>28</v>
      </c>
      <c r="AC694" s="95" t="s">
        <v>28</v>
      </c>
      <c r="AD694" s="95" t="s">
        <v>28</v>
      </c>
      <c r="AE694" s="95">
        <f t="shared" si="62"/>
        <v>0</v>
      </c>
      <c r="AF694" s="100">
        <f t="shared" si="63"/>
        <v>1</v>
      </c>
      <c r="AG694" s="95" t="e">
        <f t="shared" si="64"/>
        <v>#N/A</v>
      </c>
      <c r="AH694" s="95"/>
      <c r="AI694" s="101" t="s">
        <v>28</v>
      </c>
      <c r="AJ694" s="101" t="s">
        <v>28</v>
      </c>
      <c r="AK694" s="101" t="s">
        <v>28</v>
      </c>
      <c r="AL694" s="102" t="str">
        <f t="shared" si="65"/>
        <v>nezměněna</v>
      </c>
      <c r="AM694" s="103"/>
    </row>
    <row r="695" spans="1:39" ht="15">
      <c r="A695" s="105" t="str">
        <f>IF('VSTUP SCAUx'!AY695="","",'VSTUP SCAUx'!AY695)</f>
        <v/>
      </c>
      <c r="B695" s="105" t="str">
        <f>IF('VSTUP SCAUx'!A695="","",'VSTUP SCAUx'!A695)</f>
        <v/>
      </c>
      <c r="C695" s="105" t="str">
        <f>IF('VSTUP SCAUx'!B695="","",'VSTUP SCAUx'!B695)</f>
        <v/>
      </c>
      <c r="D695" s="105" t="str">
        <f>IF('VSTUP SCAUx'!C695="","",'VSTUP SCAUx'!C695)</f>
        <v/>
      </c>
      <c r="E695" s="105" t="str">
        <f>IF('VSTUP SCAUx'!I695="","",'VSTUP SCAUx'!I695)</f>
        <v/>
      </c>
      <c r="F695" s="95" t="str">
        <f>IF('VSTUP SCAUx'!F695="","",'VSTUP SCAUx'!F695)</f>
        <v/>
      </c>
      <c r="G695" s="95" t="str">
        <f>IF('VSTUP SCAUx'!G695="","",'VSTUP SCAUx'!G695)</f>
        <v/>
      </c>
      <c r="H695" s="101" t="str">
        <f>IF('VSTUP SCAUx'!AC695="","","ANO")</f>
        <v/>
      </c>
      <c r="I695" s="106" t="str">
        <f>IF('VSTUP SCAUx'!BD695="","",'VSTUP SCAUx'!BD695)</f>
        <v/>
      </c>
      <c r="J695" s="101" t="str">
        <f>IF('VSTUP SCAUx'!N695="","",'VSTUP SCAUx'!N695)</f>
        <v/>
      </c>
      <c r="K695" s="95" t="s">
        <v>28</v>
      </c>
      <c r="L695" s="95" t="s">
        <v>28</v>
      </c>
      <c r="M695" s="95" t="s">
        <v>28</v>
      </c>
      <c r="N695" s="95"/>
      <c r="O695" s="95" t="s">
        <v>28</v>
      </c>
      <c r="P695" s="96" t="e">
        <f>ROUND(IF(F695="vyplnit","-",VLOOKUP(CONCATENATE(Y695,G695," ",Z695),ZU!$A$6:$H$100,5,FALSE)*F695),2)</f>
        <v>#N/A</v>
      </c>
      <c r="Q695" s="96" t="e">
        <f t="shared" si="60"/>
        <v>#N/A</v>
      </c>
      <c r="R695" s="97" t="s">
        <v>28</v>
      </c>
      <c r="S695" s="97" t="s">
        <v>28</v>
      </c>
      <c r="T695" s="97" t="s">
        <v>28</v>
      </c>
      <c r="U695" s="96"/>
      <c r="V695" s="101" t="str">
        <f>IF('VSTUP SCAUx'!BH695="","",'VSTUP SCAUx'!BH695)</f>
        <v/>
      </c>
      <c r="W695" s="101" t="str">
        <f>IF('VSTUP SCAUx'!BI695="","",'VSTUP SCAUx'!BI695)</f>
        <v/>
      </c>
      <c r="X695" s="98" t="e">
        <f t="shared" si="61"/>
        <v>#VALUE!</v>
      </c>
      <c r="Y695" s="99">
        <f>IF(A695="vyplnit"," ",VLOOKUP(A695,ZU!$B$6:$H$101,2,FALSE))</f>
        <v>0</v>
      </c>
      <c r="Z695" s="95" t="s">
        <v>28</v>
      </c>
      <c r="AA695" s="95"/>
      <c r="AB695" s="95" t="s">
        <v>28</v>
      </c>
      <c r="AC695" s="95" t="s">
        <v>28</v>
      </c>
      <c r="AD695" s="95" t="s">
        <v>28</v>
      </c>
      <c r="AE695" s="95">
        <f t="shared" si="62"/>
        <v>0</v>
      </c>
      <c r="AF695" s="100">
        <f t="shared" si="63"/>
        <v>1</v>
      </c>
      <c r="AG695" s="95" t="e">
        <f t="shared" si="64"/>
        <v>#N/A</v>
      </c>
      <c r="AH695" s="95"/>
      <c r="AI695" s="101" t="s">
        <v>28</v>
      </c>
      <c r="AJ695" s="101" t="s">
        <v>28</v>
      </c>
      <c r="AK695" s="101" t="s">
        <v>28</v>
      </c>
      <c r="AL695" s="102" t="str">
        <f t="shared" si="65"/>
        <v>nezměněna</v>
      </c>
      <c r="AM695" s="103"/>
    </row>
    <row r="696" spans="1:39" ht="15">
      <c r="A696" s="105" t="str">
        <f>IF('VSTUP SCAUx'!AY696="","",'VSTUP SCAUx'!AY696)</f>
        <v/>
      </c>
      <c r="B696" s="105" t="str">
        <f>IF('VSTUP SCAUx'!A696="","",'VSTUP SCAUx'!A696)</f>
        <v/>
      </c>
      <c r="C696" s="105" t="str">
        <f>IF('VSTUP SCAUx'!B696="","",'VSTUP SCAUx'!B696)</f>
        <v/>
      </c>
      <c r="D696" s="105" t="str">
        <f>IF('VSTUP SCAUx'!C696="","",'VSTUP SCAUx'!C696)</f>
        <v/>
      </c>
      <c r="E696" s="105" t="str">
        <f>IF('VSTUP SCAUx'!I696="","",'VSTUP SCAUx'!I696)</f>
        <v/>
      </c>
      <c r="F696" s="95" t="str">
        <f>IF('VSTUP SCAUx'!F696="","",'VSTUP SCAUx'!F696)</f>
        <v/>
      </c>
      <c r="G696" s="95" t="str">
        <f>IF('VSTUP SCAUx'!G696="","",'VSTUP SCAUx'!G696)</f>
        <v/>
      </c>
      <c r="H696" s="101" t="str">
        <f>IF('VSTUP SCAUx'!AC696="","","ANO")</f>
        <v/>
      </c>
      <c r="I696" s="106" t="str">
        <f>IF('VSTUP SCAUx'!BD696="","",'VSTUP SCAUx'!BD696)</f>
        <v/>
      </c>
      <c r="J696" s="101" t="str">
        <f>IF('VSTUP SCAUx'!N696="","",'VSTUP SCAUx'!N696)</f>
        <v/>
      </c>
      <c r="K696" s="95" t="s">
        <v>28</v>
      </c>
      <c r="L696" s="95" t="s">
        <v>28</v>
      </c>
      <c r="M696" s="95" t="s">
        <v>28</v>
      </c>
      <c r="N696" s="95"/>
      <c r="O696" s="95" t="s">
        <v>28</v>
      </c>
      <c r="P696" s="96" t="e">
        <f>ROUND(IF(F696="vyplnit","-",VLOOKUP(CONCATENATE(Y696,G696," ",Z696),ZU!$A$6:$H$100,5,FALSE)*F696),2)</f>
        <v>#N/A</v>
      </c>
      <c r="Q696" s="96" t="e">
        <f t="shared" si="60"/>
        <v>#N/A</v>
      </c>
      <c r="R696" s="97" t="s">
        <v>28</v>
      </c>
      <c r="S696" s="97" t="s">
        <v>28</v>
      </c>
      <c r="T696" s="97" t="s">
        <v>28</v>
      </c>
      <c r="U696" s="96"/>
      <c r="V696" s="101" t="str">
        <f>IF('VSTUP SCAUx'!BH696="","",'VSTUP SCAUx'!BH696)</f>
        <v/>
      </c>
      <c r="W696" s="101" t="str">
        <f>IF('VSTUP SCAUx'!BI696="","",'VSTUP SCAUx'!BI696)</f>
        <v/>
      </c>
      <c r="X696" s="98" t="e">
        <f t="shared" si="61"/>
        <v>#VALUE!</v>
      </c>
      <c r="Y696" s="99">
        <f>IF(A696="vyplnit"," ",VLOOKUP(A696,ZU!$B$6:$H$101,2,FALSE))</f>
        <v>0</v>
      </c>
      <c r="Z696" s="95" t="s">
        <v>28</v>
      </c>
      <c r="AA696" s="95"/>
      <c r="AB696" s="95" t="s">
        <v>28</v>
      </c>
      <c r="AC696" s="95" t="s">
        <v>28</v>
      </c>
      <c r="AD696" s="95" t="s">
        <v>28</v>
      </c>
      <c r="AE696" s="95">
        <f t="shared" si="62"/>
        <v>0</v>
      </c>
      <c r="AF696" s="100">
        <f t="shared" si="63"/>
        <v>1</v>
      </c>
      <c r="AG696" s="95" t="e">
        <f t="shared" si="64"/>
        <v>#N/A</v>
      </c>
      <c r="AH696" s="95"/>
      <c r="AI696" s="101" t="s">
        <v>28</v>
      </c>
      <c r="AJ696" s="101" t="s">
        <v>28</v>
      </c>
      <c r="AK696" s="101" t="s">
        <v>28</v>
      </c>
      <c r="AL696" s="102" t="str">
        <f t="shared" si="65"/>
        <v>nezměněna</v>
      </c>
      <c r="AM696" s="103"/>
    </row>
    <row r="697" spans="1:39" ht="15">
      <c r="A697" s="105" t="str">
        <f>IF('VSTUP SCAUx'!AY697="","",'VSTUP SCAUx'!AY697)</f>
        <v/>
      </c>
      <c r="B697" s="105" t="str">
        <f>IF('VSTUP SCAUx'!A697="","",'VSTUP SCAUx'!A697)</f>
        <v/>
      </c>
      <c r="C697" s="105" t="str">
        <f>IF('VSTUP SCAUx'!B697="","",'VSTUP SCAUx'!B697)</f>
        <v/>
      </c>
      <c r="D697" s="105" t="str">
        <f>IF('VSTUP SCAUx'!C697="","",'VSTUP SCAUx'!C697)</f>
        <v/>
      </c>
      <c r="E697" s="105" t="str">
        <f>IF('VSTUP SCAUx'!I697="","",'VSTUP SCAUx'!I697)</f>
        <v/>
      </c>
      <c r="F697" s="95" t="str">
        <f>IF('VSTUP SCAUx'!F697="","",'VSTUP SCAUx'!F697)</f>
        <v/>
      </c>
      <c r="G697" s="95" t="str">
        <f>IF('VSTUP SCAUx'!G697="","",'VSTUP SCAUx'!G697)</f>
        <v/>
      </c>
      <c r="H697" s="101" t="str">
        <f>IF('VSTUP SCAUx'!AC697="","","ANO")</f>
        <v/>
      </c>
      <c r="I697" s="106" t="str">
        <f>IF('VSTUP SCAUx'!BD697="","",'VSTUP SCAUx'!BD697)</f>
        <v/>
      </c>
      <c r="J697" s="101" t="str">
        <f>IF('VSTUP SCAUx'!N697="","",'VSTUP SCAUx'!N697)</f>
        <v/>
      </c>
      <c r="K697" s="95" t="s">
        <v>28</v>
      </c>
      <c r="L697" s="95" t="s">
        <v>28</v>
      </c>
      <c r="M697" s="95" t="s">
        <v>28</v>
      </c>
      <c r="N697" s="95"/>
      <c r="O697" s="95" t="s">
        <v>28</v>
      </c>
      <c r="P697" s="96" t="e">
        <f>ROUND(IF(F697="vyplnit","-",VLOOKUP(CONCATENATE(Y697,G697," ",Z697),ZU!$A$6:$H$100,5,FALSE)*F697),2)</f>
        <v>#N/A</v>
      </c>
      <c r="Q697" s="96" t="e">
        <f t="shared" si="60"/>
        <v>#N/A</v>
      </c>
      <c r="R697" s="97" t="s">
        <v>28</v>
      </c>
      <c r="S697" s="97" t="s">
        <v>28</v>
      </c>
      <c r="T697" s="97" t="s">
        <v>28</v>
      </c>
      <c r="U697" s="96"/>
      <c r="V697" s="101" t="str">
        <f>IF('VSTUP SCAUx'!BH697="","",'VSTUP SCAUx'!BH697)</f>
        <v/>
      </c>
      <c r="W697" s="101" t="str">
        <f>IF('VSTUP SCAUx'!BI697="","",'VSTUP SCAUx'!BI697)</f>
        <v/>
      </c>
      <c r="X697" s="98" t="e">
        <f t="shared" si="61"/>
        <v>#VALUE!</v>
      </c>
      <c r="Y697" s="99">
        <f>IF(A697="vyplnit"," ",VLOOKUP(A697,ZU!$B$6:$H$101,2,FALSE))</f>
        <v>0</v>
      </c>
      <c r="Z697" s="95" t="s">
        <v>28</v>
      </c>
      <c r="AA697" s="95"/>
      <c r="AB697" s="95" t="s">
        <v>28</v>
      </c>
      <c r="AC697" s="95" t="s">
        <v>28</v>
      </c>
      <c r="AD697" s="95" t="s">
        <v>28</v>
      </c>
      <c r="AE697" s="95">
        <f t="shared" si="62"/>
        <v>0</v>
      </c>
      <c r="AF697" s="100">
        <f t="shared" si="63"/>
        <v>1</v>
      </c>
      <c r="AG697" s="95" t="e">
        <f t="shared" si="64"/>
        <v>#N/A</v>
      </c>
      <c r="AH697" s="95"/>
      <c r="AI697" s="101" t="s">
        <v>28</v>
      </c>
      <c r="AJ697" s="101" t="s">
        <v>28</v>
      </c>
      <c r="AK697" s="101" t="s">
        <v>28</v>
      </c>
      <c r="AL697" s="102" t="str">
        <f t="shared" si="65"/>
        <v>nezměněna</v>
      </c>
      <c r="AM697" s="103"/>
    </row>
    <row r="698" spans="1:39" ht="15">
      <c r="A698" s="105" t="str">
        <f>IF('VSTUP SCAUx'!AY698="","",'VSTUP SCAUx'!AY698)</f>
        <v/>
      </c>
      <c r="B698" s="105" t="str">
        <f>IF('VSTUP SCAUx'!A698="","",'VSTUP SCAUx'!A698)</f>
        <v/>
      </c>
      <c r="C698" s="105" t="str">
        <f>IF('VSTUP SCAUx'!B698="","",'VSTUP SCAUx'!B698)</f>
        <v/>
      </c>
      <c r="D698" s="105" t="str">
        <f>IF('VSTUP SCAUx'!C698="","",'VSTUP SCAUx'!C698)</f>
        <v/>
      </c>
      <c r="E698" s="105" t="str">
        <f>IF('VSTUP SCAUx'!I698="","",'VSTUP SCAUx'!I698)</f>
        <v/>
      </c>
      <c r="F698" s="95" t="str">
        <f>IF('VSTUP SCAUx'!F698="","",'VSTUP SCAUx'!F698)</f>
        <v/>
      </c>
      <c r="G698" s="95" t="str">
        <f>IF('VSTUP SCAUx'!G698="","",'VSTUP SCAUx'!G698)</f>
        <v/>
      </c>
      <c r="H698" s="101" t="str">
        <f>IF('VSTUP SCAUx'!AC698="","","ANO")</f>
        <v/>
      </c>
      <c r="I698" s="106" t="str">
        <f>IF('VSTUP SCAUx'!BD698="","",'VSTUP SCAUx'!BD698)</f>
        <v/>
      </c>
      <c r="J698" s="101" t="str">
        <f>IF('VSTUP SCAUx'!N698="","",'VSTUP SCAUx'!N698)</f>
        <v/>
      </c>
      <c r="K698" s="95" t="s">
        <v>28</v>
      </c>
      <c r="L698" s="95" t="s">
        <v>28</v>
      </c>
      <c r="M698" s="95" t="s">
        <v>28</v>
      </c>
      <c r="N698" s="95"/>
      <c r="O698" s="95" t="s">
        <v>28</v>
      </c>
      <c r="P698" s="96" t="e">
        <f>ROUND(IF(F698="vyplnit","-",VLOOKUP(CONCATENATE(Y698,G698," ",Z698),ZU!$A$6:$H$100,5,FALSE)*F698),2)</f>
        <v>#N/A</v>
      </c>
      <c r="Q698" s="96" t="e">
        <f t="shared" si="60"/>
        <v>#N/A</v>
      </c>
      <c r="R698" s="97" t="s">
        <v>28</v>
      </c>
      <c r="S698" s="97" t="s">
        <v>28</v>
      </c>
      <c r="T698" s="97" t="s">
        <v>28</v>
      </c>
      <c r="U698" s="96"/>
      <c r="V698" s="101" t="str">
        <f>IF('VSTUP SCAUx'!BH698="","",'VSTUP SCAUx'!BH698)</f>
        <v/>
      </c>
      <c r="W698" s="101" t="str">
        <f>IF('VSTUP SCAUx'!BI698="","",'VSTUP SCAUx'!BI698)</f>
        <v/>
      </c>
      <c r="X698" s="98" t="e">
        <f t="shared" si="61"/>
        <v>#VALUE!</v>
      </c>
      <c r="Y698" s="99">
        <f>IF(A698="vyplnit"," ",VLOOKUP(A698,ZU!$B$6:$H$101,2,FALSE))</f>
        <v>0</v>
      </c>
      <c r="Z698" s="95" t="s">
        <v>28</v>
      </c>
      <c r="AA698" s="95"/>
      <c r="AB698" s="95" t="s">
        <v>28</v>
      </c>
      <c r="AC698" s="95" t="s">
        <v>28</v>
      </c>
      <c r="AD698" s="95" t="s">
        <v>28</v>
      </c>
      <c r="AE698" s="95">
        <f t="shared" si="62"/>
        <v>0</v>
      </c>
      <c r="AF698" s="100">
        <f t="shared" si="63"/>
        <v>1</v>
      </c>
      <c r="AG698" s="95" t="e">
        <f t="shared" si="64"/>
        <v>#N/A</v>
      </c>
      <c r="AH698" s="95"/>
      <c r="AI698" s="101" t="s">
        <v>28</v>
      </c>
      <c r="AJ698" s="101" t="s">
        <v>28</v>
      </c>
      <c r="AK698" s="101" t="s">
        <v>28</v>
      </c>
      <c r="AL698" s="102" t="str">
        <f t="shared" si="65"/>
        <v>nezměněna</v>
      </c>
      <c r="AM698" s="103"/>
    </row>
    <row r="699" spans="1:39" ht="15">
      <c r="A699" s="105" t="str">
        <f>IF('VSTUP SCAUx'!AY699="","",'VSTUP SCAUx'!AY699)</f>
        <v/>
      </c>
      <c r="B699" s="105" t="str">
        <f>IF('VSTUP SCAUx'!A699="","",'VSTUP SCAUx'!A699)</f>
        <v/>
      </c>
      <c r="C699" s="105" t="str">
        <f>IF('VSTUP SCAUx'!B699="","",'VSTUP SCAUx'!B699)</f>
        <v/>
      </c>
      <c r="D699" s="105" t="str">
        <f>IF('VSTUP SCAUx'!C699="","",'VSTUP SCAUx'!C699)</f>
        <v/>
      </c>
      <c r="E699" s="105" t="str">
        <f>IF('VSTUP SCAUx'!I699="","",'VSTUP SCAUx'!I699)</f>
        <v/>
      </c>
      <c r="F699" s="95" t="str">
        <f>IF('VSTUP SCAUx'!F699="","",'VSTUP SCAUx'!F699)</f>
        <v/>
      </c>
      <c r="G699" s="95" t="str">
        <f>IF('VSTUP SCAUx'!G699="","",'VSTUP SCAUx'!G699)</f>
        <v/>
      </c>
      <c r="H699" s="101" t="str">
        <f>IF('VSTUP SCAUx'!AC699="","","ANO")</f>
        <v/>
      </c>
      <c r="I699" s="106" t="str">
        <f>IF('VSTUP SCAUx'!BD699="","",'VSTUP SCAUx'!BD699)</f>
        <v/>
      </c>
      <c r="J699" s="101" t="str">
        <f>IF('VSTUP SCAUx'!N699="","",'VSTUP SCAUx'!N699)</f>
        <v/>
      </c>
      <c r="K699" s="95" t="s">
        <v>28</v>
      </c>
      <c r="L699" s="95" t="s">
        <v>28</v>
      </c>
      <c r="M699" s="95" t="s">
        <v>28</v>
      </c>
      <c r="N699" s="95"/>
      <c r="O699" s="95" t="s">
        <v>28</v>
      </c>
      <c r="P699" s="96" t="e">
        <f>ROUND(IF(F699="vyplnit","-",VLOOKUP(CONCATENATE(Y699,G699," ",Z699),ZU!$A$6:$H$100,5,FALSE)*F699),2)</f>
        <v>#N/A</v>
      </c>
      <c r="Q699" s="96" t="e">
        <f t="shared" si="60"/>
        <v>#N/A</v>
      </c>
      <c r="R699" s="97" t="s">
        <v>28</v>
      </c>
      <c r="S699" s="97" t="s">
        <v>28</v>
      </c>
      <c r="T699" s="97" t="s">
        <v>28</v>
      </c>
      <c r="U699" s="96"/>
      <c r="V699" s="101" t="str">
        <f>IF('VSTUP SCAUx'!BH699="","",'VSTUP SCAUx'!BH699)</f>
        <v/>
      </c>
      <c r="W699" s="101" t="str">
        <f>IF('VSTUP SCAUx'!BI699="","",'VSTUP SCAUx'!BI699)</f>
        <v/>
      </c>
      <c r="X699" s="98" t="e">
        <f t="shared" si="61"/>
        <v>#VALUE!</v>
      </c>
      <c r="Y699" s="99">
        <f>IF(A699="vyplnit"," ",VLOOKUP(A699,ZU!$B$6:$H$101,2,FALSE))</f>
        <v>0</v>
      </c>
      <c r="Z699" s="95" t="s">
        <v>28</v>
      </c>
      <c r="AA699" s="95"/>
      <c r="AB699" s="95" t="s">
        <v>28</v>
      </c>
      <c r="AC699" s="95" t="s">
        <v>28</v>
      </c>
      <c r="AD699" s="95" t="s">
        <v>28</v>
      </c>
      <c r="AE699" s="95">
        <f t="shared" si="62"/>
        <v>0</v>
      </c>
      <c r="AF699" s="100">
        <f t="shared" si="63"/>
        <v>1</v>
      </c>
      <c r="AG699" s="95" t="e">
        <f t="shared" si="64"/>
        <v>#N/A</v>
      </c>
      <c r="AH699" s="95"/>
      <c r="AI699" s="101" t="s">
        <v>28</v>
      </c>
      <c r="AJ699" s="101" t="s">
        <v>28</v>
      </c>
      <c r="AK699" s="101" t="s">
        <v>28</v>
      </c>
      <c r="AL699" s="102" t="str">
        <f t="shared" si="65"/>
        <v>nezměněna</v>
      </c>
      <c r="AM699" s="103"/>
    </row>
    <row r="700" spans="1:39" ht="15">
      <c r="A700" s="105" t="str">
        <f>IF('VSTUP SCAUx'!AY700="","",'VSTUP SCAUx'!AY700)</f>
        <v/>
      </c>
      <c r="B700" s="105" t="str">
        <f>IF('VSTUP SCAUx'!A700="","",'VSTUP SCAUx'!A700)</f>
        <v/>
      </c>
      <c r="C700" s="105" t="str">
        <f>IF('VSTUP SCAUx'!B700="","",'VSTUP SCAUx'!B700)</f>
        <v/>
      </c>
      <c r="D700" s="105" t="str">
        <f>IF('VSTUP SCAUx'!C700="","",'VSTUP SCAUx'!C700)</f>
        <v/>
      </c>
      <c r="E700" s="105" t="str">
        <f>IF('VSTUP SCAUx'!I700="","",'VSTUP SCAUx'!I700)</f>
        <v/>
      </c>
      <c r="F700" s="95" t="str">
        <f>IF('VSTUP SCAUx'!F700="","",'VSTUP SCAUx'!F700)</f>
        <v/>
      </c>
      <c r="G700" s="95" t="str">
        <f>IF('VSTUP SCAUx'!G700="","",'VSTUP SCAUx'!G700)</f>
        <v/>
      </c>
      <c r="H700" s="101" t="str">
        <f>IF('VSTUP SCAUx'!AC700="","","ANO")</f>
        <v/>
      </c>
      <c r="I700" s="106" t="str">
        <f>IF('VSTUP SCAUx'!BD700="","",'VSTUP SCAUx'!BD700)</f>
        <v/>
      </c>
      <c r="J700" s="101" t="str">
        <f>IF('VSTUP SCAUx'!N700="","",'VSTUP SCAUx'!N700)</f>
        <v/>
      </c>
      <c r="K700" s="95" t="s">
        <v>28</v>
      </c>
      <c r="L700" s="95" t="s">
        <v>28</v>
      </c>
      <c r="M700" s="95" t="s">
        <v>28</v>
      </c>
      <c r="N700" s="95"/>
      <c r="O700" s="95" t="s">
        <v>28</v>
      </c>
      <c r="P700" s="96" t="e">
        <f>ROUND(IF(F700="vyplnit","-",VLOOKUP(CONCATENATE(Y700,G700," ",Z700),ZU!$A$6:$H$100,5,FALSE)*F700),2)</f>
        <v>#N/A</v>
      </c>
      <c r="Q700" s="96" t="e">
        <f t="shared" si="60"/>
        <v>#N/A</v>
      </c>
      <c r="R700" s="97" t="s">
        <v>28</v>
      </c>
      <c r="S700" s="97" t="s">
        <v>28</v>
      </c>
      <c r="T700" s="97" t="s">
        <v>28</v>
      </c>
      <c r="U700" s="96"/>
      <c r="V700" s="101" t="str">
        <f>IF('VSTUP SCAUx'!BH700="","",'VSTUP SCAUx'!BH700)</f>
        <v/>
      </c>
      <c r="W700" s="101" t="str">
        <f>IF('VSTUP SCAUx'!BI700="","",'VSTUP SCAUx'!BI700)</f>
        <v/>
      </c>
      <c r="X700" s="98" t="e">
        <f t="shared" si="61"/>
        <v>#VALUE!</v>
      </c>
      <c r="Y700" s="99">
        <f>IF(A700="vyplnit"," ",VLOOKUP(A700,ZU!$B$6:$H$101,2,FALSE))</f>
        <v>0</v>
      </c>
      <c r="Z700" s="95" t="s">
        <v>28</v>
      </c>
      <c r="AA700" s="95"/>
      <c r="AB700" s="95" t="s">
        <v>28</v>
      </c>
      <c r="AC700" s="95" t="s">
        <v>28</v>
      </c>
      <c r="AD700" s="95" t="s">
        <v>28</v>
      </c>
      <c r="AE700" s="95">
        <f t="shared" si="62"/>
        <v>0</v>
      </c>
      <c r="AF700" s="100">
        <f t="shared" si="63"/>
        <v>1</v>
      </c>
      <c r="AG700" s="95" t="e">
        <f t="shared" si="64"/>
        <v>#N/A</v>
      </c>
      <c r="AH700" s="95"/>
      <c r="AI700" s="101" t="s">
        <v>28</v>
      </c>
      <c r="AJ700" s="101" t="s">
        <v>28</v>
      </c>
      <c r="AK700" s="101" t="s">
        <v>28</v>
      </c>
      <c r="AL700" s="102" t="str">
        <f t="shared" si="65"/>
        <v>nezměněna</v>
      </c>
      <c r="AM700" s="103"/>
    </row>
    <row r="701" spans="1:39" ht="15">
      <c r="A701" s="105" t="str">
        <f>IF('VSTUP SCAUx'!AY701="","",'VSTUP SCAUx'!AY701)</f>
        <v/>
      </c>
      <c r="B701" s="105" t="str">
        <f>IF('VSTUP SCAUx'!A701="","",'VSTUP SCAUx'!A701)</f>
        <v/>
      </c>
      <c r="C701" s="105" t="str">
        <f>IF('VSTUP SCAUx'!B701="","",'VSTUP SCAUx'!B701)</f>
        <v/>
      </c>
      <c r="D701" s="105" t="str">
        <f>IF('VSTUP SCAUx'!C701="","",'VSTUP SCAUx'!C701)</f>
        <v/>
      </c>
      <c r="E701" s="105" t="str">
        <f>IF('VSTUP SCAUx'!I701="","",'VSTUP SCAUx'!I701)</f>
        <v/>
      </c>
      <c r="F701" s="95" t="str">
        <f>IF('VSTUP SCAUx'!F701="","",'VSTUP SCAUx'!F701)</f>
        <v/>
      </c>
      <c r="G701" s="95" t="str">
        <f>IF('VSTUP SCAUx'!G701="","",'VSTUP SCAUx'!G701)</f>
        <v/>
      </c>
      <c r="H701" s="101" t="str">
        <f>IF('VSTUP SCAUx'!AC701="","","ANO")</f>
        <v/>
      </c>
      <c r="I701" s="106" t="str">
        <f>IF('VSTUP SCAUx'!BD701="","",'VSTUP SCAUx'!BD701)</f>
        <v/>
      </c>
      <c r="J701" s="101" t="str">
        <f>IF('VSTUP SCAUx'!N701="","",'VSTUP SCAUx'!N701)</f>
        <v/>
      </c>
      <c r="K701" s="95" t="s">
        <v>28</v>
      </c>
      <c r="L701" s="95" t="s">
        <v>28</v>
      </c>
      <c r="M701" s="95" t="s">
        <v>28</v>
      </c>
      <c r="N701" s="95"/>
      <c r="O701" s="95" t="s">
        <v>28</v>
      </c>
      <c r="P701" s="96" t="e">
        <f>ROUND(IF(F701="vyplnit","-",VLOOKUP(CONCATENATE(Y701,G701," ",Z701),ZU!$A$6:$H$100,5,FALSE)*F701),2)</f>
        <v>#N/A</v>
      </c>
      <c r="Q701" s="96" t="e">
        <f t="shared" si="60"/>
        <v>#N/A</v>
      </c>
      <c r="R701" s="97" t="s">
        <v>28</v>
      </c>
      <c r="S701" s="97" t="s">
        <v>28</v>
      </c>
      <c r="T701" s="97" t="s">
        <v>28</v>
      </c>
      <c r="U701" s="96"/>
      <c r="V701" s="101" t="str">
        <f>IF('VSTUP SCAUx'!BH701="","",'VSTUP SCAUx'!BH701)</f>
        <v/>
      </c>
      <c r="W701" s="101" t="str">
        <f>IF('VSTUP SCAUx'!BI701="","",'VSTUP SCAUx'!BI701)</f>
        <v/>
      </c>
      <c r="X701" s="98" t="e">
        <f t="shared" si="61"/>
        <v>#VALUE!</v>
      </c>
      <c r="Y701" s="99">
        <f>IF(A701="vyplnit"," ",VLOOKUP(A701,ZU!$B$6:$H$101,2,FALSE))</f>
        <v>0</v>
      </c>
      <c r="Z701" s="95" t="s">
        <v>28</v>
      </c>
      <c r="AA701" s="95"/>
      <c r="AB701" s="95" t="s">
        <v>28</v>
      </c>
      <c r="AC701" s="95" t="s">
        <v>28</v>
      </c>
      <c r="AD701" s="95" t="s">
        <v>28</v>
      </c>
      <c r="AE701" s="95">
        <f t="shared" si="62"/>
        <v>0</v>
      </c>
      <c r="AF701" s="100">
        <f t="shared" si="63"/>
        <v>1</v>
      </c>
      <c r="AG701" s="95" t="e">
        <f t="shared" si="64"/>
        <v>#N/A</v>
      </c>
      <c r="AH701" s="95"/>
      <c r="AI701" s="101" t="s">
        <v>28</v>
      </c>
      <c r="AJ701" s="101" t="s">
        <v>28</v>
      </c>
      <c r="AK701" s="101" t="s">
        <v>28</v>
      </c>
      <c r="AL701" s="102" t="str">
        <f t="shared" si="65"/>
        <v>nezměněna</v>
      </c>
      <c r="AM701" s="103"/>
    </row>
    <row r="702" spans="1:39" ht="15">
      <c r="A702" s="105" t="str">
        <f>IF('VSTUP SCAUx'!AY702="","",'VSTUP SCAUx'!AY702)</f>
        <v/>
      </c>
      <c r="B702" s="105" t="str">
        <f>IF('VSTUP SCAUx'!A702="","",'VSTUP SCAUx'!A702)</f>
        <v/>
      </c>
      <c r="C702" s="105" t="str">
        <f>IF('VSTUP SCAUx'!B702="","",'VSTUP SCAUx'!B702)</f>
        <v/>
      </c>
      <c r="D702" s="105" t="str">
        <f>IF('VSTUP SCAUx'!C702="","",'VSTUP SCAUx'!C702)</f>
        <v/>
      </c>
      <c r="E702" s="105" t="str">
        <f>IF('VSTUP SCAUx'!I702="","",'VSTUP SCAUx'!I702)</f>
        <v/>
      </c>
      <c r="F702" s="95" t="str">
        <f>IF('VSTUP SCAUx'!F702="","",'VSTUP SCAUx'!F702)</f>
        <v/>
      </c>
      <c r="G702" s="95" t="str">
        <f>IF('VSTUP SCAUx'!G702="","",'VSTUP SCAUx'!G702)</f>
        <v/>
      </c>
      <c r="H702" s="101" t="str">
        <f>IF('VSTUP SCAUx'!AC702="","","ANO")</f>
        <v/>
      </c>
      <c r="I702" s="106" t="str">
        <f>IF('VSTUP SCAUx'!BD702="","",'VSTUP SCAUx'!BD702)</f>
        <v/>
      </c>
      <c r="J702" s="101" t="str">
        <f>IF('VSTUP SCAUx'!N702="","",'VSTUP SCAUx'!N702)</f>
        <v/>
      </c>
      <c r="K702" s="95" t="s">
        <v>28</v>
      </c>
      <c r="L702" s="95" t="s">
        <v>28</v>
      </c>
      <c r="M702" s="95" t="s">
        <v>28</v>
      </c>
      <c r="N702" s="95"/>
      <c r="O702" s="95" t="s">
        <v>28</v>
      </c>
      <c r="P702" s="96" t="e">
        <f>ROUND(IF(F702="vyplnit","-",VLOOKUP(CONCATENATE(Y702,G702," ",Z702),ZU!$A$6:$H$100,5,FALSE)*F702),2)</f>
        <v>#N/A</v>
      </c>
      <c r="Q702" s="96" t="e">
        <f t="shared" si="60"/>
        <v>#N/A</v>
      </c>
      <c r="R702" s="97" t="s">
        <v>28</v>
      </c>
      <c r="S702" s="97" t="s">
        <v>28</v>
      </c>
      <c r="T702" s="97" t="s">
        <v>28</v>
      </c>
      <c r="U702" s="96"/>
      <c r="V702" s="101" t="str">
        <f>IF('VSTUP SCAUx'!BH702="","",'VSTUP SCAUx'!BH702)</f>
        <v/>
      </c>
      <c r="W702" s="101" t="str">
        <f>IF('VSTUP SCAUx'!BI702="","",'VSTUP SCAUx'!BI702)</f>
        <v/>
      </c>
      <c r="X702" s="98" t="e">
        <f t="shared" si="61"/>
        <v>#VALUE!</v>
      </c>
      <c r="Y702" s="99">
        <f>IF(A702="vyplnit"," ",VLOOKUP(A702,ZU!$B$6:$H$101,2,FALSE))</f>
        <v>0</v>
      </c>
      <c r="Z702" s="95" t="s">
        <v>28</v>
      </c>
      <c r="AA702" s="95"/>
      <c r="AB702" s="95" t="s">
        <v>28</v>
      </c>
      <c r="AC702" s="95" t="s">
        <v>28</v>
      </c>
      <c r="AD702" s="95" t="s">
        <v>28</v>
      </c>
      <c r="AE702" s="95">
        <f t="shared" si="62"/>
        <v>0</v>
      </c>
      <c r="AF702" s="100">
        <f t="shared" si="63"/>
        <v>1</v>
      </c>
      <c r="AG702" s="95" t="e">
        <f t="shared" si="64"/>
        <v>#N/A</v>
      </c>
      <c r="AH702" s="95"/>
      <c r="AI702" s="101" t="s">
        <v>28</v>
      </c>
      <c r="AJ702" s="101" t="s">
        <v>28</v>
      </c>
      <c r="AK702" s="101" t="s">
        <v>28</v>
      </c>
      <c r="AL702" s="102" t="str">
        <f t="shared" si="65"/>
        <v>nezměněna</v>
      </c>
      <c r="AM702" s="103"/>
    </row>
    <row r="703" spans="1:39" ht="15">
      <c r="A703" s="105" t="str">
        <f>IF('VSTUP SCAUx'!AY703="","",'VSTUP SCAUx'!AY703)</f>
        <v/>
      </c>
      <c r="B703" s="105" t="str">
        <f>IF('VSTUP SCAUx'!A703="","",'VSTUP SCAUx'!A703)</f>
        <v/>
      </c>
      <c r="C703" s="105" t="str">
        <f>IF('VSTUP SCAUx'!B703="","",'VSTUP SCAUx'!B703)</f>
        <v/>
      </c>
      <c r="D703" s="105" t="str">
        <f>IF('VSTUP SCAUx'!C703="","",'VSTUP SCAUx'!C703)</f>
        <v/>
      </c>
      <c r="E703" s="105" t="str">
        <f>IF('VSTUP SCAUx'!I703="","",'VSTUP SCAUx'!I703)</f>
        <v/>
      </c>
      <c r="F703" s="95" t="str">
        <f>IF('VSTUP SCAUx'!F703="","",'VSTUP SCAUx'!F703)</f>
        <v/>
      </c>
      <c r="G703" s="95" t="str">
        <f>IF('VSTUP SCAUx'!G703="","",'VSTUP SCAUx'!G703)</f>
        <v/>
      </c>
      <c r="H703" s="101" t="str">
        <f>IF('VSTUP SCAUx'!AC703="","","ANO")</f>
        <v/>
      </c>
      <c r="I703" s="106" t="str">
        <f>IF('VSTUP SCAUx'!BD703="","",'VSTUP SCAUx'!BD703)</f>
        <v/>
      </c>
      <c r="J703" s="101" t="str">
        <f>IF('VSTUP SCAUx'!N703="","",'VSTUP SCAUx'!N703)</f>
        <v/>
      </c>
      <c r="K703" s="95" t="s">
        <v>28</v>
      </c>
      <c r="L703" s="95" t="s">
        <v>28</v>
      </c>
      <c r="M703" s="95" t="s">
        <v>28</v>
      </c>
      <c r="N703" s="95"/>
      <c r="O703" s="95" t="s">
        <v>28</v>
      </c>
      <c r="P703" s="96" t="e">
        <f>ROUND(IF(F703="vyplnit","-",VLOOKUP(CONCATENATE(Y703,G703," ",Z703),ZU!$A$6:$H$100,5,FALSE)*F703),2)</f>
        <v>#N/A</v>
      </c>
      <c r="Q703" s="96" t="e">
        <f t="shared" si="60"/>
        <v>#N/A</v>
      </c>
      <c r="R703" s="97" t="s">
        <v>28</v>
      </c>
      <c r="S703" s="97" t="s">
        <v>28</v>
      </c>
      <c r="T703" s="97" t="s">
        <v>28</v>
      </c>
      <c r="U703" s="96"/>
      <c r="V703" s="101" t="str">
        <f>IF('VSTUP SCAUx'!BH703="","",'VSTUP SCAUx'!BH703)</f>
        <v/>
      </c>
      <c r="W703" s="101" t="str">
        <f>IF('VSTUP SCAUx'!BI703="","",'VSTUP SCAUx'!BI703)</f>
        <v/>
      </c>
      <c r="X703" s="98" t="e">
        <f t="shared" si="61"/>
        <v>#VALUE!</v>
      </c>
      <c r="Y703" s="99">
        <f>IF(A703="vyplnit"," ",VLOOKUP(A703,ZU!$B$6:$H$101,2,FALSE))</f>
        <v>0</v>
      </c>
      <c r="Z703" s="95" t="s">
        <v>28</v>
      </c>
      <c r="AA703" s="95"/>
      <c r="AB703" s="95" t="s">
        <v>28</v>
      </c>
      <c r="AC703" s="95" t="s">
        <v>28</v>
      </c>
      <c r="AD703" s="95" t="s">
        <v>28</v>
      </c>
      <c r="AE703" s="95">
        <f t="shared" si="62"/>
        <v>0</v>
      </c>
      <c r="AF703" s="100">
        <f t="shared" si="63"/>
        <v>1</v>
      </c>
      <c r="AG703" s="95" t="e">
        <f t="shared" si="64"/>
        <v>#N/A</v>
      </c>
      <c r="AH703" s="95"/>
      <c r="AI703" s="101" t="s">
        <v>28</v>
      </c>
      <c r="AJ703" s="101" t="s">
        <v>28</v>
      </c>
      <c r="AK703" s="101" t="s">
        <v>28</v>
      </c>
      <c r="AL703" s="102" t="str">
        <f t="shared" si="65"/>
        <v>nezměněna</v>
      </c>
      <c r="AM703" s="103"/>
    </row>
    <row r="704" spans="1:39" ht="15">
      <c r="A704" s="105" t="str">
        <f>IF('VSTUP SCAUx'!AY704="","",'VSTUP SCAUx'!AY704)</f>
        <v/>
      </c>
      <c r="B704" s="105" t="str">
        <f>IF('VSTUP SCAUx'!A704="","",'VSTUP SCAUx'!A704)</f>
        <v/>
      </c>
      <c r="C704" s="105" t="str">
        <f>IF('VSTUP SCAUx'!B704="","",'VSTUP SCAUx'!B704)</f>
        <v/>
      </c>
      <c r="D704" s="105" t="str">
        <f>IF('VSTUP SCAUx'!C704="","",'VSTUP SCAUx'!C704)</f>
        <v/>
      </c>
      <c r="E704" s="105" t="str">
        <f>IF('VSTUP SCAUx'!I704="","",'VSTUP SCAUx'!I704)</f>
        <v/>
      </c>
      <c r="F704" s="95" t="str">
        <f>IF('VSTUP SCAUx'!F704="","",'VSTUP SCAUx'!F704)</f>
        <v/>
      </c>
      <c r="G704" s="95" t="str">
        <f>IF('VSTUP SCAUx'!G704="","",'VSTUP SCAUx'!G704)</f>
        <v/>
      </c>
      <c r="H704" s="101" t="str">
        <f>IF('VSTUP SCAUx'!AC704="","","ANO")</f>
        <v/>
      </c>
      <c r="I704" s="106" t="str">
        <f>IF('VSTUP SCAUx'!BD704="","",'VSTUP SCAUx'!BD704)</f>
        <v/>
      </c>
      <c r="J704" s="101" t="str">
        <f>IF('VSTUP SCAUx'!N704="","",'VSTUP SCAUx'!N704)</f>
        <v/>
      </c>
      <c r="K704" s="95" t="s">
        <v>28</v>
      </c>
      <c r="L704" s="95" t="s">
        <v>28</v>
      </c>
      <c r="M704" s="95" t="s">
        <v>28</v>
      </c>
      <c r="N704" s="95"/>
      <c r="O704" s="95" t="s">
        <v>28</v>
      </c>
      <c r="P704" s="96" t="e">
        <f>ROUND(IF(F704="vyplnit","-",VLOOKUP(CONCATENATE(Y704,G704," ",Z704),ZU!$A$6:$H$100,5,FALSE)*F704),2)</f>
        <v>#N/A</v>
      </c>
      <c r="Q704" s="96" t="e">
        <f t="shared" si="60"/>
        <v>#N/A</v>
      </c>
      <c r="R704" s="97" t="s">
        <v>28</v>
      </c>
      <c r="S704" s="97" t="s">
        <v>28</v>
      </c>
      <c r="T704" s="97" t="s">
        <v>28</v>
      </c>
      <c r="U704" s="96"/>
      <c r="V704" s="101" t="str">
        <f>IF('VSTUP SCAUx'!BH704="","",'VSTUP SCAUx'!BH704)</f>
        <v/>
      </c>
      <c r="W704" s="101" t="str">
        <f>IF('VSTUP SCAUx'!BI704="","",'VSTUP SCAUx'!BI704)</f>
        <v/>
      </c>
      <c r="X704" s="98" t="e">
        <f t="shared" si="61"/>
        <v>#VALUE!</v>
      </c>
      <c r="Y704" s="99">
        <f>IF(A704="vyplnit"," ",VLOOKUP(A704,ZU!$B$6:$H$101,2,FALSE))</f>
        <v>0</v>
      </c>
      <c r="Z704" s="95" t="s">
        <v>28</v>
      </c>
      <c r="AA704" s="95"/>
      <c r="AB704" s="95" t="s">
        <v>28</v>
      </c>
      <c r="AC704" s="95" t="s">
        <v>28</v>
      </c>
      <c r="AD704" s="95" t="s">
        <v>28</v>
      </c>
      <c r="AE704" s="95">
        <f t="shared" si="62"/>
        <v>0</v>
      </c>
      <c r="AF704" s="100">
        <f t="shared" si="63"/>
        <v>1</v>
      </c>
      <c r="AG704" s="95" t="e">
        <f t="shared" si="64"/>
        <v>#N/A</v>
      </c>
      <c r="AH704" s="95"/>
      <c r="AI704" s="101" t="s">
        <v>28</v>
      </c>
      <c r="AJ704" s="101" t="s">
        <v>28</v>
      </c>
      <c r="AK704" s="101" t="s">
        <v>28</v>
      </c>
      <c r="AL704" s="102" t="str">
        <f t="shared" si="65"/>
        <v>nezměněna</v>
      </c>
      <c r="AM704" s="103"/>
    </row>
    <row r="705" spans="1:39" ht="15">
      <c r="A705" s="105" t="str">
        <f>IF('VSTUP SCAUx'!AY705="","",'VSTUP SCAUx'!AY705)</f>
        <v/>
      </c>
      <c r="B705" s="105" t="str">
        <f>IF('VSTUP SCAUx'!A705="","",'VSTUP SCAUx'!A705)</f>
        <v/>
      </c>
      <c r="C705" s="105" t="str">
        <f>IF('VSTUP SCAUx'!B705="","",'VSTUP SCAUx'!B705)</f>
        <v/>
      </c>
      <c r="D705" s="105" t="str">
        <f>IF('VSTUP SCAUx'!C705="","",'VSTUP SCAUx'!C705)</f>
        <v/>
      </c>
      <c r="E705" s="105" t="str">
        <f>IF('VSTUP SCAUx'!I705="","",'VSTUP SCAUx'!I705)</f>
        <v/>
      </c>
      <c r="F705" s="95" t="str">
        <f>IF('VSTUP SCAUx'!F705="","",'VSTUP SCAUx'!F705)</f>
        <v/>
      </c>
      <c r="G705" s="95" t="str">
        <f>IF('VSTUP SCAUx'!G705="","",'VSTUP SCAUx'!G705)</f>
        <v/>
      </c>
      <c r="H705" s="101" t="str">
        <f>IF('VSTUP SCAUx'!AC705="","","ANO")</f>
        <v/>
      </c>
      <c r="I705" s="106" t="str">
        <f>IF('VSTUP SCAUx'!BD705="","",'VSTUP SCAUx'!BD705)</f>
        <v/>
      </c>
      <c r="J705" s="101" t="str">
        <f>IF('VSTUP SCAUx'!N705="","",'VSTUP SCAUx'!N705)</f>
        <v/>
      </c>
      <c r="K705" s="95" t="s">
        <v>28</v>
      </c>
      <c r="L705" s="95" t="s">
        <v>28</v>
      </c>
      <c r="M705" s="95" t="s">
        <v>28</v>
      </c>
      <c r="N705" s="95"/>
      <c r="O705" s="95" t="s">
        <v>28</v>
      </c>
      <c r="P705" s="96" t="e">
        <f>ROUND(IF(F705="vyplnit","-",VLOOKUP(CONCATENATE(Y705,G705," ",Z705),ZU!$A$6:$H$100,5,FALSE)*F705),2)</f>
        <v>#N/A</v>
      </c>
      <c r="Q705" s="96" t="e">
        <f t="shared" si="60"/>
        <v>#N/A</v>
      </c>
      <c r="R705" s="97" t="s">
        <v>28</v>
      </c>
      <c r="S705" s="97" t="s">
        <v>28</v>
      </c>
      <c r="T705" s="97" t="s">
        <v>28</v>
      </c>
      <c r="U705" s="96"/>
      <c r="V705" s="101" t="str">
        <f>IF('VSTUP SCAUx'!BH705="","",'VSTUP SCAUx'!BH705)</f>
        <v/>
      </c>
      <c r="W705" s="101" t="str">
        <f>IF('VSTUP SCAUx'!BI705="","",'VSTUP SCAUx'!BI705)</f>
        <v/>
      </c>
      <c r="X705" s="98" t="e">
        <f t="shared" si="61"/>
        <v>#VALUE!</v>
      </c>
      <c r="Y705" s="99">
        <f>IF(A705="vyplnit"," ",VLOOKUP(A705,ZU!$B$6:$H$101,2,FALSE))</f>
        <v>0</v>
      </c>
      <c r="Z705" s="95" t="s">
        <v>28</v>
      </c>
      <c r="AA705" s="95"/>
      <c r="AB705" s="95" t="s">
        <v>28</v>
      </c>
      <c r="AC705" s="95" t="s">
        <v>28</v>
      </c>
      <c r="AD705" s="95" t="s">
        <v>28</v>
      </c>
      <c r="AE705" s="95">
        <f t="shared" si="62"/>
        <v>0</v>
      </c>
      <c r="AF705" s="100">
        <f t="shared" si="63"/>
        <v>1</v>
      </c>
      <c r="AG705" s="95" t="e">
        <f t="shared" si="64"/>
        <v>#N/A</v>
      </c>
      <c r="AH705" s="95"/>
      <c r="AI705" s="101" t="s">
        <v>28</v>
      </c>
      <c r="AJ705" s="101" t="s">
        <v>28</v>
      </c>
      <c r="AK705" s="101" t="s">
        <v>28</v>
      </c>
      <c r="AL705" s="102" t="str">
        <f t="shared" si="65"/>
        <v>nezměněna</v>
      </c>
      <c r="AM705" s="103"/>
    </row>
    <row r="706" spans="1:39" ht="15">
      <c r="A706" s="105" t="str">
        <f>IF('VSTUP SCAUx'!AY706="","",'VSTUP SCAUx'!AY706)</f>
        <v/>
      </c>
      <c r="B706" s="105" t="str">
        <f>IF('VSTUP SCAUx'!A706="","",'VSTUP SCAUx'!A706)</f>
        <v/>
      </c>
      <c r="C706" s="105" t="str">
        <f>IF('VSTUP SCAUx'!B706="","",'VSTUP SCAUx'!B706)</f>
        <v/>
      </c>
      <c r="D706" s="105" t="str">
        <f>IF('VSTUP SCAUx'!C706="","",'VSTUP SCAUx'!C706)</f>
        <v/>
      </c>
      <c r="E706" s="105" t="str">
        <f>IF('VSTUP SCAUx'!I706="","",'VSTUP SCAUx'!I706)</f>
        <v/>
      </c>
      <c r="F706" s="95" t="str">
        <f>IF('VSTUP SCAUx'!F706="","",'VSTUP SCAUx'!F706)</f>
        <v/>
      </c>
      <c r="G706" s="95" t="str">
        <f>IF('VSTUP SCAUx'!G706="","",'VSTUP SCAUx'!G706)</f>
        <v/>
      </c>
      <c r="H706" s="101" t="str">
        <f>IF('VSTUP SCAUx'!AC706="","","ANO")</f>
        <v/>
      </c>
      <c r="I706" s="106" t="str">
        <f>IF('VSTUP SCAUx'!BD706="","",'VSTUP SCAUx'!BD706)</f>
        <v/>
      </c>
      <c r="J706" s="101" t="str">
        <f>IF('VSTUP SCAUx'!N706="","",'VSTUP SCAUx'!N706)</f>
        <v/>
      </c>
      <c r="K706" s="95" t="s">
        <v>28</v>
      </c>
      <c r="L706" s="95" t="s">
        <v>28</v>
      </c>
      <c r="M706" s="95" t="s">
        <v>28</v>
      </c>
      <c r="N706" s="95"/>
      <c r="O706" s="95" t="s">
        <v>28</v>
      </c>
      <c r="P706" s="96" t="e">
        <f>ROUND(IF(F706="vyplnit","-",VLOOKUP(CONCATENATE(Y706,G706," ",Z706),ZU!$A$6:$H$100,5,FALSE)*F706),2)</f>
        <v>#N/A</v>
      </c>
      <c r="Q706" s="96" t="e">
        <f t="shared" si="60"/>
        <v>#N/A</v>
      </c>
      <c r="R706" s="97" t="s">
        <v>28</v>
      </c>
      <c r="S706" s="97" t="s">
        <v>28</v>
      </c>
      <c r="T706" s="97" t="s">
        <v>28</v>
      </c>
      <c r="U706" s="96"/>
      <c r="V706" s="101" t="str">
        <f>IF('VSTUP SCAUx'!BH706="","",'VSTUP SCAUx'!BH706)</f>
        <v/>
      </c>
      <c r="W706" s="101" t="str">
        <f>IF('VSTUP SCAUx'!BI706="","",'VSTUP SCAUx'!BI706)</f>
        <v/>
      </c>
      <c r="X706" s="98" t="e">
        <f t="shared" si="61"/>
        <v>#VALUE!</v>
      </c>
      <c r="Y706" s="99">
        <f>IF(A706="vyplnit"," ",VLOOKUP(A706,ZU!$B$6:$H$101,2,FALSE))</f>
        <v>0</v>
      </c>
      <c r="Z706" s="95" t="s">
        <v>28</v>
      </c>
      <c r="AA706" s="95"/>
      <c r="AB706" s="95" t="s">
        <v>28</v>
      </c>
      <c r="AC706" s="95" t="s">
        <v>28</v>
      </c>
      <c r="AD706" s="95" t="s">
        <v>28</v>
      </c>
      <c r="AE706" s="95">
        <f t="shared" si="62"/>
        <v>0</v>
      </c>
      <c r="AF706" s="100">
        <f t="shared" si="63"/>
        <v>1</v>
      </c>
      <c r="AG706" s="95" t="e">
        <f t="shared" si="64"/>
        <v>#N/A</v>
      </c>
      <c r="AH706" s="95"/>
      <c r="AI706" s="101" t="s">
        <v>28</v>
      </c>
      <c r="AJ706" s="101" t="s">
        <v>28</v>
      </c>
      <c r="AK706" s="101" t="s">
        <v>28</v>
      </c>
      <c r="AL706" s="102" t="str">
        <f t="shared" si="65"/>
        <v>nezměněna</v>
      </c>
      <c r="AM706" s="103"/>
    </row>
    <row r="707" spans="1:39" ht="15">
      <c r="A707" s="105" t="str">
        <f>IF('VSTUP SCAUx'!AY707="","",'VSTUP SCAUx'!AY707)</f>
        <v/>
      </c>
      <c r="B707" s="105" t="str">
        <f>IF('VSTUP SCAUx'!A707="","",'VSTUP SCAUx'!A707)</f>
        <v/>
      </c>
      <c r="C707" s="105" t="str">
        <f>IF('VSTUP SCAUx'!B707="","",'VSTUP SCAUx'!B707)</f>
        <v/>
      </c>
      <c r="D707" s="105" t="str">
        <f>IF('VSTUP SCAUx'!C707="","",'VSTUP SCAUx'!C707)</f>
        <v/>
      </c>
      <c r="E707" s="105" t="str">
        <f>IF('VSTUP SCAUx'!I707="","",'VSTUP SCAUx'!I707)</f>
        <v/>
      </c>
      <c r="F707" s="95" t="str">
        <f>IF('VSTUP SCAUx'!F707="","",'VSTUP SCAUx'!F707)</f>
        <v/>
      </c>
      <c r="G707" s="95" t="str">
        <f>IF('VSTUP SCAUx'!G707="","",'VSTUP SCAUx'!G707)</f>
        <v/>
      </c>
      <c r="H707" s="101" t="str">
        <f>IF('VSTUP SCAUx'!AC707="","","ANO")</f>
        <v/>
      </c>
      <c r="I707" s="106" t="str">
        <f>IF('VSTUP SCAUx'!BD707="","",'VSTUP SCAUx'!BD707)</f>
        <v/>
      </c>
      <c r="J707" s="101" t="str">
        <f>IF('VSTUP SCAUx'!N707="","",'VSTUP SCAUx'!N707)</f>
        <v/>
      </c>
      <c r="K707" s="95" t="s">
        <v>28</v>
      </c>
      <c r="L707" s="95" t="s">
        <v>28</v>
      </c>
      <c r="M707" s="95" t="s">
        <v>28</v>
      </c>
      <c r="N707" s="95"/>
      <c r="O707" s="95" t="s">
        <v>28</v>
      </c>
      <c r="P707" s="96" t="e">
        <f>ROUND(IF(F707="vyplnit","-",VLOOKUP(CONCATENATE(Y707,G707," ",Z707),ZU!$A$6:$H$100,5,FALSE)*F707),2)</f>
        <v>#N/A</v>
      </c>
      <c r="Q707" s="96" t="e">
        <f t="shared" si="60"/>
        <v>#N/A</v>
      </c>
      <c r="R707" s="97" t="s">
        <v>28</v>
      </c>
      <c r="S707" s="97" t="s">
        <v>28</v>
      </c>
      <c r="T707" s="97" t="s">
        <v>28</v>
      </c>
      <c r="U707" s="96"/>
      <c r="V707" s="101" t="str">
        <f>IF('VSTUP SCAUx'!BH707="","",'VSTUP SCAUx'!BH707)</f>
        <v/>
      </c>
      <c r="W707" s="101" t="str">
        <f>IF('VSTUP SCAUx'!BI707="","",'VSTUP SCAUx'!BI707)</f>
        <v/>
      </c>
      <c r="X707" s="98" t="e">
        <f t="shared" si="61"/>
        <v>#VALUE!</v>
      </c>
      <c r="Y707" s="99">
        <f>IF(A707="vyplnit"," ",VLOOKUP(A707,ZU!$B$6:$H$101,2,FALSE))</f>
        <v>0</v>
      </c>
      <c r="Z707" s="95" t="s">
        <v>28</v>
      </c>
      <c r="AA707" s="95"/>
      <c r="AB707" s="95" t="s">
        <v>28</v>
      </c>
      <c r="AC707" s="95" t="s">
        <v>28</v>
      </c>
      <c r="AD707" s="95" t="s">
        <v>28</v>
      </c>
      <c r="AE707" s="95">
        <f t="shared" si="62"/>
        <v>0</v>
      </c>
      <c r="AF707" s="100">
        <f t="shared" si="63"/>
        <v>1</v>
      </c>
      <c r="AG707" s="95" t="e">
        <f t="shared" si="64"/>
        <v>#N/A</v>
      </c>
      <c r="AH707" s="95"/>
      <c r="AI707" s="101" t="s">
        <v>28</v>
      </c>
      <c r="AJ707" s="101" t="s">
        <v>28</v>
      </c>
      <c r="AK707" s="101" t="s">
        <v>28</v>
      </c>
      <c r="AL707" s="102" t="str">
        <f t="shared" si="65"/>
        <v>nezměněna</v>
      </c>
      <c r="AM707" s="103"/>
    </row>
    <row r="708" spans="1:39" ht="15">
      <c r="A708" s="105" t="str">
        <f>IF('VSTUP SCAUx'!AY708="","",'VSTUP SCAUx'!AY708)</f>
        <v/>
      </c>
      <c r="B708" s="105" t="str">
        <f>IF('VSTUP SCAUx'!A708="","",'VSTUP SCAUx'!A708)</f>
        <v/>
      </c>
      <c r="C708" s="105" t="str">
        <f>IF('VSTUP SCAUx'!B708="","",'VSTUP SCAUx'!B708)</f>
        <v/>
      </c>
      <c r="D708" s="105" t="str">
        <f>IF('VSTUP SCAUx'!C708="","",'VSTUP SCAUx'!C708)</f>
        <v/>
      </c>
      <c r="E708" s="105" t="str">
        <f>IF('VSTUP SCAUx'!I708="","",'VSTUP SCAUx'!I708)</f>
        <v/>
      </c>
      <c r="F708" s="95" t="str">
        <f>IF('VSTUP SCAUx'!F708="","",'VSTUP SCAUx'!F708)</f>
        <v/>
      </c>
      <c r="G708" s="95" t="str">
        <f>IF('VSTUP SCAUx'!G708="","",'VSTUP SCAUx'!G708)</f>
        <v/>
      </c>
      <c r="H708" s="101" t="str">
        <f>IF('VSTUP SCAUx'!AC708="","","ANO")</f>
        <v/>
      </c>
      <c r="I708" s="106" t="str">
        <f>IF('VSTUP SCAUx'!BD708="","",'VSTUP SCAUx'!BD708)</f>
        <v/>
      </c>
      <c r="J708" s="101" t="str">
        <f>IF('VSTUP SCAUx'!N708="","",'VSTUP SCAUx'!N708)</f>
        <v/>
      </c>
      <c r="K708" s="95" t="s">
        <v>28</v>
      </c>
      <c r="L708" s="95" t="s">
        <v>28</v>
      </c>
      <c r="M708" s="95" t="s">
        <v>28</v>
      </c>
      <c r="N708" s="95"/>
      <c r="O708" s="95" t="s">
        <v>28</v>
      </c>
      <c r="P708" s="96" t="e">
        <f>ROUND(IF(F708="vyplnit","-",VLOOKUP(CONCATENATE(Y708,G708," ",Z708),ZU!$A$6:$H$100,5,FALSE)*F708),2)</f>
        <v>#N/A</v>
      </c>
      <c r="Q708" s="96" t="e">
        <f t="shared" si="60"/>
        <v>#N/A</v>
      </c>
      <c r="R708" s="97" t="s">
        <v>28</v>
      </c>
      <c r="S708" s="97" t="s">
        <v>28</v>
      </c>
      <c r="T708" s="97" t="s">
        <v>28</v>
      </c>
      <c r="U708" s="96"/>
      <c r="V708" s="101" t="str">
        <f>IF('VSTUP SCAUx'!BH708="","",'VSTUP SCAUx'!BH708)</f>
        <v/>
      </c>
      <c r="W708" s="101" t="str">
        <f>IF('VSTUP SCAUx'!BI708="","",'VSTUP SCAUx'!BI708)</f>
        <v/>
      </c>
      <c r="X708" s="98" t="e">
        <f t="shared" si="61"/>
        <v>#VALUE!</v>
      </c>
      <c r="Y708" s="99">
        <f>IF(A708="vyplnit"," ",VLOOKUP(A708,ZU!$B$6:$H$101,2,FALSE))</f>
        <v>0</v>
      </c>
      <c r="Z708" s="95" t="s">
        <v>28</v>
      </c>
      <c r="AA708" s="95"/>
      <c r="AB708" s="95" t="s">
        <v>28</v>
      </c>
      <c r="AC708" s="95" t="s">
        <v>28</v>
      </c>
      <c r="AD708" s="95" t="s">
        <v>28</v>
      </c>
      <c r="AE708" s="95">
        <f t="shared" si="62"/>
        <v>0</v>
      </c>
      <c r="AF708" s="100">
        <f t="shared" si="63"/>
        <v>1</v>
      </c>
      <c r="AG708" s="95" t="e">
        <f t="shared" si="64"/>
        <v>#N/A</v>
      </c>
      <c r="AH708" s="95"/>
      <c r="AI708" s="101" t="s">
        <v>28</v>
      </c>
      <c r="AJ708" s="101" t="s">
        <v>28</v>
      </c>
      <c r="AK708" s="101" t="s">
        <v>28</v>
      </c>
      <c r="AL708" s="102" t="str">
        <f t="shared" si="65"/>
        <v>nezměněna</v>
      </c>
      <c r="AM708" s="103"/>
    </row>
    <row r="709" spans="1:39" ht="15">
      <c r="A709" s="105" t="str">
        <f>IF('VSTUP SCAUx'!AY709="","",'VSTUP SCAUx'!AY709)</f>
        <v/>
      </c>
      <c r="B709" s="105" t="str">
        <f>IF('VSTUP SCAUx'!A709="","",'VSTUP SCAUx'!A709)</f>
        <v/>
      </c>
      <c r="C709" s="105" t="str">
        <f>IF('VSTUP SCAUx'!B709="","",'VSTUP SCAUx'!B709)</f>
        <v/>
      </c>
      <c r="D709" s="105" t="str">
        <f>IF('VSTUP SCAUx'!C709="","",'VSTUP SCAUx'!C709)</f>
        <v/>
      </c>
      <c r="E709" s="105" t="str">
        <f>IF('VSTUP SCAUx'!I709="","",'VSTUP SCAUx'!I709)</f>
        <v/>
      </c>
      <c r="F709" s="95" t="str">
        <f>IF('VSTUP SCAUx'!F709="","",'VSTUP SCAUx'!F709)</f>
        <v/>
      </c>
      <c r="G709" s="95" t="str">
        <f>IF('VSTUP SCAUx'!G709="","",'VSTUP SCAUx'!G709)</f>
        <v/>
      </c>
      <c r="H709" s="101" t="str">
        <f>IF('VSTUP SCAUx'!AC709="","","ANO")</f>
        <v/>
      </c>
      <c r="I709" s="106" t="str">
        <f>IF('VSTUP SCAUx'!BD709="","",'VSTUP SCAUx'!BD709)</f>
        <v/>
      </c>
      <c r="J709" s="101" t="str">
        <f>IF('VSTUP SCAUx'!N709="","",'VSTUP SCAUx'!N709)</f>
        <v/>
      </c>
      <c r="K709" s="95" t="s">
        <v>28</v>
      </c>
      <c r="L709" s="95" t="s">
        <v>28</v>
      </c>
      <c r="M709" s="95" t="s">
        <v>28</v>
      </c>
      <c r="N709" s="95"/>
      <c r="O709" s="95" t="s">
        <v>28</v>
      </c>
      <c r="P709" s="96" t="e">
        <f>ROUND(IF(F709="vyplnit","-",VLOOKUP(CONCATENATE(Y709,G709," ",Z709),ZU!$A$6:$H$100,5,FALSE)*F709),2)</f>
        <v>#N/A</v>
      </c>
      <c r="Q709" s="96" t="e">
        <f t="shared" si="60"/>
        <v>#N/A</v>
      </c>
      <c r="R709" s="97" t="s">
        <v>28</v>
      </c>
      <c r="S709" s="97" t="s">
        <v>28</v>
      </c>
      <c r="T709" s="97" t="s">
        <v>28</v>
      </c>
      <c r="U709" s="96"/>
      <c r="V709" s="101" t="str">
        <f>IF('VSTUP SCAUx'!BH709="","",'VSTUP SCAUx'!BH709)</f>
        <v/>
      </c>
      <c r="W709" s="101" t="str">
        <f>IF('VSTUP SCAUx'!BI709="","",'VSTUP SCAUx'!BI709)</f>
        <v/>
      </c>
      <c r="X709" s="98" t="e">
        <f t="shared" si="61"/>
        <v>#VALUE!</v>
      </c>
      <c r="Y709" s="99">
        <f>IF(A709="vyplnit"," ",VLOOKUP(A709,ZU!$B$6:$H$101,2,FALSE))</f>
        <v>0</v>
      </c>
      <c r="Z709" s="95" t="s">
        <v>28</v>
      </c>
      <c r="AA709" s="95"/>
      <c r="AB709" s="95" t="s">
        <v>28</v>
      </c>
      <c r="AC709" s="95" t="s">
        <v>28</v>
      </c>
      <c r="AD709" s="95" t="s">
        <v>28</v>
      </c>
      <c r="AE709" s="95">
        <f t="shared" si="62"/>
        <v>0</v>
      </c>
      <c r="AF709" s="100">
        <f t="shared" si="63"/>
        <v>1</v>
      </c>
      <c r="AG709" s="95" t="e">
        <f t="shared" si="64"/>
        <v>#N/A</v>
      </c>
      <c r="AH709" s="95"/>
      <c r="AI709" s="101" t="s">
        <v>28</v>
      </c>
      <c r="AJ709" s="101" t="s">
        <v>28</v>
      </c>
      <c r="AK709" s="101" t="s">
        <v>28</v>
      </c>
      <c r="AL709" s="102" t="str">
        <f t="shared" si="65"/>
        <v>nezměněna</v>
      </c>
      <c r="AM709" s="103"/>
    </row>
    <row r="710" spans="1:39" ht="15">
      <c r="A710" s="105" t="str">
        <f>IF('VSTUP SCAUx'!AY710="","",'VSTUP SCAUx'!AY710)</f>
        <v/>
      </c>
      <c r="B710" s="105" t="str">
        <f>IF('VSTUP SCAUx'!A710="","",'VSTUP SCAUx'!A710)</f>
        <v/>
      </c>
      <c r="C710" s="105" t="str">
        <f>IF('VSTUP SCAUx'!B710="","",'VSTUP SCAUx'!B710)</f>
        <v/>
      </c>
      <c r="D710" s="105" t="str">
        <f>IF('VSTUP SCAUx'!C710="","",'VSTUP SCAUx'!C710)</f>
        <v/>
      </c>
      <c r="E710" s="105" t="str">
        <f>IF('VSTUP SCAUx'!I710="","",'VSTUP SCAUx'!I710)</f>
        <v/>
      </c>
      <c r="F710" s="95" t="str">
        <f>IF('VSTUP SCAUx'!F710="","",'VSTUP SCAUx'!F710)</f>
        <v/>
      </c>
      <c r="G710" s="95" t="str">
        <f>IF('VSTUP SCAUx'!G710="","",'VSTUP SCAUx'!G710)</f>
        <v/>
      </c>
      <c r="H710" s="101" t="str">
        <f>IF('VSTUP SCAUx'!AC710="","","ANO")</f>
        <v/>
      </c>
      <c r="I710" s="106" t="str">
        <f>IF('VSTUP SCAUx'!BD710="","",'VSTUP SCAUx'!BD710)</f>
        <v/>
      </c>
      <c r="J710" s="101" t="str">
        <f>IF('VSTUP SCAUx'!N710="","",'VSTUP SCAUx'!N710)</f>
        <v/>
      </c>
      <c r="K710" s="95" t="s">
        <v>28</v>
      </c>
      <c r="L710" s="95" t="s">
        <v>28</v>
      </c>
      <c r="M710" s="95" t="s">
        <v>28</v>
      </c>
      <c r="N710" s="95"/>
      <c r="O710" s="95" t="s">
        <v>28</v>
      </c>
      <c r="P710" s="96" t="e">
        <f>ROUND(IF(F710="vyplnit","-",VLOOKUP(CONCATENATE(Y710,G710," ",Z710),ZU!$A$6:$H$100,5,FALSE)*F710),2)</f>
        <v>#N/A</v>
      </c>
      <c r="Q710" s="96" t="e">
        <f aca="true" t="shared" si="66" ref="Q710:Q773">MIN(IF(AG710&lt;&gt;"",AG710,P710),O710)</f>
        <v>#N/A</v>
      </c>
      <c r="R710" s="97" t="s">
        <v>28</v>
      </c>
      <c r="S710" s="97" t="s">
        <v>28</v>
      </c>
      <c r="T710" s="97" t="s">
        <v>28</v>
      </c>
      <c r="U710" s="96"/>
      <c r="V710" s="101" t="str">
        <f>IF('VSTUP SCAUx'!BH710="","",'VSTUP SCAUx'!BH710)</f>
        <v/>
      </c>
      <c r="W710" s="101" t="str">
        <f>IF('VSTUP SCAUx'!BI710="","",'VSTUP SCAUx'!BI710)</f>
        <v/>
      </c>
      <c r="X710" s="98" t="e">
        <f aca="true" t="shared" si="67" ref="X710:X773">IF(F710&lt;&gt;"vyplnit",(G710*F710)/V710," ")</f>
        <v>#VALUE!</v>
      </c>
      <c r="Y710" s="99">
        <f>IF(A710="vyplnit"," ",VLOOKUP(A710,ZU!$B$6:$H$101,2,FALSE))</f>
        <v>0</v>
      </c>
      <c r="Z710" s="95" t="s">
        <v>28</v>
      </c>
      <c r="AA710" s="95"/>
      <c r="AB710" s="95" t="s">
        <v>28</v>
      </c>
      <c r="AC710" s="95" t="s">
        <v>28</v>
      </c>
      <c r="AD710" s="95" t="s">
        <v>28</v>
      </c>
      <c r="AE710" s="95">
        <f aca="true" t="shared" si="68" ref="AE710:AE773">SUM(AB710:AD710)</f>
        <v>0</v>
      </c>
      <c r="AF710" s="100">
        <f aca="true" t="shared" si="69" ref="AF710:AF773">1+(AE710/100)</f>
        <v>1</v>
      </c>
      <c r="AG710" s="95" t="e">
        <f aca="true" t="shared" si="70" ref="AG710:AG773">IF(AB710&lt;&gt;"",ROUND(P710*AF710,2),"")</f>
        <v>#N/A</v>
      </c>
      <c r="AH710" s="95"/>
      <c r="AI710" s="101" t="s">
        <v>28</v>
      </c>
      <c r="AJ710" s="101" t="s">
        <v>28</v>
      </c>
      <c r="AK710" s="101" t="s">
        <v>28</v>
      </c>
      <c r="AL710" s="102" t="str">
        <f aca="true" t="shared" si="71" ref="AL710:AL773">IF(AND(AJ710="vyplnit",AK710="vyplnit"),"nezměněna",MIN(AJ710:AK710))</f>
        <v>nezměněna</v>
      </c>
      <c r="AM710" s="103"/>
    </row>
    <row r="711" spans="1:39" ht="15">
      <c r="A711" s="105" t="str">
        <f>IF('VSTUP SCAUx'!AY711="","",'VSTUP SCAUx'!AY711)</f>
        <v/>
      </c>
      <c r="B711" s="105" t="str">
        <f>IF('VSTUP SCAUx'!A711="","",'VSTUP SCAUx'!A711)</f>
        <v/>
      </c>
      <c r="C711" s="105" t="str">
        <f>IF('VSTUP SCAUx'!B711="","",'VSTUP SCAUx'!B711)</f>
        <v/>
      </c>
      <c r="D711" s="105" t="str">
        <f>IF('VSTUP SCAUx'!C711="","",'VSTUP SCAUx'!C711)</f>
        <v/>
      </c>
      <c r="E711" s="105" t="str">
        <f>IF('VSTUP SCAUx'!I711="","",'VSTUP SCAUx'!I711)</f>
        <v/>
      </c>
      <c r="F711" s="95" t="str">
        <f>IF('VSTUP SCAUx'!F711="","",'VSTUP SCAUx'!F711)</f>
        <v/>
      </c>
      <c r="G711" s="95" t="str">
        <f>IF('VSTUP SCAUx'!G711="","",'VSTUP SCAUx'!G711)</f>
        <v/>
      </c>
      <c r="H711" s="101" t="str">
        <f>IF('VSTUP SCAUx'!AC711="","","ANO")</f>
        <v/>
      </c>
      <c r="I711" s="106" t="str">
        <f>IF('VSTUP SCAUx'!BD711="","",'VSTUP SCAUx'!BD711)</f>
        <v/>
      </c>
      <c r="J711" s="101" t="str">
        <f>IF('VSTUP SCAUx'!N711="","",'VSTUP SCAUx'!N711)</f>
        <v/>
      </c>
      <c r="K711" s="95" t="s">
        <v>28</v>
      </c>
      <c r="L711" s="95" t="s">
        <v>28</v>
      </c>
      <c r="M711" s="95" t="s">
        <v>28</v>
      </c>
      <c r="N711" s="95"/>
      <c r="O711" s="95" t="s">
        <v>28</v>
      </c>
      <c r="P711" s="96" t="e">
        <f>ROUND(IF(F711="vyplnit","-",VLOOKUP(CONCATENATE(Y711,G711," ",Z711),ZU!$A$6:$H$100,5,FALSE)*F711),2)</f>
        <v>#N/A</v>
      </c>
      <c r="Q711" s="96" t="e">
        <f t="shared" si="66"/>
        <v>#N/A</v>
      </c>
      <c r="R711" s="97" t="s">
        <v>28</v>
      </c>
      <c r="S711" s="97" t="s">
        <v>28</v>
      </c>
      <c r="T711" s="97" t="s">
        <v>28</v>
      </c>
      <c r="U711" s="96"/>
      <c r="V711" s="101" t="str">
        <f>IF('VSTUP SCAUx'!BH711="","",'VSTUP SCAUx'!BH711)</f>
        <v/>
      </c>
      <c r="W711" s="101" t="str">
        <f>IF('VSTUP SCAUx'!BI711="","",'VSTUP SCAUx'!BI711)</f>
        <v/>
      </c>
      <c r="X711" s="98" t="e">
        <f t="shared" si="67"/>
        <v>#VALUE!</v>
      </c>
      <c r="Y711" s="99">
        <f>IF(A711="vyplnit"," ",VLOOKUP(A711,ZU!$B$6:$H$101,2,FALSE))</f>
        <v>0</v>
      </c>
      <c r="Z711" s="95" t="s">
        <v>28</v>
      </c>
      <c r="AA711" s="95"/>
      <c r="AB711" s="95" t="s">
        <v>28</v>
      </c>
      <c r="AC711" s="95" t="s">
        <v>28</v>
      </c>
      <c r="AD711" s="95" t="s">
        <v>28</v>
      </c>
      <c r="AE711" s="95">
        <f t="shared" si="68"/>
        <v>0</v>
      </c>
      <c r="AF711" s="100">
        <f t="shared" si="69"/>
        <v>1</v>
      </c>
      <c r="AG711" s="95" t="e">
        <f t="shared" si="70"/>
        <v>#N/A</v>
      </c>
      <c r="AH711" s="95"/>
      <c r="AI711" s="101" t="s">
        <v>28</v>
      </c>
      <c r="AJ711" s="101" t="s">
        <v>28</v>
      </c>
      <c r="AK711" s="101" t="s">
        <v>28</v>
      </c>
      <c r="AL711" s="102" t="str">
        <f t="shared" si="71"/>
        <v>nezměněna</v>
      </c>
      <c r="AM711" s="103"/>
    </row>
    <row r="712" spans="1:39" ht="15">
      <c r="A712" s="105" t="str">
        <f>IF('VSTUP SCAUx'!AY712="","",'VSTUP SCAUx'!AY712)</f>
        <v/>
      </c>
      <c r="B712" s="105" t="str">
        <f>IF('VSTUP SCAUx'!A712="","",'VSTUP SCAUx'!A712)</f>
        <v/>
      </c>
      <c r="C712" s="105" t="str">
        <f>IF('VSTUP SCAUx'!B712="","",'VSTUP SCAUx'!B712)</f>
        <v/>
      </c>
      <c r="D712" s="105" t="str">
        <f>IF('VSTUP SCAUx'!C712="","",'VSTUP SCAUx'!C712)</f>
        <v/>
      </c>
      <c r="E712" s="105" t="str">
        <f>IF('VSTUP SCAUx'!I712="","",'VSTUP SCAUx'!I712)</f>
        <v/>
      </c>
      <c r="F712" s="95" t="str">
        <f>IF('VSTUP SCAUx'!F712="","",'VSTUP SCAUx'!F712)</f>
        <v/>
      </c>
      <c r="G712" s="95" t="str">
        <f>IF('VSTUP SCAUx'!G712="","",'VSTUP SCAUx'!G712)</f>
        <v/>
      </c>
      <c r="H712" s="101" t="str">
        <f>IF('VSTUP SCAUx'!AC712="","","ANO")</f>
        <v/>
      </c>
      <c r="I712" s="106" t="str">
        <f>IF('VSTUP SCAUx'!BD712="","",'VSTUP SCAUx'!BD712)</f>
        <v/>
      </c>
      <c r="J712" s="101" t="str">
        <f>IF('VSTUP SCAUx'!N712="","",'VSTUP SCAUx'!N712)</f>
        <v/>
      </c>
      <c r="K712" s="95" t="s">
        <v>28</v>
      </c>
      <c r="L712" s="95" t="s">
        <v>28</v>
      </c>
      <c r="M712" s="95" t="s">
        <v>28</v>
      </c>
      <c r="N712" s="95"/>
      <c r="O712" s="95" t="s">
        <v>28</v>
      </c>
      <c r="P712" s="96" t="e">
        <f>ROUND(IF(F712="vyplnit","-",VLOOKUP(CONCATENATE(Y712,G712," ",Z712),ZU!$A$6:$H$100,5,FALSE)*F712),2)</f>
        <v>#N/A</v>
      </c>
      <c r="Q712" s="96" t="e">
        <f t="shared" si="66"/>
        <v>#N/A</v>
      </c>
      <c r="R712" s="97" t="s">
        <v>28</v>
      </c>
      <c r="S712" s="97" t="s">
        <v>28</v>
      </c>
      <c r="T712" s="97" t="s">
        <v>28</v>
      </c>
      <c r="U712" s="96"/>
      <c r="V712" s="101" t="str">
        <f>IF('VSTUP SCAUx'!BH712="","",'VSTUP SCAUx'!BH712)</f>
        <v/>
      </c>
      <c r="W712" s="101" t="str">
        <f>IF('VSTUP SCAUx'!BI712="","",'VSTUP SCAUx'!BI712)</f>
        <v/>
      </c>
      <c r="X712" s="98" t="e">
        <f t="shared" si="67"/>
        <v>#VALUE!</v>
      </c>
      <c r="Y712" s="99">
        <f>IF(A712="vyplnit"," ",VLOOKUP(A712,ZU!$B$6:$H$101,2,FALSE))</f>
        <v>0</v>
      </c>
      <c r="Z712" s="95" t="s">
        <v>28</v>
      </c>
      <c r="AA712" s="95"/>
      <c r="AB712" s="95" t="s">
        <v>28</v>
      </c>
      <c r="AC712" s="95" t="s">
        <v>28</v>
      </c>
      <c r="AD712" s="95" t="s">
        <v>28</v>
      </c>
      <c r="AE712" s="95">
        <f t="shared" si="68"/>
        <v>0</v>
      </c>
      <c r="AF712" s="100">
        <f t="shared" si="69"/>
        <v>1</v>
      </c>
      <c r="AG712" s="95" t="e">
        <f t="shared" si="70"/>
        <v>#N/A</v>
      </c>
      <c r="AH712" s="95"/>
      <c r="AI712" s="101" t="s">
        <v>28</v>
      </c>
      <c r="AJ712" s="101" t="s">
        <v>28</v>
      </c>
      <c r="AK712" s="101" t="s">
        <v>28</v>
      </c>
      <c r="AL712" s="102" t="str">
        <f t="shared" si="71"/>
        <v>nezměněna</v>
      </c>
      <c r="AM712" s="103"/>
    </row>
    <row r="713" spans="1:39" ht="15">
      <c r="A713" s="105" t="str">
        <f>IF('VSTUP SCAUx'!AY713="","",'VSTUP SCAUx'!AY713)</f>
        <v/>
      </c>
      <c r="B713" s="105" t="str">
        <f>IF('VSTUP SCAUx'!A713="","",'VSTUP SCAUx'!A713)</f>
        <v/>
      </c>
      <c r="C713" s="105" t="str">
        <f>IF('VSTUP SCAUx'!B713="","",'VSTUP SCAUx'!B713)</f>
        <v/>
      </c>
      <c r="D713" s="105" t="str">
        <f>IF('VSTUP SCAUx'!C713="","",'VSTUP SCAUx'!C713)</f>
        <v/>
      </c>
      <c r="E713" s="105" t="str">
        <f>IF('VSTUP SCAUx'!I713="","",'VSTUP SCAUx'!I713)</f>
        <v/>
      </c>
      <c r="F713" s="95" t="str">
        <f>IF('VSTUP SCAUx'!F713="","",'VSTUP SCAUx'!F713)</f>
        <v/>
      </c>
      <c r="G713" s="95" t="str">
        <f>IF('VSTUP SCAUx'!G713="","",'VSTUP SCAUx'!G713)</f>
        <v/>
      </c>
      <c r="H713" s="101" t="str">
        <f>IF('VSTUP SCAUx'!AC713="","","ANO")</f>
        <v/>
      </c>
      <c r="I713" s="106" t="str">
        <f>IF('VSTUP SCAUx'!BD713="","",'VSTUP SCAUx'!BD713)</f>
        <v/>
      </c>
      <c r="J713" s="101" t="str">
        <f>IF('VSTUP SCAUx'!N713="","",'VSTUP SCAUx'!N713)</f>
        <v/>
      </c>
      <c r="K713" s="95" t="s">
        <v>28</v>
      </c>
      <c r="L713" s="95" t="s">
        <v>28</v>
      </c>
      <c r="M713" s="95" t="s">
        <v>28</v>
      </c>
      <c r="N713" s="95"/>
      <c r="O713" s="95" t="s">
        <v>28</v>
      </c>
      <c r="P713" s="96" t="e">
        <f>ROUND(IF(F713="vyplnit","-",VLOOKUP(CONCATENATE(Y713,G713," ",Z713),ZU!$A$6:$H$100,5,FALSE)*F713),2)</f>
        <v>#N/A</v>
      </c>
      <c r="Q713" s="96" t="e">
        <f t="shared" si="66"/>
        <v>#N/A</v>
      </c>
      <c r="R713" s="97" t="s">
        <v>28</v>
      </c>
      <c r="S713" s="97" t="s">
        <v>28</v>
      </c>
      <c r="T713" s="97" t="s">
        <v>28</v>
      </c>
      <c r="U713" s="96"/>
      <c r="V713" s="101" t="str">
        <f>IF('VSTUP SCAUx'!BH713="","",'VSTUP SCAUx'!BH713)</f>
        <v/>
      </c>
      <c r="W713" s="101" t="str">
        <f>IF('VSTUP SCAUx'!BI713="","",'VSTUP SCAUx'!BI713)</f>
        <v/>
      </c>
      <c r="X713" s="98" t="e">
        <f t="shared" si="67"/>
        <v>#VALUE!</v>
      </c>
      <c r="Y713" s="99">
        <f>IF(A713="vyplnit"," ",VLOOKUP(A713,ZU!$B$6:$H$101,2,FALSE))</f>
        <v>0</v>
      </c>
      <c r="Z713" s="95" t="s">
        <v>28</v>
      </c>
      <c r="AA713" s="95"/>
      <c r="AB713" s="95" t="s">
        <v>28</v>
      </c>
      <c r="AC713" s="95" t="s">
        <v>28</v>
      </c>
      <c r="AD713" s="95" t="s">
        <v>28</v>
      </c>
      <c r="AE713" s="95">
        <f t="shared" si="68"/>
        <v>0</v>
      </c>
      <c r="AF713" s="100">
        <f t="shared" si="69"/>
        <v>1</v>
      </c>
      <c r="AG713" s="95" t="e">
        <f t="shared" si="70"/>
        <v>#N/A</v>
      </c>
      <c r="AH713" s="95"/>
      <c r="AI713" s="101" t="s">
        <v>28</v>
      </c>
      <c r="AJ713" s="101" t="s">
        <v>28</v>
      </c>
      <c r="AK713" s="101" t="s">
        <v>28</v>
      </c>
      <c r="AL713" s="102" t="str">
        <f t="shared" si="71"/>
        <v>nezměněna</v>
      </c>
      <c r="AM713" s="103"/>
    </row>
    <row r="714" spans="1:39" ht="15">
      <c r="A714" s="105" t="str">
        <f>IF('VSTUP SCAUx'!AY714="","",'VSTUP SCAUx'!AY714)</f>
        <v/>
      </c>
      <c r="B714" s="105" t="str">
        <f>IF('VSTUP SCAUx'!A714="","",'VSTUP SCAUx'!A714)</f>
        <v/>
      </c>
      <c r="C714" s="105" t="str">
        <f>IF('VSTUP SCAUx'!B714="","",'VSTUP SCAUx'!B714)</f>
        <v/>
      </c>
      <c r="D714" s="105" t="str">
        <f>IF('VSTUP SCAUx'!C714="","",'VSTUP SCAUx'!C714)</f>
        <v/>
      </c>
      <c r="E714" s="105" t="str">
        <f>IF('VSTUP SCAUx'!I714="","",'VSTUP SCAUx'!I714)</f>
        <v/>
      </c>
      <c r="F714" s="95" t="str">
        <f>IF('VSTUP SCAUx'!F714="","",'VSTUP SCAUx'!F714)</f>
        <v/>
      </c>
      <c r="G714" s="95" t="str">
        <f>IF('VSTUP SCAUx'!G714="","",'VSTUP SCAUx'!G714)</f>
        <v/>
      </c>
      <c r="H714" s="101" t="str">
        <f>IF('VSTUP SCAUx'!AC714="","","ANO")</f>
        <v/>
      </c>
      <c r="I714" s="106" t="str">
        <f>IF('VSTUP SCAUx'!BD714="","",'VSTUP SCAUx'!BD714)</f>
        <v/>
      </c>
      <c r="J714" s="101" t="str">
        <f>IF('VSTUP SCAUx'!N714="","",'VSTUP SCAUx'!N714)</f>
        <v/>
      </c>
      <c r="K714" s="95" t="s">
        <v>28</v>
      </c>
      <c r="L714" s="95" t="s">
        <v>28</v>
      </c>
      <c r="M714" s="95" t="s">
        <v>28</v>
      </c>
      <c r="N714" s="95"/>
      <c r="O714" s="95" t="s">
        <v>28</v>
      </c>
      <c r="P714" s="96" t="e">
        <f>ROUND(IF(F714="vyplnit","-",VLOOKUP(CONCATENATE(Y714,G714," ",Z714),ZU!$A$6:$H$100,5,FALSE)*F714),2)</f>
        <v>#N/A</v>
      </c>
      <c r="Q714" s="96" t="e">
        <f t="shared" si="66"/>
        <v>#N/A</v>
      </c>
      <c r="R714" s="97" t="s">
        <v>28</v>
      </c>
      <c r="S714" s="97" t="s">
        <v>28</v>
      </c>
      <c r="T714" s="97" t="s">
        <v>28</v>
      </c>
      <c r="U714" s="96"/>
      <c r="V714" s="101" t="str">
        <f>IF('VSTUP SCAUx'!BH714="","",'VSTUP SCAUx'!BH714)</f>
        <v/>
      </c>
      <c r="W714" s="101" t="str">
        <f>IF('VSTUP SCAUx'!BI714="","",'VSTUP SCAUx'!BI714)</f>
        <v/>
      </c>
      <c r="X714" s="98" t="e">
        <f t="shared" si="67"/>
        <v>#VALUE!</v>
      </c>
      <c r="Y714" s="99">
        <f>IF(A714="vyplnit"," ",VLOOKUP(A714,ZU!$B$6:$H$101,2,FALSE))</f>
        <v>0</v>
      </c>
      <c r="Z714" s="95" t="s">
        <v>28</v>
      </c>
      <c r="AA714" s="95"/>
      <c r="AB714" s="95" t="s">
        <v>28</v>
      </c>
      <c r="AC714" s="95" t="s">
        <v>28</v>
      </c>
      <c r="AD714" s="95" t="s">
        <v>28</v>
      </c>
      <c r="AE714" s="95">
        <f t="shared" si="68"/>
        <v>0</v>
      </c>
      <c r="AF714" s="100">
        <f t="shared" si="69"/>
        <v>1</v>
      </c>
      <c r="AG714" s="95" t="e">
        <f t="shared" si="70"/>
        <v>#N/A</v>
      </c>
      <c r="AH714" s="95"/>
      <c r="AI714" s="101" t="s">
        <v>28</v>
      </c>
      <c r="AJ714" s="101" t="s">
        <v>28</v>
      </c>
      <c r="AK714" s="101" t="s">
        <v>28</v>
      </c>
      <c r="AL714" s="102" t="str">
        <f t="shared" si="71"/>
        <v>nezměněna</v>
      </c>
      <c r="AM714" s="103"/>
    </row>
    <row r="715" spans="1:39" ht="15">
      <c r="A715" s="105" t="str">
        <f>IF('VSTUP SCAUx'!AY715="","",'VSTUP SCAUx'!AY715)</f>
        <v/>
      </c>
      <c r="B715" s="105" t="str">
        <f>IF('VSTUP SCAUx'!A715="","",'VSTUP SCAUx'!A715)</f>
        <v/>
      </c>
      <c r="C715" s="105" t="str">
        <f>IF('VSTUP SCAUx'!B715="","",'VSTUP SCAUx'!B715)</f>
        <v/>
      </c>
      <c r="D715" s="105" t="str">
        <f>IF('VSTUP SCAUx'!C715="","",'VSTUP SCAUx'!C715)</f>
        <v/>
      </c>
      <c r="E715" s="105" t="str">
        <f>IF('VSTUP SCAUx'!I715="","",'VSTUP SCAUx'!I715)</f>
        <v/>
      </c>
      <c r="F715" s="95" t="str">
        <f>IF('VSTUP SCAUx'!F715="","",'VSTUP SCAUx'!F715)</f>
        <v/>
      </c>
      <c r="G715" s="95" t="str">
        <f>IF('VSTUP SCAUx'!G715="","",'VSTUP SCAUx'!G715)</f>
        <v/>
      </c>
      <c r="H715" s="101" t="str">
        <f>IF('VSTUP SCAUx'!AC715="","","ANO")</f>
        <v/>
      </c>
      <c r="I715" s="106" t="str">
        <f>IF('VSTUP SCAUx'!BD715="","",'VSTUP SCAUx'!BD715)</f>
        <v/>
      </c>
      <c r="J715" s="101" t="str">
        <f>IF('VSTUP SCAUx'!N715="","",'VSTUP SCAUx'!N715)</f>
        <v/>
      </c>
      <c r="K715" s="95" t="s">
        <v>28</v>
      </c>
      <c r="L715" s="95" t="s">
        <v>28</v>
      </c>
      <c r="M715" s="95" t="s">
        <v>28</v>
      </c>
      <c r="N715" s="95"/>
      <c r="O715" s="95" t="s">
        <v>28</v>
      </c>
      <c r="P715" s="96" t="e">
        <f>ROUND(IF(F715="vyplnit","-",VLOOKUP(CONCATENATE(Y715,G715," ",Z715),ZU!$A$6:$H$100,5,FALSE)*F715),2)</f>
        <v>#N/A</v>
      </c>
      <c r="Q715" s="96" t="e">
        <f t="shared" si="66"/>
        <v>#N/A</v>
      </c>
      <c r="R715" s="97" t="s">
        <v>28</v>
      </c>
      <c r="S715" s="97" t="s">
        <v>28</v>
      </c>
      <c r="T715" s="97" t="s">
        <v>28</v>
      </c>
      <c r="U715" s="96"/>
      <c r="V715" s="101" t="str">
        <f>IF('VSTUP SCAUx'!BH715="","",'VSTUP SCAUx'!BH715)</f>
        <v/>
      </c>
      <c r="W715" s="101" t="str">
        <f>IF('VSTUP SCAUx'!BI715="","",'VSTUP SCAUx'!BI715)</f>
        <v/>
      </c>
      <c r="X715" s="98" t="e">
        <f t="shared" si="67"/>
        <v>#VALUE!</v>
      </c>
      <c r="Y715" s="99">
        <f>IF(A715="vyplnit"," ",VLOOKUP(A715,ZU!$B$6:$H$101,2,FALSE))</f>
        <v>0</v>
      </c>
      <c r="Z715" s="95" t="s">
        <v>28</v>
      </c>
      <c r="AA715" s="95"/>
      <c r="AB715" s="95" t="s">
        <v>28</v>
      </c>
      <c r="AC715" s="95" t="s">
        <v>28</v>
      </c>
      <c r="AD715" s="95" t="s">
        <v>28</v>
      </c>
      <c r="AE715" s="95">
        <f t="shared" si="68"/>
        <v>0</v>
      </c>
      <c r="AF715" s="100">
        <f t="shared" si="69"/>
        <v>1</v>
      </c>
      <c r="AG715" s="95" t="e">
        <f t="shared" si="70"/>
        <v>#N/A</v>
      </c>
      <c r="AH715" s="95"/>
      <c r="AI715" s="101" t="s">
        <v>28</v>
      </c>
      <c r="AJ715" s="101" t="s">
        <v>28</v>
      </c>
      <c r="AK715" s="101" t="s">
        <v>28</v>
      </c>
      <c r="AL715" s="102" t="str">
        <f t="shared" si="71"/>
        <v>nezměněna</v>
      </c>
      <c r="AM715" s="103"/>
    </row>
    <row r="716" spans="1:39" ht="15">
      <c r="A716" s="105" t="str">
        <f>IF('VSTUP SCAUx'!AY716="","",'VSTUP SCAUx'!AY716)</f>
        <v/>
      </c>
      <c r="B716" s="105" t="str">
        <f>IF('VSTUP SCAUx'!A716="","",'VSTUP SCAUx'!A716)</f>
        <v/>
      </c>
      <c r="C716" s="105" t="str">
        <f>IF('VSTUP SCAUx'!B716="","",'VSTUP SCAUx'!B716)</f>
        <v/>
      </c>
      <c r="D716" s="105" t="str">
        <f>IF('VSTUP SCAUx'!C716="","",'VSTUP SCAUx'!C716)</f>
        <v/>
      </c>
      <c r="E716" s="105" t="str">
        <f>IF('VSTUP SCAUx'!I716="","",'VSTUP SCAUx'!I716)</f>
        <v/>
      </c>
      <c r="F716" s="95" t="str">
        <f>IF('VSTUP SCAUx'!F716="","",'VSTUP SCAUx'!F716)</f>
        <v/>
      </c>
      <c r="G716" s="95" t="str">
        <f>IF('VSTUP SCAUx'!G716="","",'VSTUP SCAUx'!G716)</f>
        <v/>
      </c>
      <c r="H716" s="101" t="str">
        <f>IF('VSTUP SCAUx'!AC716="","","ANO")</f>
        <v/>
      </c>
      <c r="I716" s="106" t="str">
        <f>IF('VSTUP SCAUx'!BD716="","",'VSTUP SCAUx'!BD716)</f>
        <v/>
      </c>
      <c r="J716" s="101" t="str">
        <f>IF('VSTUP SCAUx'!N716="","",'VSTUP SCAUx'!N716)</f>
        <v/>
      </c>
      <c r="K716" s="95" t="s">
        <v>28</v>
      </c>
      <c r="L716" s="95" t="s">
        <v>28</v>
      </c>
      <c r="M716" s="95" t="s">
        <v>28</v>
      </c>
      <c r="N716" s="95"/>
      <c r="O716" s="95" t="s">
        <v>28</v>
      </c>
      <c r="P716" s="96" t="e">
        <f>ROUND(IF(F716="vyplnit","-",VLOOKUP(CONCATENATE(Y716,G716," ",Z716),ZU!$A$6:$H$100,5,FALSE)*F716),2)</f>
        <v>#N/A</v>
      </c>
      <c r="Q716" s="96" t="e">
        <f t="shared" si="66"/>
        <v>#N/A</v>
      </c>
      <c r="R716" s="97" t="s">
        <v>28</v>
      </c>
      <c r="S716" s="97" t="s">
        <v>28</v>
      </c>
      <c r="T716" s="97" t="s">
        <v>28</v>
      </c>
      <c r="U716" s="96"/>
      <c r="V716" s="101" t="str">
        <f>IF('VSTUP SCAUx'!BH716="","",'VSTUP SCAUx'!BH716)</f>
        <v/>
      </c>
      <c r="W716" s="101" t="str">
        <f>IF('VSTUP SCAUx'!BI716="","",'VSTUP SCAUx'!BI716)</f>
        <v/>
      </c>
      <c r="X716" s="98" t="e">
        <f t="shared" si="67"/>
        <v>#VALUE!</v>
      </c>
      <c r="Y716" s="99">
        <f>IF(A716="vyplnit"," ",VLOOKUP(A716,ZU!$B$6:$H$101,2,FALSE))</f>
        <v>0</v>
      </c>
      <c r="Z716" s="95" t="s">
        <v>28</v>
      </c>
      <c r="AA716" s="95"/>
      <c r="AB716" s="95" t="s">
        <v>28</v>
      </c>
      <c r="AC716" s="95" t="s">
        <v>28</v>
      </c>
      <c r="AD716" s="95" t="s">
        <v>28</v>
      </c>
      <c r="AE716" s="95">
        <f t="shared" si="68"/>
        <v>0</v>
      </c>
      <c r="AF716" s="100">
        <f t="shared" si="69"/>
        <v>1</v>
      </c>
      <c r="AG716" s="95" t="e">
        <f t="shared" si="70"/>
        <v>#N/A</v>
      </c>
      <c r="AH716" s="95"/>
      <c r="AI716" s="101" t="s">
        <v>28</v>
      </c>
      <c r="AJ716" s="101" t="s">
        <v>28</v>
      </c>
      <c r="AK716" s="101" t="s">
        <v>28</v>
      </c>
      <c r="AL716" s="102" t="str">
        <f t="shared" si="71"/>
        <v>nezměněna</v>
      </c>
      <c r="AM716" s="103"/>
    </row>
    <row r="717" spans="1:39" ht="15">
      <c r="A717" s="105" t="str">
        <f>IF('VSTUP SCAUx'!AY717="","",'VSTUP SCAUx'!AY717)</f>
        <v/>
      </c>
      <c r="B717" s="105" t="str">
        <f>IF('VSTUP SCAUx'!A717="","",'VSTUP SCAUx'!A717)</f>
        <v/>
      </c>
      <c r="C717" s="105" t="str">
        <f>IF('VSTUP SCAUx'!B717="","",'VSTUP SCAUx'!B717)</f>
        <v/>
      </c>
      <c r="D717" s="105" t="str">
        <f>IF('VSTUP SCAUx'!C717="","",'VSTUP SCAUx'!C717)</f>
        <v/>
      </c>
      <c r="E717" s="105" t="str">
        <f>IF('VSTUP SCAUx'!I717="","",'VSTUP SCAUx'!I717)</f>
        <v/>
      </c>
      <c r="F717" s="95" t="str">
        <f>IF('VSTUP SCAUx'!F717="","",'VSTUP SCAUx'!F717)</f>
        <v/>
      </c>
      <c r="G717" s="95" t="str">
        <f>IF('VSTUP SCAUx'!G717="","",'VSTUP SCAUx'!G717)</f>
        <v/>
      </c>
      <c r="H717" s="101" t="str">
        <f>IF('VSTUP SCAUx'!AC717="","","ANO")</f>
        <v/>
      </c>
      <c r="I717" s="106" t="str">
        <f>IF('VSTUP SCAUx'!BD717="","",'VSTUP SCAUx'!BD717)</f>
        <v/>
      </c>
      <c r="J717" s="101" t="str">
        <f>IF('VSTUP SCAUx'!N717="","",'VSTUP SCAUx'!N717)</f>
        <v/>
      </c>
      <c r="K717" s="95" t="s">
        <v>28</v>
      </c>
      <c r="L717" s="95" t="s">
        <v>28</v>
      </c>
      <c r="M717" s="95" t="s">
        <v>28</v>
      </c>
      <c r="N717" s="95"/>
      <c r="O717" s="95" t="s">
        <v>28</v>
      </c>
      <c r="P717" s="96" t="e">
        <f>ROUND(IF(F717="vyplnit","-",VLOOKUP(CONCATENATE(Y717,G717," ",Z717),ZU!$A$6:$H$100,5,FALSE)*F717),2)</f>
        <v>#N/A</v>
      </c>
      <c r="Q717" s="96" t="e">
        <f t="shared" si="66"/>
        <v>#N/A</v>
      </c>
      <c r="R717" s="97" t="s">
        <v>28</v>
      </c>
      <c r="S717" s="97" t="s">
        <v>28</v>
      </c>
      <c r="T717" s="97" t="s">
        <v>28</v>
      </c>
      <c r="U717" s="96"/>
      <c r="V717" s="101" t="str">
        <f>IF('VSTUP SCAUx'!BH717="","",'VSTUP SCAUx'!BH717)</f>
        <v/>
      </c>
      <c r="W717" s="101" t="str">
        <f>IF('VSTUP SCAUx'!BI717="","",'VSTUP SCAUx'!BI717)</f>
        <v/>
      </c>
      <c r="X717" s="98" t="e">
        <f t="shared" si="67"/>
        <v>#VALUE!</v>
      </c>
      <c r="Y717" s="99">
        <f>IF(A717="vyplnit"," ",VLOOKUP(A717,ZU!$B$6:$H$101,2,FALSE))</f>
        <v>0</v>
      </c>
      <c r="Z717" s="95" t="s">
        <v>28</v>
      </c>
      <c r="AA717" s="95"/>
      <c r="AB717" s="95" t="s">
        <v>28</v>
      </c>
      <c r="AC717" s="95" t="s">
        <v>28</v>
      </c>
      <c r="AD717" s="95" t="s">
        <v>28</v>
      </c>
      <c r="AE717" s="95">
        <f t="shared" si="68"/>
        <v>0</v>
      </c>
      <c r="AF717" s="100">
        <f t="shared" si="69"/>
        <v>1</v>
      </c>
      <c r="AG717" s="95" t="e">
        <f t="shared" si="70"/>
        <v>#N/A</v>
      </c>
      <c r="AH717" s="95"/>
      <c r="AI717" s="101" t="s">
        <v>28</v>
      </c>
      <c r="AJ717" s="101" t="s">
        <v>28</v>
      </c>
      <c r="AK717" s="101" t="s">
        <v>28</v>
      </c>
      <c r="AL717" s="102" t="str">
        <f t="shared" si="71"/>
        <v>nezměněna</v>
      </c>
      <c r="AM717" s="103"/>
    </row>
    <row r="718" spans="1:39" ht="15">
      <c r="A718" s="105" t="str">
        <f>IF('VSTUP SCAUx'!AY718="","",'VSTUP SCAUx'!AY718)</f>
        <v/>
      </c>
      <c r="B718" s="105" t="str">
        <f>IF('VSTUP SCAUx'!A718="","",'VSTUP SCAUx'!A718)</f>
        <v/>
      </c>
      <c r="C718" s="105" t="str">
        <f>IF('VSTUP SCAUx'!B718="","",'VSTUP SCAUx'!B718)</f>
        <v/>
      </c>
      <c r="D718" s="105" t="str">
        <f>IF('VSTUP SCAUx'!C718="","",'VSTUP SCAUx'!C718)</f>
        <v/>
      </c>
      <c r="E718" s="105" t="str">
        <f>IF('VSTUP SCAUx'!I718="","",'VSTUP SCAUx'!I718)</f>
        <v/>
      </c>
      <c r="F718" s="95" t="str">
        <f>IF('VSTUP SCAUx'!F718="","",'VSTUP SCAUx'!F718)</f>
        <v/>
      </c>
      <c r="G718" s="95" t="str">
        <f>IF('VSTUP SCAUx'!G718="","",'VSTUP SCAUx'!G718)</f>
        <v/>
      </c>
      <c r="H718" s="101" t="str">
        <f>IF('VSTUP SCAUx'!AC718="","","ANO")</f>
        <v/>
      </c>
      <c r="I718" s="106" t="str">
        <f>IF('VSTUP SCAUx'!BD718="","",'VSTUP SCAUx'!BD718)</f>
        <v/>
      </c>
      <c r="J718" s="101" t="str">
        <f>IF('VSTUP SCAUx'!N718="","",'VSTUP SCAUx'!N718)</f>
        <v/>
      </c>
      <c r="K718" s="95" t="s">
        <v>28</v>
      </c>
      <c r="L718" s="95" t="s">
        <v>28</v>
      </c>
      <c r="M718" s="95" t="s">
        <v>28</v>
      </c>
      <c r="N718" s="95"/>
      <c r="O718" s="95" t="s">
        <v>28</v>
      </c>
      <c r="P718" s="96" t="e">
        <f>ROUND(IF(F718="vyplnit","-",VLOOKUP(CONCATENATE(Y718,G718," ",Z718),ZU!$A$6:$H$100,5,FALSE)*F718),2)</f>
        <v>#N/A</v>
      </c>
      <c r="Q718" s="96" t="e">
        <f t="shared" si="66"/>
        <v>#N/A</v>
      </c>
      <c r="R718" s="97" t="s">
        <v>28</v>
      </c>
      <c r="S718" s="97" t="s">
        <v>28</v>
      </c>
      <c r="T718" s="97" t="s">
        <v>28</v>
      </c>
      <c r="U718" s="96"/>
      <c r="V718" s="101" t="str">
        <f>IF('VSTUP SCAUx'!BH718="","",'VSTUP SCAUx'!BH718)</f>
        <v/>
      </c>
      <c r="W718" s="101" t="str">
        <f>IF('VSTUP SCAUx'!BI718="","",'VSTUP SCAUx'!BI718)</f>
        <v/>
      </c>
      <c r="X718" s="98" t="e">
        <f t="shared" si="67"/>
        <v>#VALUE!</v>
      </c>
      <c r="Y718" s="99">
        <f>IF(A718="vyplnit"," ",VLOOKUP(A718,ZU!$B$6:$H$101,2,FALSE))</f>
        <v>0</v>
      </c>
      <c r="Z718" s="95" t="s">
        <v>28</v>
      </c>
      <c r="AA718" s="95"/>
      <c r="AB718" s="95" t="s">
        <v>28</v>
      </c>
      <c r="AC718" s="95" t="s">
        <v>28</v>
      </c>
      <c r="AD718" s="95" t="s">
        <v>28</v>
      </c>
      <c r="AE718" s="95">
        <f t="shared" si="68"/>
        <v>0</v>
      </c>
      <c r="AF718" s="100">
        <f t="shared" si="69"/>
        <v>1</v>
      </c>
      <c r="AG718" s="95" t="e">
        <f t="shared" si="70"/>
        <v>#N/A</v>
      </c>
      <c r="AH718" s="95"/>
      <c r="AI718" s="101" t="s">
        <v>28</v>
      </c>
      <c r="AJ718" s="101" t="s">
        <v>28</v>
      </c>
      <c r="AK718" s="101" t="s">
        <v>28</v>
      </c>
      <c r="AL718" s="102" t="str">
        <f t="shared" si="71"/>
        <v>nezměněna</v>
      </c>
      <c r="AM718" s="103"/>
    </row>
    <row r="719" spans="1:39" ht="15">
      <c r="A719" s="105" t="str">
        <f>IF('VSTUP SCAUx'!AY719="","",'VSTUP SCAUx'!AY719)</f>
        <v/>
      </c>
      <c r="B719" s="105" t="str">
        <f>IF('VSTUP SCAUx'!A719="","",'VSTUP SCAUx'!A719)</f>
        <v/>
      </c>
      <c r="C719" s="105" t="str">
        <f>IF('VSTUP SCAUx'!B719="","",'VSTUP SCAUx'!B719)</f>
        <v/>
      </c>
      <c r="D719" s="105" t="str">
        <f>IF('VSTUP SCAUx'!C719="","",'VSTUP SCAUx'!C719)</f>
        <v/>
      </c>
      <c r="E719" s="105" t="str">
        <f>IF('VSTUP SCAUx'!I719="","",'VSTUP SCAUx'!I719)</f>
        <v/>
      </c>
      <c r="F719" s="95" t="str">
        <f>IF('VSTUP SCAUx'!F719="","",'VSTUP SCAUx'!F719)</f>
        <v/>
      </c>
      <c r="G719" s="95" t="str">
        <f>IF('VSTUP SCAUx'!G719="","",'VSTUP SCAUx'!G719)</f>
        <v/>
      </c>
      <c r="H719" s="101" t="str">
        <f>IF('VSTUP SCAUx'!AC719="","","ANO")</f>
        <v/>
      </c>
      <c r="I719" s="106" t="str">
        <f>IF('VSTUP SCAUx'!BD719="","",'VSTUP SCAUx'!BD719)</f>
        <v/>
      </c>
      <c r="J719" s="101" t="str">
        <f>IF('VSTUP SCAUx'!N719="","",'VSTUP SCAUx'!N719)</f>
        <v/>
      </c>
      <c r="K719" s="95" t="s">
        <v>28</v>
      </c>
      <c r="L719" s="95" t="s">
        <v>28</v>
      </c>
      <c r="M719" s="95" t="s">
        <v>28</v>
      </c>
      <c r="N719" s="95"/>
      <c r="O719" s="95" t="s">
        <v>28</v>
      </c>
      <c r="P719" s="96" t="e">
        <f>ROUND(IF(F719="vyplnit","-",VLOOKUP(CONCATENATE(Y719,G719," ",Z719),ZU!$A$6:$H$100,5,FALSE)*F719),2)</f>
        <v>#N/A</v>
      </c>
      <c r="Q719" s="96" t="e">
        <f t="shared" si="66"/>
        <v>#N/A</v>
      </c>
      <c r="R719" s="97" t="s">
        <v>28</v>
      </c>
      <c r="S719" s="97" t="s">
        <v>28</v>
      </c>
      <c r="T719" s="97" t="s">
        <v>28</v>
      </c>
      <c r="U719" s="96"/>
      <c r="V719" s="101" t="str">
        <f>IF('VSTUP SCAUx'!BH719="","",'VSTUP SCAUx'!BH719)</f>
        <v/>
      </c>
      <c r="W719" s="101" t="str">
        <f>IF('VSTUP SCAUx'!BI719="","",'VSTUP SCAUx'!BI719)</f>
        <v/>
      </c>
      <c r="X719" s="98" t="e">
        <f t="shared" si="67"/>
        <v>#VALUE!</v>
      </c>
      <c r="Y719" s="99">
        <f>IF(A719="vyplnit"," ",VLOOKUP(A719,ZU!$B$6:$H$101,2,FALSE))</f>
        <v>0</v>
      </c>
      <c r="Z719" s="95" t="s">
        <v>28</v>
      </c>
      <c r="AA719" s="95"/>
      <c r="AB719" s="95" t="s">
        <v>28</v>
      </c>
      <c r="AC719" s="95" t="s">
        <v>28</v>
      </c>
      <c r="AD719" s="95" t="s">
        <v>28</v>
      </c>
      <c r="AE719" s="95">
        <f t="shared" si="68"/>
        <v>0</v>
      </c>
      <c r="AF719" s="100">
        <f t="shared" si="69"/>
        <v>1</v>
      </c>
      <c r="AG719" s="95" t="e">
        <f t="shared" si="70"/>
        <v>#N/A</v>
      </c>
      <c r="AH719" s="95"/>
      <c r="AI719" s="101" t="s">
        <v>28</v>
      </c>
      <c r="AJ719" s="101" t="s">
        <v>28</v>
      </c>
      <c r="AK719" s="101" t="s">
        <v>28</v>
      </c>
      <c r="AL719" s="102" t="str">
        <f t="shared" si="71"/>
        <v>nezměněna</v>
      </c>
      <c r="AM719" s="103"/>
    </row>
    <row r="720" spans="1:39" ht="15">
      <c r="A720" s="105" t="str">
        <f>IF('VSTUP SCAUx'!AY720="","",'VSTUP SCAUx'!AY720)</f>
        <v/>
      </c>
      <c r="B720" s="105" t="str">
        <f>IF('VSTUP SCAUx'!A720="","",'VSTUP SCAUx'!A720)</f>
        <v/>
      </c>
      <c r="C720" s="105" t="str">
        <f>IF('VSTUP SCAUx'!B720="","",'VSTUP SCAUx'!B720)</f>
        <v/>
      </c>
      <c r="D720" s="105" t="str">
        <f>IF('VSTUP SCAUx'!C720="","",'VSTUP SCAUx'!C720)</f>
        <v/>
      </c>
      <c r="E720" s="105" t="str">
        <f>IF('VSTUP SCAUx'!I720="","",'VSTUP SCAUx'!I720)</f>
        <v/>
      </c>
      <c r="F720" s="95" t="str">
        <f>IF('VSTUP SCAUx'!F720="","",'VSTUP SCAUx'!F720)</f>
        <v/>
      </c>
      <c r="G720" s="95" t="str">
        <f>IF('VSTUP SCAUx'!G720="","",'VSTUP SCAUx'!G720)</f>
        <v/>
      </c>
      <c r="H720" s="101" t="str">
        <f>IF('VSTUP SCAUx'!AC720="","","ANO")</f>
        <v/>
      </c>
      <c r="I720" s="106" t="str">
        <f>IF('VSTUP SCAUx'!BD720="","",'VSTUP SCAUx'!BD720)</f>
        <v/>
      </c>
      <c r="J720" s="101" t="str">
        <f>IF('VSTUP SCAUx'!N720="","",'VSTUP SCAUx'!N720)</f>
        <v/>
      </c>
      <c r="K720" s="95" t="s">
        <v>28</v>
      </c>
      <c r="L720" s="95" t="s">
        <v>28</v>
      </c>
      <c r="M720" s="95" t="s">
        <v>28</v>
      </c>
      <c r="N720" s="95"/>
      <c r="O720" s="95" t="s">
        <v>28</v>
      </c>
      <c r="P720" s="96" t="e">
        <f>ROUND(IF(F720="vyplnit","-",VLOOKUP(CONCATENATE(Y720,G720," ",Z720),ZU!$A$6:$H$100,5,FALSE)*F720),2)</f>
        <v>#N/A</v>
      </c>
      <c r="Q720" s="96" t="e">
        <f t="shared" si="66"/>
        <v>#N/A</v>
      </c>
      <c r="R720" s="97" t="s">
        <v>28</v>
      </c>
      <c r="S720" s="97" t="s">
        <v>28</v>
      </c>
      <c r="T720" s="97" t="s">
        <v>28</v>
      </c>
      <c r="U720" s="96"/>
      <c r="V720" s="101" t="str">
        <f>IF('VSTUP SCAUx'!BH720="","",'VSTUP SCAUx'!BH720)</f>
        <v/>
      </c>
      <c r="W720" s="101" t="str">
        <f>IF('VSTUP SCAUx'!BI720="","",'VSTUP SCAUx'!BI720)</f>
        <v/>
      </c>
      <c r="X720" s="98" t="e">
        <f t="shared" si="67"/>
        <v>#VALUE!</v>
      </c>
      <c r="Y720" s="99">
        <f>IF(A720="vyplnit"," ",VLOOKUP(A720,ZU!$B$6:$H$101,2,FALSE))</f>
        <v>0</v>
      </c>
      <c r="Z720" s="95" t="s">
        <v>28</v>
      </c>
      <c r="AA720" s="95"/>
      <c r="AB720" s="95" t="s">
        <v>28</v>
      </c>
      <c r="AC720" s="95" t="s">
        <v>28</v>
      </c>
      <c r="AD720" s="95" t="s">
        <v>28</v>
      </c>
      <c r="AE720" s="95">
        <f t="shared" si="68"/>
        <v>0</v>
      </c>
      <c r="AF720" s="100">
        <f t="shared" si="69"/>
        <v>1</v>
      </c>
      <c r="AG720" s="95" t="e">
        <f t="shared" si="70"/>
        <v>#N/A</v>
      </c>
      <c r="AH720" s="95"/>
      <c r="AI720" s="101" t="s">
        <v>28</v>
      </c>
      <c r="AJ720" s="101" t="s">
        <v>28</v>
      </c>
      <c r="AK720" s="101" t="s">
        <v>28</v>
      </c>
      <c r="AL720" s="102" t="str">
        <f t="shared" si="71"/>
        <v>nezměněna</v>
      </c>
      <c r="AM720" s="103"/>
    </row>
    <row r="721" spans="1:39" ht="15">
      <c r="A721" s="105" t="str">
        <f>IF('VSTUP SCAUx'!AY721="","",'VSTUP SCAUx'!AY721)</f>
        <v/>
      </c>
      <c r="B721" s="105" t="str">
        <f>IF('VSTUP SCAUx'!A721="","",'VSTUP SCAUx'!A721)</f>
        <v/>
      </c>
      <c r="C721" s="105" t="str">
        <f>IF('VSTUP SCAUx'!B721="","",'VSTUP SCAUx'!B721)</f>
        <v/>
      </c>
      <c r="D721" s="105" t="str">
        <f>IF('VSTUP SCAUx'!C721="","",'VSTUP SCAUx'!C721)</f>
        <v/>
      </c>
      <c r="E721" s="105" t="str">
        <f>IF('VSTUP SCAUx'!I721="","",'VSTUP SCAUx'!I721)</f>
        <v/>
      </c>
      <c r="F721" s="95" t="str">
        <f>IF('VSTUP SCAUx'!F721="","",'VSTUP SCAUx'!F721)</f>
        <v/>
      </c>
      <c r="G721" s="95" t="str">
        <f>IF('VSTUP SCAUx'!G721="","",'VSTUP SCAUx'!G721)</f>
        <v/>
      </c>
      <c r="H721" s="101" t="str">
        <f>IF('VSTUP SCAUx'!AC721="","","ANO")</f>
        <v/>
      </c>
      <c r="I721" s="106" t="str">
        <f>IF('VSTUP SCAUx'!BD721="","",'VSTUP SCAUx'!BD721)</f>
        <v/>
      </c>
      <c r="J721" s="101" t="str">
        <f>IF('VSTUP SCAUx'!N721="","",'VSTUP SCAUx'!N721)</f>
        <v/>
      </c>
      <c r="K721" s="95" t="s">
        <v>28</v>
      </c>
      <c r="L721" s="95" t="s">
        <v>28</v>
      </c>
      <c r="M721" s="95" t="s">
        <v>28</v>
      </c>
      <c r="N721" s="95"/>
      <c r="O721" s="95" t="s">
        <v>28</v>
      </c>
      <c r="P721" s="96" t="e">
        <f>ROUND(IF(F721="vyplnit","-",VLOOKUP(CONCATENATE(Y721,G721," ",Z721),ZU!$A$6:$H$100,5,FALSE)*F721),2)</f>
        <v>#N/A</v>
      </c>
      <c r="Q721" s="96" t="e">
        <f t="shared" si="66"/>
        <v>#N/A</v>
      </c>
      <c r="R721" s="97" t="s">
        <v>28</v>
      </c>
      <c r="S721" s="97" t="s">
        <v>28</v>
      </c>
      <c r="T721" s="97" t="s">
        <v>28</v>
      </c>
      <c r="U721" s="96"/>
      <c r="V721" s="101" t="str">
        <f>IF('VSTUP SCAUx'!BH721="","",'VSTUP SCAUx'!BH721)</f>
        <v/>
      </c>
      <c r="W721" s="101" t="str">
        <f>IF('VSTUP SCAUx'!BI721="","",'VSTUP SCAUx'!BI721)</f>
        <v/>
      </c>
      <c r="X721" s="98" t="e">
        <f t="shared" si="67"/>
        <v>#VALUE!</v>
      </c>
      <c r="Y721" s="99">
        <f>IF(A721="vyplnit"," ",VLOOKUP(A721,ZU!$B$6:$H$101,2,FALSE))</f>
        <v>0</v>
      </c>
      <c r="Z721" s="95" t="s">
        <v>28</v>
      </c>
      <c r="AA721" s="95"/>
      <c r="AB721" s="95" t="s">
        <v>28</v>
      </c>
      <c r="AC721" s="95" t="s">
        <v>28</v>
      </c>
      <c r="AD721" s="95" t="s">
        <v>28</v>
      </c>
      <c r="AE721" s="95">
        <f t="shared" si="68"/>
        <v>0</v>
      </c>
      <c r="AF721" s="100">
        <f t="shared" si="69"/>
        <v>1</v>
      </c>
      <c r="AG721" s="95" t="e">
        <f t="shared" si="70"/>
        <v>#N/A</v>
      </c>
      <c r="AH721" s="95"/>
      <c r="AI721" s="101" t="s">
        <v>28</v>
      </c>
      <c r="AJ721" s="101" t="s">
        <v>28</v>
      </c>
      <c r="AK721" s="101" t="s">
        <v>28</v>
      </c>
      <c r="AL721" s="102" t="str">
        <f t="shared" si="71"/>
        <v>nezměněna</v>
      </c>
      <c r="AM721" s="103"/>
    </row>
    <row r="722" spans="1:39" ht="15">
      <c r="A722" s="105" t="str">
        <f>IF('VSTUP SCAUx'!AY722="","",'VSTUP SCAUx'!AY722)</f>
        <v/>
      </c>
      <c r="B722" s="105" t="str">
        <f>IF('VSTUP SCAUx'!A722="","",'VSTUP SCAUx'!A722)</f>
        <v/>
      </c>
      <c r="C722" s="105" t="str">
        <f>IF('VSTUP SCAUx'!B722="","",'VSTUP SCAUx'!B722)</f>
        <v/>
      </c>
      <c r="D722" s="105" t="str">
        <f>IF('VSTUP SCAUx'!C722="","",'VSTUP SCAUx'!C722)</f>
        <v/>
      </c>
      <c r="E722" s="105" t="str">
        <f>IF('VSTUP SCAUx'!I722="","",'VSTUP SCAUx'!I722)</f>
        <v/>
      </c>
      <c r="F722" s="95" t="str">
        <f>IF('VSTUP SCAUx'!F722="","",'VSTUP SCAUx'!F722)</f>
        <v/>
      </c>
      <c r="G722" s="95" t="str">
        <f>IF('VSTUP SCAUx'!G722="","",'VSTUP SCAUx'!G722)</f>
        <v/>
      </c>
      <c r="H722" s="101" t="str">
        <f>IF('VSTUP SCAUx'!AC722="","","ANO")</f>
        <v/>
      </c>
      <c r="I722" s="106" t="str">
        <f>IF('VSTUP SCAUx'!BD722="","",'VSTUP SCAUx'!BD722)</f>
        <v/>
      </c>
      <c r="J722" s="101" t="str">
        <f>IF('VSTUP SCAUx'!N722="","",'VSTUP SCAUx'!N722)</f>
        <v/>
      </c>
      <c r="K722" s="95" t="s">
        <v>28</v>
      </c>
      <c r="L722" s="95" t="s">
        <v>28</v>
      </c>
      <c r="M722" s="95" t="s">
        <v>28</v>
      </c>
      <c r="N722" s="95"/>
      <c r="O722" s="95" t="s">
        <v>28</v>
      </c>
      <c r="P722" s="96" t="e">
        <f>ROUND(IF(F722="vyplnit","-",VLOOKUP(CONCATENATE(Y722,G722," ",Z722),ZU!$A$6:$H$100,5,FALSE)*F722),2)</f>
        <v>#N/A</v>
      </c>
      <c r="Q722" s="96" t="e">
        <f t="shared" si="66"/>
        <v>#N/A</v>
      </c>
      <c r="R722" s="97" t="s">
        <v>28</v>
      </c>
      <c r="S722" s="97" t="s">
        <v>28</v>
      </c>
      <c r="T722" s="97" t="s">
        <v>28</v>
      </c>
      <c r="U722" s="96"/>
      <c r="V722" s="101" t="str">
        <f>IF('VSTUP SCAUx'!BH722="","",'VSTUP SCAUx'!BH722)</f>
        <v/>
      </c>
      <c r="W722" s="101" t="str">
        <f>IF('VSTUP SCAUx'!BI722="","",'VSTUP SCAUx'!BI722)</f>
        <v/>
      </c>
      <c r="X722" s="98" t="e">
        <f t="shared" si="67"/>
        <v>#VALUE!</v>
      </c>
      <c r="Y722" s="99">
        <f>IF(A722="vyplnit"," ",VLOOKUP(A722,ZU!$B$6:$H$101,2,FALSE))</f>
        <v>0</v>
      </c>
      <c r="Z722" s="95" t="s">
        <v>28</v>
      </c>
      <c r="AA722" s="95"/>
      <c r="AB722" s="95" t="s">
        <v>28</v>
      </c>
      <c r="AC722" s="95" t="s">
        <v>28</v>
      </c>
      <c r="AD722" s="95" t="s">
        <v>28</v>
      </c>
      <c r="AE722" s="95">
        <f t="shared" si="68"/>
        <v>0</v>
      </c>
      <c r="AF722" s="100">
        <f t="shared" si="69"/>
        <v>1</v>
      </c>
      <c r="AG722" s="95" t="e">
        <f t="shared" si="70"/>
        <v>#N/A</v>
      </c>
      <c r="AH722" s="95"/>
      <c r="AI722" s="101" t="s">
        <v>28</v>
      </c>
      <c r="AJ722" s="101" t="s">
        <v>28</v>
      </c>
      <c r="AK722" s="101" t="s">
        <v>28</v>
      </c>
      <c r="AL722" s="102" t="str">
        <f t="shared" si="71"/>
        <v>nezměněna</v>
      </c>
      <c r="AM722" s="103"/>
    </row>
    <row r="723" spans="1:39" ht="15">
      <c r="A723" s="105" t="str">
        <f>IF('VSTUP SCAUx'!AY723="","",'VSTUP SCAUx'!AY723)</f>
        <v/>
      </c>
      <c r="B723" s="105" t="str">
        <f>IF('VSTUP SCAUx'!A723="","",'VSTUP SCAUx'!A723)</f>
        <v/>
      </c>
      <c r="C723" s="105" t="str">
        <f>IF('VSTUP SCAUx'!B723="","",'VSTUP SCAUx'!B723)</f>
        <v/>
      </c>
      <c r="D723" s="105" t="str">
        <f>IF('VSTUP SCAUx'!C723="","",'VSTUP SCAUx'!C723)</f>
        <v/>
      </c>
      <c r="E723" s="105" t="str">
        <f>IF('VSTUP SCAUx'!I723="","",'VSTUP SCAUx'!I723)</f>
        <v/>
      </c>
      <c r="F723" s="95" t="str">
        <f>IF('VSTUP SCAUx'!F723="","",'VSTUP SCAUx'!F723)</f>
        <v/>
      </c>
      <c r="G723" s="95" t="str">
        <f>IF('VSTUP SCAUx'!G723="","",'VSTUP SCAUx'!G723)</f>
        <v/>
      </c>
      <c r="H723" s="101" t="str">
        <f>IF('VSTUP SCAUx'!AC723="","","ANO")</f>
        <v/>
      </c>
      <c r="I723" s="106" t="str">
        <f>IF('VSTUP SCAUx'!BD723="","",'VSTUP SCAUx'!BD723)</f>
        <v/>
      </c>
      <c r="J723" s="101" t="str">
        <f>IF('VSTUP SCAUx'!N723="","",'VSTUP SCAUx'!N723)</f>
        <v/>
      </c>
      <c r="K723" s="95" t="s">
        <v>28</v>
      </c>
      <c r="L723" s="95" t="s">
        <v>28</v>
      </c>
      <c r="M723" s="95" t="s">
        <v>28</v>
      </c>
      <c r="N723" s="95"/>
      <c r="O723" s="95" t="s">
        <v>28</v>
      </c>
      <c r="P723" s="96" t="e">
        <f>ROUND(IF(F723="vyplnit","-",VLOOKUP(CONCATENATE(Y723,G723," ",Z723),ZU!$A$6:$H$100,5,FALSE)*F723),2)</f>
        <v>#N/A</v>
      </c>
      <c r="Q723" s="96" t="e">
        <f t="shared" si="66"/>
        <v>#N/A</v>
      </c>
      <c r="R723" s="97" t="s">
        <v>28</v>
      </c>
      <c r="S723" s="97" t="s">
        <v>28</v>
      </c>
      <c r="T723" s="97" t="s">
        <v>28</v>
      </c>
      <c r="U723" s="96"/>
      <c r="V723" s="101" t="str">
        <f>IF('VSTUP SCAUx'!BH723="","",'VSTUP SCAUx'!BH723)</f>
        <v/>
      </c>
      <c r="W723" s="101" t="str">
        <f>IF('VSTUP SCAUx'!BI723="","",'VSTUP SCAUx'!BI723)</f>
        <v/>
      </c>
      <c r="X723" s="98" t="e">
        <f t="shared" si="67"/>
        <v>#VALUE!</v>
      </c>
      <c r="Y723" s="99">
        <f>IF(A723="vyplnit"," ",VLOOKUP(A723,ZU!$B$6:$H$101,2,FALSE))</f>
        <v>0</v>
      </c>
      <c r="Z723" s="95" t="s">
        <v>28</v>
      </c>
      <c r="AA723" s="95"/>
      <c r="AB723" s="95" t="s">
        <v>28</v>
      </c>
      <c r="AC723" s="95" t="s">
        <v>28</v>
      </c>
      <c r="AD723" s="95" t="s">
        <v>28</v>
      </c>
      <c r="AE723" s="95">
        <f t="shared" si="68"/>
        <v>0</v>
      </c>
      <c r="AF723" s="100">
        <f t="shared" si="69"/>
        <v>1</v>
      </c>
      <c r="AG723" s="95" t="e">
        <f t="shared" si="70"/>
        <v>#N/A</v>
      </c>
      <c r="AH723" s="95"/>
      <c r="AI723" s="101" t="s">
        <v>28</v>
      </c>
      <c r="AJ723" s="101" t="s">
        <v>28</v>
      </c>
      <c r="AK723" s="101" t="s">
        <v>28</v>
      </c>
      <c r="AL723" s="102" t="str">
        <f t="shared" si="71"/>
        <v>nezměněna</v>
      </c>
      <c r="AM723" s="103"/>
    </row>
    <row r="724" spans="1:39" ht="15">
      <c r="A724" s="105" t="str">
        <f>IF('VSTUP SCAUx'!AY724="","",'VSTUP SCAUx'!AY724)</f>
        <v/>
      </c>
      <c r="B724" s="105" t="str">
        <f>IF('VSTUP SCAUx'!A724="","",'VSTUP SCAUx'!A724)</f>
        <v/>
      </c>
      <c r="C724" s="105" t="str">
        <f>IF('VSTUP SCAUx'!B724="","",'VSTUP SCAUx'!B724)</f>
        <v/>
      </c>
      <c r="D724" s="105" t="str">
        <f>IF('VSTUP SCAUx'!C724="","",'VSTUP SCAUx'!C724)</f>
        <v/>
      </c>
      <c r="E724" s="105" t="str">
        <f>IF('VSTUP SCAUx'!I724="","",'VSTUP SCAUx'!I724)</f>
        <v/>
      </c>
      <c r="F724" s="95" t="str">
        <f>IF('VSTUP SCAUx'!F724="","",'VSTUP SCAUx'!F724)</f>
        <v/>
      </c>
      <c r="G724" s="95" t="str">
        <f>IF('VSTUP SCAUx'!G724="","",'VSTUP SCAUx'!G724)</f>
        <v/>
      </c>
      <c r="H724" s="101" t="str">
        <f>IF('VSTUP SCAUx'!AC724="","","ANO")</f>
        <v/>
      </c>
      <c r="I724" s="106" t="str">
        <f>IF('VSTUP SCAUx'!BD724="","",'VSTUP SCAUx'!BD724)</f>
        <v/>
      </c>
      <c r="J724" s="101" t="str">
        <f>IF('VSTUP SCAUx'!N724="","",'VSTUP SCAUx'!N724)</f>
        <v/>
      </c>
      <c r="K724" s="95" t="s">
        <v>28</v>
      </c>
      <c r="L724" s="95" t="s">
        <v>28</v>
      </c>
      <c r="M724" s="95" t="s">
        <v>28</v>
      </c>
      <c r="N724" s="95"/>
      <c r="O724" s="95" t="s">
        <v>28</v>
      </c>
      <c r="P724" s="96" t="e">
        <f>ROUND(IF(F724="vyplnit","-",VLOOKUP(CONCATENATE(Y724,G724," ",Z724),ZU!$A$6:$H$100,5,FALSE)*F724),2)</f>
        <v>#N/A</v>
      </c>
      <c r="Q724" s="96" t="e">
        <f t="shared" si="66"/>
        <v>#N/A</v>
      </c>
      <c r="R724" s="97" t="s">
        <v>28</v>
      </c>
      <c r="S724" s="97" t="s">
        <v>28</v>
      </c>
      <c r="T724" s="97" t="s">
        <v>28</v>
      </c>
      <c r="U724" s="96"/>
      <c r="V724" s="101" t="str">
        <f>IF('VSTUP SCAUx'!BH724="","",'VSTUP SCAUx'!BH724)</f>
        <v/>
      </c>
      <c r="W724" s="101" t="str">
        <f>IF('VSTUP SCAUx'!BI724="","",'VSTUP SCAUx'!BI724)</f>
        <v/>
      </c>
      <c r="X724" s="98" t="e">
        <f t="shared" si="67"/>
        <v>#VALUE!</v>
      </c>
      <c r="Y724" s="99">
        <f>IF(A724="vyplnit"," ",VLOOKUP(A724,ZU!$B$6:$H$101,2,FALSE))</f>
        <v>0</v>
      </c>
      <c r="Z724" s="95" t="s">
        <v>28</v>
      </c>
      <c r="AA724" s="95"/>
      <c r="AB724" s="95" t="s">
        <v>28</v>
      </c>
      <c r="AC724" s="95" t="s">
        <v>28</v>
      </c>
      <c r="AD724" s="95" t="s">
        <v>28</v>
      </c>
      <c r="AE724" s="95">
        <f t="shared" si="68"/>
        <v>0</v>
      </c>
      <c r="AF724" s="100">
        <f t="shared" si="69"/>
        <v>1</v>
      </c>
      <c r="AG724" s="95" t="e">
        <f t="shared" si="70"/>
        <v>#N/A</v>
      </c>
      <c r="AH724" s="95"/>
      <c r="AI724" s="101" t="s">
        <v>28</v>
      </c>
      <c r="AJ724" s="101" t="s">
        <v>28</v>
      </c>
      <c r="AK724" s="101" t="s">
        <v>28</v>
      </c>
      <c r="AL724" s="102" t="str">
        <f t="shared" si="71"/>
        <v>nezměněna</v>
      </c>
      <c r="AM724" s="103"/>
    </row>
    <row r="725" spans="1:39" ht="15">
      <c r="A725" s="105" t="str">
        <f>IF('VSTUP SCAUx'!AY725="","",'VSTUP SCAUx'!AY725)</f>
        <v/>
      </c>
      <c r="B725" s="105" t="str">
        <f>IF('VSTUP SCAUx'!A725="","",'VSTUP SCAUx'!A725)</f>
        <v/>
      </c>
      <c r="C725" s="105" t="str">
        <f>IF('VSTUP SCAUx'!B725="","",'VSTUP SCAUx'!B725)</f>
        <v/>
      </c>
      <c r="D725" s="105" t="str">
        <f>IF('VSTUP SCAUx'!C725="","",'VSTUP SCAUx'!C725)</f>
        <v/>
      </c>
      <c r="E725" s="105" t="str">
        <f>IF('VSTUP SCAUx'!I725="","",'VSTUP SCAUx'!I725)</f>
        <v/>
      </c>
      <c r="F725" s="95" t="str">
        <f>IF('VSTUP SCAUx'!F725="","",'VSTUP SCAUx'!F725)</f>
        <v/>
      </c>
      <c r="G725" s="95" t="str">
        <f>IF('VSTUP SCAUx'!G725="","",'VSTUP SCAUx'!G725)</f>
        <v/>
      </c>
      <c r="H725" s="101" t="str">
        <f>IF('VSTUP SCAUx'!AC725="","","ANO")</f>
        <v/>
      </c>
      <c r="I725" s="106" t="str">
        <f>IF('VSTUP SCAUx'!BD725="","",'VSTUP SCAUx'!BD725)</f>
        <v/>
      </c>
      <c r="J725" s="101" t="str">
        <f>IF('VSTUP SCAUx'!N725="","",'VSTUP SCAUx'!N725)</f>
        <v/>
      </c>
      <c r="K725" s="95" t="s">
        <v>28</v>
      </c>
      <c r="L725" s="95" t="s">
        <v>28</v>
      </c>
      <c r="M725" s="95" t="s">
        <v>28</v>
      </c>
      <c r="N725" s="95"/>
      <c r="O725" s="95" t="s">
        <v>28</v>
      </c>
      <c r="P725" s="96" t="e">
        <f>ROUND(IF(F725="vyplnit","-",VLOOKUP(CONCATENATE(Y725,G725," ",Z725),ZU!$A$6:$H$100,5,FALSE)*F725),2)</f>
        <v>#N/A</v>
      </c>
      <c r="Q725" s="96" t="e">
        <f t="shared" si="66"/>
        <v>#N/A</v>
      </c>
      <c r="R725" s="97" t="s">
        <v>28</v>
      </c>
      <c r="S725" s="97" t="s">
        <v>28</v>
      </c>
      <c r="T725" s="97" t="s">
        <v>28</v>
      </c>
      <c r="U725" s="96"/>
      <c r="V725" s="101" t="str">
        <f>IF('VSTUP SCAUx'!BH725="","",'VSTUP SCAUx'!BH725)</f>
        <v/>
      </c>
      <c r="W725" s="101" t="str">
        <f>IF('VSTUP SCAUx'!BI725="","",'VSTUP SCAUx'!BI725)</f>
        <v/>
      </c>
      <c r="X725" s="98" t="e">
        <f t="shared" si="67"/>
        <v>#VALUE!</v>
      </c>
      <c r="Y725" s="99">
        <f>IF(A725="vyplnit"," ",VLOOKUP(A725,ZU!$B$6:$H$101,2,FALSE))</f>
        <v>0</v>
      </c>
      <c r="Z725" s="95" t="s">
        <v>28</v>
      </c>
      <c r="AA725" s="95"/>
      <c r="AB725" s="95" t="s">
        <v>28</v>
      </c>
      <c r="AC725" s="95" t="s">
        <v>28</v>
      </c>
      <c r="AD725" s="95" t="s">
        <v>28</v>
      </c>
      <c r="AE725" s="95">
        <f t="shared" si="68"/>
        <v>0</v>
      </c>
      <c r="AF725" s="100">
        <f t="shared" si="69"/>
        <v>1</v>
      </c>
      <c r="AG725" s="95" t="e">
        <f t="shared" si="70"/>
        <v>#N/A</v>
      </c>
      <c r="AH725" s="95"/>
      <c r="AI725" s="101" t="s">
        <v>28</v>
      </c>
      <c r="AJ725" s="101" t="s">
        <v>28</v>
      </c>
      <c r="AK725" s="101" t="s">
        <v>28</v>
      </c>
      <c r="AL725" s="102" t="str">
        <f t="shared" si="71"/>
        <v>nezměněna</v>
      </c>
      <c r="AM725" s="103"/>
    </row>
    <row r="726" spans="1:39" ht="15">
      <c r="A726" s="105" t="str">
        <f>IF('VSTUP SCAUx'!AY726="","",'VSTUP SCAUx'!AY726)</f>
        <v/>
      </c>
      <c r="B726" s="105" t="str">
        <f>IF('VSTUP SCAUx'!A726="","",'VSTUP SCAUx'!A726)</f>
        <v/>
      </c>
      <c r="C726" s="105" t="str">
        <f>IF('VSTUP SCAUx'!B726="","",'VSTUP SCAUx'!B726)</f>
        <v/>
      </c>
      <c r="D726" s="105" t="str">
        <f>IF('VSTUP SCAUx'!C726="","",'VSTUP SCAUx'!C726)</f>
        <v/>
      </c>
      <c r="E726" s="105" t="str">
        <f>IF('VSTUP SCAUx'!I726="","",'VSTUP SCAUx'!I726)</f>
        <v/>
      </c>
      <c r="F726" s="95" t="str">
        <f>IF('VSTUP SCAUx'!F726="","",'VSTUP SCAUx'!F726)</f>
        <v/>
      </c>
      <c r="G726" s="95" t="str">
        <f>IF('VSTUP SCAUx'!G726="","",'VSTUP SCAUx'!G726)</f>
        <v/>
      </c>
      <c r="H726" s="101" t="str">
        <f>IF('VSTUP SCAUx'!AC726="","","ANO")</f>
        <v/>
      </c>
      <c r="I726" s="106" t="str">
        <f>IF('VSTUP SCAUx'!BD726="","",'VSTUP SCAUx'!BD726)</f>
        <v/>
      </c>
      <c r="J726" s="101" t="str">
        <f>IF('VSTUP SCAUx'!N726="","",'VSTUP SCAUx'!N726)</f>
        <v/>
      </c>
      <c r="K726" s="95" t="s">
        <v>28</v>
      </c>
      <c r="L726" s="95" t="s">
        <v>28</v>
      </c>
      <c r="M726" s="95" t="s">
        <v>28</v>
      </c>
      <c r="N726" s="95"/>
      <c r="O726" s="95" t="s">
        <v>28</v>
      </c>
      <c r="P726" s="96" t="e">
        <f>ROUND(IF(F726="vyplnit","-",VLOOKUP(CONCATENATE(Y726,G726," ",Z726),ZU!$A$6:$H$100,5,FALSE)*F726),2)</f>
        <v>#N/A</v>
      </c>
      <c r="Q726" s="96" t="e">
        <f t="shared" si="66"/>
        <v>#N/A</v>
      </c>
      <c r="R726" s="97" t="s">
        <v>28</v>
      </c>
      <c r="S726" s="97" t="s">
        <v>28</v>
      </c>
      <c r="T726" s="97" t="s">
        <v>28</v>
      </c>
      <c r="U726" s="96"/>
      <c r="V726" s="101" t="str">
        <f>IF('VSTUP SCAUx'!BH726="","",'VSTUP SCAUx'!BH726)</f>
        <v/>
      </c>
      <c r="W726" s="101" t="str">
        <f>IF('VSTUP SCAUx'!BI726="","",'VSTUP SCAUx'!BI726)</f>
        <v/>
      </c>
      <c r="X726" s="98" t="e">
        <f t="shared" si="67"/>
        <v>#VALUE!</v>
      </c>
      <c r="Y726" s="99">
        <f>IF(A726="vyplnit"," ",VLOOKUP(A726,ZU!$B$6:$H$101,2,FALSE))</f>
        <v>0</v>
      </c>
      <c r="Z726" s="95" t="s">
        <v>28</v>
      </c>
      <c r="AA726" s="95"/>
      <c r="AB726" s="95" t="s">
        <v>28</v>
      </c>
      <c r="AC726" s="95" t="s">
        <v>28</v>
      </c>
      <c r="AD726" s="95" t="s">
        <v>28</v>
      </c>
      <c r="AE726" s="95">
        <f t="shared" si="68"/>
        <v>0</v>
      </c>
      <c r="AF726" s="100">
        <f t="shared" si="69"/>
        <v>1</v>
      </c>
      <c r="AG726" s="95" t="e">
        <f t="shared" si="70"/>
        <v>#N/A</v>
      </c>
      <c r="AH726" s="95"/>
      <c r="AI726" s="101" t="s">
        <v>28</v>
      </c>
      <c r="AJ726" s="101" t="s">
        <v>28</v>
      </c>
      <c r="AK726" s="101" t="s">
        <v>28</v>
      </c>
      <c r="AL726" s="102" t="str">
        <f t="shared" si="71"/>
        <v>nezměněna</v>
      </c>
      <c r="AM726" s="103"/>
    </row>
    <row r="727" spans="1:39" ht="15">
      <c r="A727" s="105" t="str">
        <f>IF('VSTUP SCAUx'!AY727="","",'VSTUP SCAUx'!AY727)</f>
        <v/>
      </c>
      <c r="B727" s="105" t="str">
        <f>IF('VSTUP SCAUx'!A727="","",'VSTUP SCAUx'!A727)</f>
        <v/>
      </c>
      <c r="C727" s="105" t="str">
        <f>IF('VSTUP SCAUx'!B727="","",'VSTUP SCAUx'!B727)</f>
        <v/>
      </c>
      <c r="D727" s="105" t="str">
        <f>IF('VSTUP SCAUx'!C727="","",'VSTUP SCAUx'!C727)</f>
        <v/>
      </c>
      <c r="E727" s="105" t="str">
        <f>IF('VSTUP SCAUx'!I727="","",'VSTUP SCAUx'!I727)</f>
        <v/>
      </c>
      <c r="F727" s="95" t="str">
        <f>IF('VSTUP SCAUx'!F727="","",'VSTUP SCAUx'!F727)</f>
        <v/>
      </c>
      <c r="G727" s="95" t="str">
        <f>IF('VSTUP SCAUx'!G727="","",'VSTUP SCAUx'!G727)</f>
        <v/>
      </c>
      <c r="H727" s="101" t="str">
        <f>IF('VSTUP SCAUx'!AC727="","","ANO")</f>
        <v/>
      </c>
      <c r="I727" s="106" t="str">
        <f>IF('VSTUP SCAUx'!BD727="","",'VSTUP SCAUx'!BD727)</f>
        <v/>
      </c>
      <c r="J727" s="101" t="str">
        <f>IF('VSTUP SCAUx'!N727="","",'VSTUP SCAUx'!N727)</f>
        <v/>
      </c>
      <c r="K727" s="95" t="s">
        <v>28</v>
      </c>
      <c r="L727" s="95" t="s">
        <v>28</v>
      </c>
      <c r="M727" s="95" t="s">
        <v>28</v>
      </c>
      <c r="N727" s="95"/>
      <c r="O727" s="95" t="s">
        <v>28</v>
      </c>
      <c r="P727" s="96" t="e">
        <f>ROUND(IF(F727="vyplnit","-",VLOOKUP(CONCATENATE(Y727,G727," ",Z727),ZU!$A$6:$H$100,5,FALSE)*F727),2)</f>
        <v>#N/A</v>
      </c>
      <c r="Q727" s="96" t="e">
        <f t="shared" si="66"/>
        <v>#N/A</v>
      </c>
      <c r="R727" s="97" t="s">
        <v>28</v>
      </c>
      <c r="S727" s="97" t="s">
        <v>28</v>
      </c>
      <c r="T727" s="97" t="s">
        <v>28</v>
      </c>
      <c r="U727" s="96"/>
      <c r="V727" s="101" t="str">
        <f>IF('VSTUP SCAUx'!BH727="","",'VSTUP SCAUx'!BH727)</f>
        <v/>
      </c>
      <c r="W727" s="101" t="str">
        <f>IF('VSTUP SCAUx'!BI727="","",'VSTUP SCAUx'!BI727)</f>
        <v/>
      </c>
      <c r="X727" s="98" t="e">
        <f t="shared" si="67"/>
        <v>#VALUE!</v>
      </c>
      <c r="Y727" s="99">
        <f>IF(A727="vyplnit"," ",VLOOKUP(A727,ZU!$B$6:$H$101,2,FALSE))</f>
        <v>0</v>
      </c>
      <c r="Z727" s="95" t="s">
        <v>28</v>
      </c>
      <c r="AA727" s="95"/>
      <c r="AB727" s="95" t="s">
        <v>28</v>
      </c>
      <c r="AC727" s="95" t="s">
        <v>28</v>
      </c>
      <c r="AD727" s="95" t="s">
        <v>28</v>
      </c>
      <c r="AE727" s="95">
        <f t="shared" si="68"/>
        <v>0</v>
      </c>
      <c r="AF727" s="100">
        <f t="shared" si="69"/>
        <v>1</v>
      </c>
      <c r="AG727" s="95" t="e">
        <f t="shared" si="70"/>
        <v>#N/A</v>
      </c>
      <c r="AH727" s="95"/>
      <c r="AI727" s="101" t="s">
        <v>28</v>
      </c>
      <c r="AJ727" s="101" t="s">
        <v>28</v>
      </c>
      <c r="AK727" s="101" t="s">
        <v>28</v>
      </c>
      <c r="AL727" s="102" t="str">
        <f t="shared" si="71"/>
        <v>nezměněna</v>
      </c>
      <c r="AM727" s="103"/>
    </row>
    <row r="728" spans="1:39" ht="15">
      <c r="A728" s="105" t="str">
        <f>IF('VSTUP SCAUx'!AY728="","",'VSTUP SCAUx'!AY728)</f>
        <v/>
      </c>
      <c r="B728" s="105" t="str">
        <f>IF('VSTUP SCAUx'!A728="","",'VSTUP SCAUx'!A728)</f>
        <v/>
      </c>
      <c r="C728" s="105" t="str">
        <f>IF('VSTUP SCAUx'!B728="","",'VSTUP SCAUx'!B728)</f>
        <v/>
      </c>
      <c r="D728" s="105" t="str">
        <f>IF('VSTUP SCAUx'!C728="","",'VSTUP SCAUx'!C728)</f>
        <v/>
      </c>
      <c r="E728" s="105" t="str">
        <f>IF('VSTUP SCAUx'!I728="","",'VSTUP SCAUx'!I728)</f>
        <v/>
      </c>
      <c r="F728" s="95" t="str">
        <f>IF('VSTUP SCAUx'!F728="","",'VSTUP SCAUx'!F728)</f>
        <v/>
      </c>
      <c r="G728" s="95" t="str">
        <f>IF('VSTUP SCAUx'!G728="","",'VSTUP SCAUx'!G728)</f>
        <v/>
      </c>
      <c r="H728" s="101" t="str">
        <f>IF('VSTUP SCAUx'!AC728="","","ANO")</f>
        <v/>
      </c>
      <c r="I728" s="106" t="str">
        <f>IF('VSTUP SCAUx'!BD728="","",'VSTUP SCAUx'!BD728)</f>
        <v/>
      </c>
      <c r="J728" s="101" t="str">
        <f>IF('VSTUP SCAUx'!N728="","",'VSTUP SCAUx'!N728)</f>
        <v/>
      </c>
      <c r="K728" s="95" t="s">
        <v>28</v>
      </c>
      <c r="L728" s="95" t="s">
        <v>28</v>
      </c>
      <c r="M728" s="95" t="s">
        <v>28</v>
      </c>
      <c r="N728" s="95"/>
      <c r="O728" s="95" t="s">
        <v>28</v>
      </c>
      <c r="P728" s="96" t="e">
        <f>ROUND(IF(F728="vyplnit","-",VLOOKUP(CONCATENATE(Y728,G728," ",Z728),ZU!$A$6:$H$100,5,FALSE)*F728),2)</f>
        <v>#N/A</v>
      </c>
      <c r="Q728" s="96" t="e">
        <f t="shared" si="66"/>
        <v>#N/A</v>
      </c>
      <c r="R728" s="97" t="s">
        <v>28</v>
      </c>
      <c r="S728" s="97" t="s">
        <v>28</v>
      </c>
      <c r="T728" s="97" t="s">
        <v>28</v>
      </c>
      <c r="U728" s="96"/>
      <c r="V728" s="101" t="str">
        <f>IF('VSTUP SCAUx'!BH728="","",'VSTUP SCAUx'!BH728)</f>
        <v/>
      </c>
      <c r="W728" s="101" t="str">
        <f>IF('VSTUP SCAUx'!BI728="","",'VSTUP SCAUx'!BI728)</f>
        <v/>
      </c>
      <c r="X728" s="98" t="e">
        <f t="shared" si="67"/>
        <v>#VALUE!</v>
      </c>
      <c r="Y728" s="99">
        <f>IF(A728="vyplnit"," ",VLOOKUP(A728,ZU!$B$6:$H$101,2,FALSE))</f>
        <v>0</v>
      </c>
      <c r="Z728" s="95" t="s">
        <v>28</v>
      </c>
      <c r="AA728" s="95"/>
      <c r="AB728" s="95" t="s">
        <v>28</v>
      </c>
      <c r="AC728" s="95" t="s">
        <v>28</v>
      </c>
      <c r="AD728" s="95" t="s">
        <v>28</v>
      </c>
      <c r="AE728" s="95">
        <f t="shared" si="68"/>
        <v>0</v>
      </c>
      <c r="AF728" s="100">
        <f t="shared" si="69"/>
        <v>1</v>
      </c>
      <c r="AG728" s="95" t="e">
        <f t="shared" si="70"/>
        <v>#N/A</v>
      </c>
      <c r="AH728" s="95"/>
      <c r="AI728" s="101" t="s">
        <v>28</v>
      </c>
      <c r="AJ728" s="101" t="s">
        <v>28</v>
      </c>
      <c r="AK728" s="101" t="s">
        <v>28</v>
      </c>
      <c r="AL728" s="102" t="str">
        <f t="shared" si="71"/>
        <v>nezměněna</v>
      </c>
      <c r="AM728" s="103"/>
    </row>
    <row r="729" spans="1:39" ht="15">
      <c r="A729" s="105" t="str">
        <f>IF('VSTUP SCAUx'!AY729="","",'VSTUP SCAUx'!AY729)</f>
        <v/>
      </c>
      <c r="B729" s="105" t="str">
        <f>IF('VSTUP SCAUx'!A729="","",'VSTUP SCAUx'!A729)</f>
        <v/>
      </c>
      <c r="C729" s="105" t="str">
        <f>IF('VSTUP SCAUx'!B729="","",'VSTUP SCAUx'!B729)</f>
        <v/>
      </c>
      <c r="D729" s="105" t="str">
        <f>IF('VSTUP SCAUx'!C729="","",'VSTUP SCAUx'!C729)</f>
        <v/>
      </c>
      <c r="E729" s="105" t="str">
        <f>IF('VSTUP SCAUx'!I729="","",'VSTUP SCAUx'!I729)</f>
        <v/>
      </c>
      <c r="F729" s="95" t="str">
        <f>IF('VSTUP SCAUx'!F729="","",'VSTUP SCAUx'!F729)</f>
        <v/>
      </c>
      <c r="G729" s="95" t="str">
        <f>IF('VSTUP SCAUx'!G729="","",'VSTUP SCAUx'!G729)</f>
        <v/>
      </c>
      <c r="H729" s="101" t="str">
        <f>IF('VSTUP SCAUx'!AC729="","","ANO")</f>
        <v/>
      </c>
      <c r="I729" s="106" t="str">
        <f>IF('VSTUP SCAUx'!BD729="","",'VSTUP SCAUx'!BD729)</f>
        <v/>
      </c>
      <c r="J729" s="101" t="str">
        <f>IF('VSTUP SCAUx'!N729="","",'VSTUP SCAUx'!N729)</f>
        <v/>
      </c>
      <c r="K729" s="95" t="s">
        <v>28</v>
      </c>
      <c r="L729" s="95" t="s">
        <v>28</v>
      </c>
      <c r="M729" s="95" t="s">
        <v>28</v>
      </c>
      <c r="N729" s="95"/>
      <c r="O729" s="95" t="s">
        <v>28</v>
      </c>
      <c r="P729" s="96" t="e">
        <f>ROUND(IF(F729="vyplnit","-",VLOOKUP(CONCATENATE(Y729,G729," ",Z729),ZU!$A$6:$H$100,5,FALSE)*F729),2)</f>
        <v>#N/A</v>
      </c>
      <c r="Q729" s="96" t="e">
        <f t="shared" si="66"/>
        <v>#N/A</v>
      </c>
      <c r="R729" s="97" t="s">
        <v>28</v>
      </c>
      <c r="S729" s="97" t="s">
        <v>28</v>
      </c>
      <c r="T729" s="97" t="s">
        <v>28</v>
      </c>
      <c r="U729" s="96"/>
      <c r="V729" s="101" t="str">
        <f>IF('VSTUP SCAUx'!BH729="","",'VSTUP SCAUx'!BH729)</f>
        <v/>
      </c>
      <c r="W729" s="101" t="str">
        <f>IF('VSTUP SCAUx'!BI729="","",'VSTUP SCAUx'!BI729)</f>
        <v/>
      </c>
      <c r="X729" s="98" t="e">
        <f t="shared" si="67"/>
        <v>#VALUE!</v>
      </c>
      <c r="Y729" s="99">
        <f>IF(A729="vyplnit"," ",VLOOKUP(A729,ZU!$B$6:$H$101,2,FALSE))</f>
        <v>0</v>
      </c>
      <c r="Z729" s="95" t="s">
        <v>28</v>
      </c>
      <c r="AA729" s="95"/>
      <c r="AB729" s="95" t="s">
        <v>28</v>
      </c>
      <c r="AC729" s="95" t="s">
        <v>28</v>
      </c>
      <c r="AD729" s="95" t="s">
        <v>28</v>
      </c>
      <c r="AE729" s="95">
        <f t="shared" si="68"/>
        <v>0</v>
      </c>
      <c r="AF729" s="100">
        <f t="shared" si="69"/>
        <v>1</v>
      </c>
      <c r="AG729" s="95" t="e">
        <f t="shared" si="70"/>
        <v>#N/A</v>
      </c>
      <c r="AH729" s="95"/>
      <c r="AI729" s="101" t="s">
        <v>28</v>
      </c>
      <c r="AJ729" s="101" t="s">
        <v>28</v>
      </c>
      <c r="AK729" s="101" t="s">
        <v>28</v>
      </c>
      <c r="AL729" s="102" t="str">
        <f t="shared" si="71"/>
        <v>nezměněna</v>
      </c>
      <c r="AM729" s="103"/>
    </row>
    <row r="730" spans="1:39" ht="15">
      <c r="A730" s="105" t="str">
        <f>IF('VSTUP SCAUx'!AY730="","",'VSTUP SCAUx'!AY730)</f>
        <v/>
      </c>
      <c r="B730" s="105" t="str">
        <f>IF('VSTUP SCAUx'!A730="","",'VSTUP SCAUx'!A730)</f>
        <v/>
      </c>
      <c r="C730" s="105" t="str">
        <f>IF('VSTUP SCAUx'!B730="","",'VSTUP SCAUx'!B730)</f>
        <v/>
      </c>
      <c r="D730" s="105" t="str">
        <f>IF('VSTUP SCAUx'!C730="","",'VSTUP SCAUx'!C730)</f>
        <v/>
      </c>
      <c r="E730" s="105" t="str">
        <f>IF('VSTUP SCAUx'!I730="","",'VSTUP SCAUx'!I730)</f>
        <v/>
      </c>
      <c r="F730" s="95" t="str">
        <f>IF('VSTUP SCAUx'!F730="","",'VSTUP SCAUx'!F730)</f>
        <v/>
      </c>
      <c r="G730" s="95" t="str">
        <f>IF('VSTUP SCAUx'!G730="","",'VSTUP SCAUx'!G730)</f>
        <v/>
      </c>
      <c r="H730" s="101" t="str">
        <f>IF('VSTUP SCAUx'!AC730="","","ANO")</f>
        <v/>
      </c>
      <c r="I730" s="106" t="str">
        <f>IF('VSTUP SCAUx'!BD730="","",'VSTUP SCAUx'!BD730)</f>
        <v/>
      </c>
      <c r="J730" s="101" t="str">
        <f>IF('VSTUP SCAUx'!N730="","",'VSTUP SCAUx'!N730)</f>
        <v/>
      </c>
      <c r="K730" s="95" t="s">
        <v>28</v>
      </c>
      <c r="L730" s="95" t="s">
        <v>28</v>
      </c>
      <c r="M730" s="95" t="s">
        <v>28</v>
      </c>
      <c r="N730" s="95"/>
      <c r="O730" s="95" t="s">
        <v>28</v>
      </c>
      <c r="P730" s="96" t="e">
        <f>ROUND(IF(F730="vyplnit","-",VLOOKUP(CONCATENATE(Y730,G730," ",Z730),ZU!$A$6:$H$100,5,FALSE)*F730),2)</f>
        <v>#N/A</v>
      </c>
      <c r="Q730" s="96" t="e">
        <f t="shared" si="66"/>
        <v>#N/A</v>
      </c>
      <c r="R730" s="97" t="s">
        <v>28</v>
      </c>
      <c r="S730" s="97" t="s">
        <v>28</v>
      </c>
      <c r="T730" s="97" t="s">
        <v>28</v>
      </c>
      <c r="U730" s="96"/>
      <c r="V730" s="101" t="str">
        <f>IF('VSTUP SCAUx'!BH730="","",'VSTUP SCAUx'!BH730)</f>
        <v/>
      </c>
      <c r="W730" s="101" t="str">
        <f>IF('VSTUP SCAUx'!BI730="","",'VSTUP SCAUx'!BI730)</f>
        <v/>
      </c>
      <c r="X730" s="98" t="e">
        <f t="shared" si="67"/>
        <v>#VALUE!</v>
      </c>
      <c r="Y730" s="99">
        <f>IF(A730="vyplnit"," ",VLOOKUP(A730,ZU!$B$6:$H$101,2,FALSE))</f>
        <v>0</v>
      </c>
      <c r="Z730" s="95" t="s">
        <v>28</v>
      </c>
      <c r="AA730" s="95"/>
      <c r="AB730" s="95" t="s">
        <v>28</v>
      </c>
      <c r="AC730" s="95" t="s">
        <v>28</v>
      </c>
      <c r="AD730" s="95" t="s">
        <v>28</v>
      </c>
      <c r="AE730" s="95">
        <f t="shared" si="68"/>
        <v>0</v>
      </c>
      <c r="AF730" s="100">
        <f t="shared" si="69"/>
        <v>1</v>
      </c>
      <c r="AG730" s="95" t="e">
        <f t="shared" si="70"/>
        <v>#N/A</v>
      </c>
      <c r="AH730" s="95"/>
      <c r="AI730" s="101" t="s">
        <v>28</v>
      </c>
      <c r="AJ730" s="101" t="s">
        <v>28</v>
      </c>
      <c r="AK730" s="101" t="s">
        <v>28</v>
      </c>
      <c r="AL730" s="102" t="str">
        <f t="shared" si="71"/>
        <v>nezměněna</v>
      </c>
      <c r="AM730" s="103"/>
    </row>
    <row r="731" spans="1:39" ht="15">
      <c r="A731" s="105" t="str">
        <f>IF('VSTUP SCAUx'!AY731="","",'VSTUP SCAUx'!AY731)</f>
        <v/>
      </c>
      <c r="B731" s="105" t="str">
        <f>IF('VSTUP SCAUx'!A731="","",'VSTUP SCAUx'!A731)</f>
        <v/>
      </c>
      <c r="C731" s="105" t="str">
        <f>IF('VSTUP SCAUx'!B731="","",'VSTUP SCAUx'!B731)</f>
        <v/>
      </c>
      <c r="D731" s="105" t="str">
        <f>IF('VSTUP SCAUx'!C731="","",'VSTUP SCAUx'!C731)</f>
        <v/>
      </c>
      <c r="E731" s="105" t="str">
        <f>IF('VSTUP SCAUx'!I731="","",'VSTUP SCAUx'!I731)</f>
        <v/>
      </c>
      <c r="F731" s="95" t="str">
        <f>IF('VSTUP SCAUx'!F731="","",'VSTUP SCAUx'!F731)</f>
        <v/>
      </c>
      <c r="G731" s="95" t="str">
        <f>IF('VSTUP SCAUx'!G731="","",'VSTUP SCAUx'!G731)</f>
        <v/>
      </c>
      <c r="H731" s="101" t="str">
        <f>IF('VSTUP SCAUx'!AC731="","","ANO")</f>
        <v/>
      </c>
      <c r="I731" s="106" t="str">
        <f>IF('VSTUP SCAUx'!BD731="","",'VSTUP SCAUx'!BD731)</f>
        <v/>
      </c>
      <c r="J731" s="101" t="str">
        <f>IF('VSTUP SCAUx'!N731="","",'VSTUP SCAUx'!N731)</f>
        <v/>
      </c>
      <c r="K731" s="95" t="s">
        <v>28</v>
      </c>
      <c r="L731" s="95" t="s">
        <v>28</v>
      </c>
      <c r="M731" s="95" t="s">
        <v>28</v>
      </c>
      <c r="N731" s="95"/>
      <c r="O731" s="95" t="s">
        <v>28</v>
      </c>
      <c r="P731" s="96" t="e">
        <f>ROUND(IF(F731="vyplnit","-",VLOOKUP(CONCATENATE(Y731,G731," ",Z731),ZU!$A$6:$H$100,5,FALSE)*F731),2)</f>
        <v>#N/A</v>
      </c>
      <c r="Q731" s="96" t="e">
        <f t="shared" si="66"/>
        <v>#N/A</v>
      </c>
      <c r="R731" s="97" t="s">
        <v>28</v>
      </c>
      <c r="S731" s="97" t="s">
        <v>28</v>
      </c>
      <c r="T731" s="97" t="s">
        <v>28</v>
      </c>
      <c r="U731" s="96"/>
      <c r="V731" s="101" t="str">
        <f>IF('VSTUP SCAUx'!BH731="","",'VSTUP SCAUx'!BH731)</f>
        <v/>
      </c>
      <c r="W731" s="101" t="str">
        <f>IF('VSTUP SCAUx'!BI731="","",'VSTUP SCAUx'!BI731)</f>
        <v/>
      </c>
      <c r="X731" s="98" t="e">
        <f t="shared" si="67"/>
        <v>#VALUE!</v>
      </c>
      <c r="Y731" s="99">
        <f>IF(A731="vyplnit"," ",VLOOKUP(A731,ZU!$B$6:$H$101,2,FALSE))</f>
        <v>0</v>
      </c>
      <c r="Z731" s="95" t="s">
        <v>28</v>
      </c>
      <c r="AA731" s="95"/>
      <c r="AB731" s="95" t="s">
        <v>28</v>
      </c>
      <c r="AC731" s="95" t="s">
        <v>28</v>
      </c>
      <c r="AD731" s="95" t="s">
        <v>28</v>
      </c>
      <c r="AE731" s="95">
        <f t="shared" si="68"/>
        <v>0</v>
      </c>
      <c r="AF731" s="100">
        <f t="shared" si="69"/>
        <v>1</v>
      </c>
      <c r="AG731" s="95" t="e">
        <f t="shared" si="70"/>
        <v>#N/A</v>
      </c>
      <c r="AH731" s="95"/>
      <c r="AI731" s="101" t="s">
        <v>28</v>
      </c>
      <c r="AJ731" s="101" t="s">
        <v>28</v>
      </c>
      <c r="AK731" s="101" t="s">
        <v>28</v>
      </c>
      <c r="AL731" s="102" t="str">
        <f t="shared" si="71"/>
        <v>nezměněna</v>
      </c>
      <c r="AM731" s="103"/>
    </row>
    <row r="732" spans="1:39" ht="15">
      <c r="A732" s="105" t="str">
        <f>IF('VSTUP SCAUx'!AY732="","",'VSTUP SCAUx'!AY732)</f>
        <v/>
      </c>
      <c r="B732" s="105" t="str">
        <f>IF('VSTUP SCAUx'!A732="","",'VSTUP SCAUx'!A732)</f>
        <v/>
      </c>
      <c r="C732" s="105" t="str">
        <f>IF('VSTUP SCAUx'!B732="","",'VSTUP SCAUx'!B732)</f>
        <v/>
      </c>
      <c r="D732" s="105" t="str">
        <f>IF('VSTUP SCAUx'!C732="","",'VSTUP SCAUx'!C732)</f>
        <v/>
      </c>
      <c r="E732" s="105" t="str">
        <f>IF('VSTUP SCAUx'!I732="","",'VSTUP SCAUx'!I732)</f>
        <v/>
      </c>
      <c r="F732" s="95" t="str">
        <f>IF('VSTUP SCAUx'!F732="","",'VSTUP SCAUx'!F732)</f>
        <v/>
      </c>
      <c r="G732" s="95" t="str">
        <f>IF('VSTUP SCAUx'!G732="","",'VSTUP SCAUx'!G732)</f>
        <v/>
      </c>
      <c r="H732" s="101" t="str">
        <f>IF('VSTUP SCAUx'!AC732="","","ANO")</f>
        <v/>
      </c>
      <c r="I732" s="106" t="str">
        <f>IF('VSTUP SCAUx'!BD732="","",'VSTUP SCAUx'!BD732)</f>
        <v/>
      </c>
      <c r="J732" s="101" t="str">
        <f>IF('VSTUP SCAUx'!N732="","",'VSTUP SCAUx'!N732)</f>
        <v/>
      </c>
      <c r="K732" s="95" t="s">
        <v>28</v>
      </c>
      <c r="L732" s="95" t="s">
        <v>28</v>
      </c>
      <c r="M732" s="95" t="s">
        <v>28</v>
      </c>
      <c r="N732" s="95"/>
      <c r="O732" s="95" t="s">
        <v>28</v>
      </c>
      <c r="P732" s="96" t="e">
        <f>ROUND(IF(F732="vyplnit","-",VLOOKUP(CONCATENATE(Y732,G732," ",Z732),ZU!$A$6:$H$100,5,FALSE)*F732),2)</f>
        <v>#N/A</v>
      </c>
      <c r="Q732" s="96" t="e">
        <f t="shared" si="66"/>
        <v>#N/A</v>
      </c>
      <c r="R732" s="97" t="s">
        <v>28</v>
      </c>
      <c r="S732" s="97" t="s">
        <v>28</v>
      </c>
      <c r="T732" s="97" t="s">
        <v>28</v>
      </c>
      <c r="U732" s="96"/>
      <c r="V732" s="101" t="str">
        <f>IF('VSTUP SCAUx'!BH732="","",'VSTUP SCAUx'!BH732)</f>
        <v/>
      </c>
      <c r="W732" s="101" t="str">
        <f>IF('VSTUP SCAUx'!BI732="","",'VSTUP SCAUx'!BI732)</f>
        <v/>
      </c>
      <c r="X732" s="98" t="e">
        <f t="shared" si="67"/>
        <v>#VALUE!</v>
      </c>
      <c r="Y732" s="99">
        <f>IF(A732="vyplnit"," ",VLOOKUP(A732,ZU!$B$6:$H$101,2,FALSE))</f>
        <v>0</v>
      </c>
      <c r="Z732" s="95" t="s">
        <v>28</v>
      </c>
      <c r="AA732" s="95"/>
      <c r="AB732" s="95" t="s">
        <v>28</v>
      </c>
      <c r="AC732" s="95" t="s">
        <v>28</v>
      </c>
      <c r="AD732" s="95" t="s">
        <v>28</v>
      </c>
      <c r="AE732" s="95">
        <f t="shared" si="68"/>
        <v>0</v>
      </c>
      <c r="AF732" s="100">
        <f t="shared" si="69"/>
        <v>1</v>
      </c>
      <c r="AG732" s="95" t="e">
        <f t="shared" si="70"/>
        <v>#N/A</v>
      </c>
      <c r="AH732" s="95"/>
      <c r="AI732" s="101" t="s">
        <v>28</v>
      </c>
      <c r="AJ732" s="101" t="s">
        <v>28</v>
      </c>
      <c r="AK732" s="101" t="s">
        <v>28</v>
      </c>
      <c r="AL732" s="102" t="str">
        <f t="shared" si="71"/>
        <v>nezměněna</v>
      </c>
      <c r="AM732" s="103"/>
    </row>
    <row r="733" spans="1:39" ht="15">
      <c r="A733" s="105" t="str">
        <f>IF('VSTUP SCAUx'!AY733="","",'VSTUP SCAUx'!AY733)</f>
        <v/>
      </c>
      <c r="B733" s="105" t="str">
        <f>IF('VSTUP SCAUx'!A733="","",'VSTUP SCAUx'!A733)</f>
        <v/>
      </c>
      <c r="C733" s="105" t="str">
        <f>IF('VSTUP SCAUx'!B733="","",'VSTUP SCAUx'!B733)</f>
        <v/>
      </c>
      <c r="D733" s="105" t="str">
        <f>IF('VSTUP SCAUx'!C733="","",'VSTUP SCAUx'!C733)</f>
        <v/>
      </c>
      <c r="E733" s="105" t="str">
        <f>IF('VSTUP SCAUx'!I733="","",'VSTUP SCAUx'!I733)</f>
        <v/>
      </c>
      <c r="F733" s="95" t="str">
        <f>IF('VSTUP SCAUx'!F733="","",'VSTUP SCAUx'!F733)</f>
        <v/>
      </c>
      <c r="G733" s="95" t="str">
        <f>IF('VSTUP SCAUx'!G733="","",'VSTUP SCAUx'!G733)</f>
        <v/>
      </c>
      <c r="H733" s="101" t="str">
        <f>IF('VSTUP SCAUx'!AC733="","","ANO")</f>
        <v/>
      </c>
      <c r="I733" s="106" t="str">
        <f>IF('VSTUP SCAUx'!BD733="","",'VSTUP SCAUx'!BD733)</f>
        <v/>
      </c>
      <c r="J733" s="101" t="str">
        <f>IF('VSTUP SCAUx'!N733="","",'VSTUP SCAUx'!N733)</f>
        <v/>
      </c>
      <c r="K733" s="95" t="s">
        <v>28</v>
      </c>
      <c r="L733" s="95" t="s">
        <v>28</v>
      </c>
      <c r="M733" s="95" t="s">
        <v>28</v>
      </c>
      <c r="N733" s="95"/>
      <c r="O733" s="95" t="s">
        <v>28</v>
      </c>
      <c r="P733" s="96" t="e">
        <f>ROUND(IF(F733="vyplnit","-",VLOOKUP(CONCATENATE(Y733,G733," ",Z733),ZU!$A$6:$H$100,5,FALSE)*F733),2)</f>
        <v>#N/A</v>
      </c>
      <c r="Q733" s="96" t="e">
        <f t="shared" si="66"/>
        <v>#N/A</v>
      </c>
      <c r="R733" s="97" t="s">
        <v>28</v>
      </c>
      <c r="S733" s="97" t="s">
        <v>28</v>
      </c>
      <c r="T733" s="97" t="s">
        <v>28</v>
      </c>
      <c r="U733" s="96"/>
      <c r="V733" s="101" t="str">
        <f>IF('VSTUP SCAUx'!BH733="","",'VSTUP SCAUx'!BH733)</f>
        <v/>
      </c>
      <c r="W733" s="101" t="str">
        <f>IF('VSTUP SCAUx'!BI733="","",'VSTUP SCAUx'!BI733)</f>
        <v/>
      </c>
      <c r="X733" s="98" t="e">
        <f t="shared" si="67"/>
        <v>#VALUE!</v>
      </c>
      <c r="Y733" s="99">
        <f>IF(A733="vyplnit"," ",VLOOKUP(A733,ZU!$B$6:$H$101,2,FALSE))</f>
        <v>0</v>
      </c>
      <c r="Z733" s="95" t="s">
        <v>28</v>
      </c>
      <c r="AA733" s="95"/>
      <c r="AB733" s="95" t="s">
        <v>28</v>
      </c>
      <c r="AC733" s="95" t="s">
        <v>28</v>
      </c>
      <c r="AD733" s="95" t="s">
        <v>28</v>
      </c>
      <c r="AE733" s="95">
        <f t="shared" si="68"/>
        <v>0</v>
      </c>
      <c r="AF733" s="100">
        <f t="shared" si="69"/>
        <v>1</v>
      </c>
      <c r="AG733" s="95" t="e">
        <f t="shared" si="70"/>
        <v>#N/A</v>
      </c>
      <c r="AH733" s="95"/>
      <c r="AI733" s="101" t="s">
        <v>28</v>
      </c>
      <c r="AJ733" s="101" t="s">
        <v>28</v>
      </c>
      <c r="AK733" s="101" t="s">
        <v>28</v>
      </c>
      <c r="AL733" s="102" t="str">
        <f t="shared" si="71"/>
        <v>nezměněna</v>
      </c>
      <c r="AM733" s="103"/>
    </row>
    <row r="734" spans="1:39" ht="15">
      <c r="A734" s="105" t="str">
        <f>IF('VSTUP SCAUx'!AY734="","",'VSTUP SCAUx'!AY734)</f>
        <v/>
      </c>
      <c r="B734" s="105" t="str">
        <f>IF('VSTUP SCAUx'!A734="","",'VSTUP SCAUx'!A734)</f>
        <v/>
      </c>
      <c r="C734" s="105" t="str">
        <f>IF('VSTUP SCAUx'!B734="","",'VSTUP SCAUx'!B734)</f>
        <v/>
      </c>
      <c r="D734" s="105" t="str">
        <f>IF('VSTUP SCAUx'!C734="","",'VSTUP SCAUx'!C734)</f>
        <v/>
      </c>
      <c r="E734" s="105" t="str">
        <f>IF('VSTUP SCAUx'!I734="","",'VSTUP SCAUx'!I734)</f>
        <v/>
      </c>
      <c r="F734" s="95" t="str">
        <f>IF('VSTUP SCAUx'!F734="","",'VSTUP SCAUx'!F734)</f>
        <v/>
      </c>
      <c r="G734" s="95" t="str">
        <f>IF('VSTUP SCAUx'!G734="","",'VSTUP SCAUx'!G734)</f>
        <v/>
      </c>
      <c r="H734" s="101" t="str">
        <f>IF('VSTUP SCAUx'!AC734="","","ANO")</f>
        <v/>
      </c>
      <c r="I734" s="106" t="str">
        <f>IF('VSTUP SCAUx'!BD734="","",'VSTUP SCAUx'!BD734)</f>
        <v/>
      </c>
      <c r="J734" s="101" t="str">
        <f>IF('VSTUP SCAUx'!N734="","",'VSTUP SCAUx'!N734)</f>
        <v/>
      </c>
      <c r="K734" s="95" t="s">
        <v>28</v>
      </c>
      <c r="L734" s="95" t="s">
        <v>28</v>
      </c>
      <c r="M734" s="95" t="s">
        <v>28</v>
      </c>
      <c r="N734" s="95"/>
      <c r="O734" s="95" t="s">
        <v>28</v>
      </c>
      <c r="P734" s="96" t="e">
        <f>ROUND(IF(F734="vyplnit","-",VLOOKUP(CONCATENATE(Y734,G734," ",Z734),ZU!$A$6:$H$100,5,FALSE)*F734),2)</f>
        <v>#N/A</v>
      </c>
      <c r="Q734" s="96" t="e">
        <f t="shared" si="66"/>
        <v>#N/A</v>
      </c>
      <c r="R734" s="97" t="s">
        <v>28</v>
      </c>
      <c r="S734" s="97" t="s">
        <v>28</v>
      </c>
      <c r="T734" s="97" t="s">
        <v>28</v>
      </c>
      <c r="U734" s="96"/>
      <c r="V734" s="101" t="str">
        <f>IF('VSTUP SCAUx'!BH734="","",'VSTUP SCAUx'!BH734)</f>
        <v/>
      </c>
      <c r="W734" s="101" t="str">
        <f>IF('VSTUP SCAUx'!BI734="","",'VSTUP SCAUx'!BI734)</f>
        <v/>
      </c>
      <c r="X734" s="98" t="e">
        <f t="shared" si="67"/>
        <v>#VALUE!</v>
      </c>
      <c r="Y734" s="99">
        <f>IF(A734="vyplnit"," ",VLOOKUP(A734,ZU!$B$6:$H$101,2,FALSE))</f>
        <v>0</v>
      </c>
      <c r="Z734" s="95" t="s">
        <v>28</v>
      </c>
      <c r="AA734" s="95"/>
      <c r="AB734" s="95" t="s">
        <v>28</v>
      </c>
      <c r="AC734" s="95" t="s">
        <v>28</v>
      </c>
      <c r="AD734" s="95" t="s">
        <v>28</v>
      </c>
      <c r="AE734" s="95">
        <f t="shared" si="68"/>
        <v>0</v>
      </c>
      <c r="AF734" s="100">
        <f t="shared" si="69"/>
        <v>1</v>
      </c>
      <c r="AG734" s="95" t="e">
        <f t="shared" si="70"/>
        <v>#N/A</v>
      </c>
      <c r="AH734" s="95"/>
      <c r="AI734" s="101" t="s">
        <v>28</v>
      </c>
      <c r="AJ734" s="101" t="s">
        <v>28</v>
      </c>
      <c r="AK734" s="101" t="s">
        <v>28</v>
      </c>
      <c r="AL734" s="102" t="str">
        <f t="shared" si="71"/>
        <v>nezměněna</v>
      </c>
      <c r="AM734" s="103"/>
    </row>
    <row r="735" spans="1:39" ht="15">
      <c r="A735" s="105" t="str">
        <f>IF('VSTUP SCAUx'!AY735="","",'VSTUP SCAUx'!AY735)</f>
        <v/>
      </c>
      <c r="B735" s="105" t="str">
        <f>IF('VSTUP SCAUx'!A735="","",'VSTUP SCAUx'!A735)</f>
        <v/>
      </c>
      <c r="C735" s="105" t="str">
        <f>IF('VSTUP SCAUx'!B735="","",'VSTUP SCAUx'!B735)</f>
        <v/>
      </c>
      <c r="D735" s="105" t="str">
        <f>IF('VSTUP SCAUx'!C735="","",'VSTUP SCAUx'!C735)</f>
        <v/>
      </c>
      <c r="E735" s="105" t="str">
        <f>IF('VSTUP SCAUx'!I735="","",'VSTUP SCAUx'!I735)</f>
        <v/>
      </c>
      <c r="F735" s="95" t="str">
        <f>IF('VSTUP SCAUx'!F735="","",'VSTUP SCAUx'!F735)</f>
        <v/>
      </c>
      <c r="G735" s="95" t="str">
        <f>IF('VSTUP SCAUx'!G735="","",'VSTUP SCAUx'!G735)</f>
        <v/>
      </c>
      <c r="H735" s="101" t="str">
        <f>IF('VSTUP SCAUx'!AC735="","","ANO")</f>
        <v/>
      </c>
      <c r="I735" s="106" t="str">
        <f>IF('VSTUP SCAUx'!BD735="","",'VSTUP SCAUx'!BD735)</f>
        <v/>
      </c>
      <c r="J735" s="101" t="str">
        <f>IF('VSTUP SCAUx'!N735="","",'VSTUP SCAUx'!N735)</f>
        <v/>
      </c>
      <c r="K735" s="95" t="s">
        <v>28</v>
      </c>
      <c r="L735" s="95" t="s">
        <v>28</v>
      </c>
      <c r="M735" s="95" t="s">
        <v>28</v>
      </c>
      <c r="N735" s="95"/>
      <c r="O735" s="95" t="s">
        <v>28</v>
      </c>
      <c r="P735" s="96" t="e">
        <f>ROUND(IF(F735="vyplnit","-",VLOOKUP(CONCATENATE(Y735,G735," ",Z735),ZU!$A$6:$H$100,5,FALSE)*F735),2)</f>
        <v>#N/A</v>
      </c>
      <c r="Q735" s="96" t="e">
        <f t="shared" si="66"/>
        <v>#N/A</v>
      </c>
      <c r="R735" s="97" t="s">
        <v>28</v>
      </c>
      <c r="S735" s="97" t="s">
        <v>28</v>
      </c>
      <c r="T735" s="97" t="s">
        <v>28</v>
      </c>
      <c r="U735" s="96"/>
      <c r="V735" s="101" t="str">
        <f>IF('VSTUP SCAUx'!BH735="","",'VSTUP SCAUx'!BH735)</f>
        <v/>
      </c>
      <c r="W735" s="101" t="str">
        <f>IF('VSTUP SCAUx'!BI735="","",'VSTUP SCAUx'!BI735)</f>
        <v/>
      </c>
      <c r="X735" s="98" t="e">
        <f t="shared" si="67"/>
        <v>#VALUE!</v>
      </c>
      <c r="Y735" s="99">
        <f>IF(A735="vyplnit"," ",VLOOKUP(A735,ZU!$B$6:$H$101,2,FALSE))</f>
        <v>0</v>
      </c>
      <c r="Z735" s="95" t="s">
        <v>28</v>
      </c>
      <c r="AA735" s="95"/>
      <c r="AB735" s="95" t="s">
        <v>28</v>
      </c>
      <c r="AC735" s="95" t="s">
        <v>28</v>
      </c>
      <c r="AD735" s="95" t="s">
        <v>28</v>
      </c>
      <c r="AE735" s="95">
        <f t="shared" si="68"/>
        <v>0</v>
      </c>
      <c r="AF735" s="100">
        <f t="shared" si="69"/>
        <v>1</v>
      </c>
      <c r="AG735" s="95" t="e">
        <f t="shared" si="70"/>
        <v>#N/A</v>
      </c>
      <c r="AH735" s="95"/>
      <c r="AI735" s="101" t="s">
        <v>28</v>
      </c>
      <c r="AJ735" s="101" t="s">
        <v>28</v>
      </c>
      <c r="AK735" s="101" t="s">
        <v>28</v>
      </c>
      <c r="AL735" s="102" t="str">
        <f t="shared" si="71"/>
        <v>nezměněna</v>
      </c>
      <c r="AM735" s="103"/>
    </row>
    <row r="736" spans="1:39" ht="15">
      <c r="A736" s="105" t="str">
        <f>IF('VSTUP SCAUx'!AY736="","",'VSTUP SCAUx'!AY736)</f>
        <v/>
      </c>
      <c r="B736" s="105" t="str">
        <f>IF('VSTUP SCAUx'!A736="","",'VSTUP SCAUx'!A736)</f>
        <v/>
      </c>
      <c r="C736" s="105" t="str">
        <f>IF('VSTUP SCAUx'!B736="","",'VSTUP SCAUx'!B736)</f>
        <v/>
      </c>
      <c r="D736" s="105" t="str">
        <f>IF('VSTUP SCAUx'!C736="","",'VSTUP SCAUx'!C736)</f>
        <v/>
      </c>
      <c r="E736" s="105" t="str">
        <f>IF('VSTUP SCAUx'!I736="","",'VSTUP SCAUx'!I736)</f>
        <v/>
      </c>
      <c r="F736" s="95" t="str">
        <f>IF('VSTUP SCAUx'!F736="","",'VSTUP SCAUx'!F736)</f>
        <v/>
      </c>
      <c r="G736" s="95" t="str">
        <f>IF('VSTUP SCAUx'!G736="","",'VSTUP SCAUx'!G736)</f>
        <v/>
      </c>
      <c r="H736" s="101" t="str">
        <f>IF('VSTUP SCAUx'!AC736="","","ANO")</f>
        <v/>
      </c>
      <c r="I736" s="106" t="str">
        <f>IF('VSTUP SCAUx'!BD736="","",'VSTUP SCAUx'!BD736)</f>
        <v/>
      </c>
      <c r="J736" s="101" t="str">
        <f>IF('VSTUP SCAUx'!N736="","",'VSTUP SCAUx'!N736)</f>
        <v/>
      </c>
      <c r="K736" s="95" t="s">
        <v>28</v>
      </c>
      <c r="L736" s="95" t="s">
        <v>28</v>
      </c>
      <c r="M736" s="95" t="s">
        <v>28</v>
      </c>
      <c r="N736" s="95"/>
      <c r="O736" s="95" t="s">
        <v>28</v>
      </c>
      <c r="P736" s="96" t="e">
        <f>ROUND(IF(F736="vyplnit","-",VLOOKUP(CONCATENATE(Y736,G736," ",Z736),ZU!$A$6:$H$100,5,FALSE)*F736),2)</f>
        <v>#N/A</v>
      </c>
      <c r="Q736" s="96" t="e">
        <f t="shared" si="66"/>
        <v>#N/A</v>
      </c>
      <c r="R736" s="97" t="s">
        <v>28</v>
      </c>
      <c r="S736" s="97" t="s">
        <v>28</v>
      </c>
      <c r="T736" s="97" t="s">
        <v>28</v>
      </c>
      <c r="U736" s="96"/>
      <c r="V736" s="101" t="str">
        <f>IF('VSTUP SCAUx'!BH736="","",'VSTUP SCAUx'!BH736)</f>
        <v/>
      </c>
      <c r="W736" s="101" t="str">
        <f>IF('VSTUP SCAUx'!BI736="","",'VSTUP SCAUx'!BI736)</f>
        <v/>
      </c>
      <c r="X736" s="98" t="e">
        <f t="shared" si="67"/>
        <v>#VALUE!</v>
      </c>
      <c r="Y736" s="99">
        <f>IF(A736="vyplnit"," ",VLOOKUP(A736,ZU!$B$6:$H$101,2,FALSE))</f>
        <v>0</v>
      </c>
      <c r="Z736" s="95" t="s">
        <v>28</v>
      </c>
      <c r="AA736" s="95"/>
      <c r="AB736" s="95" t="s">
        <v>28</v>
      </c>
      <c r="AC736" s="95" t="s">
        <v>28</v>
      </c>
      <c r="AD736" s="95" t="s">
        <v>28</v>
      </c>
      <c r="AE736" s="95">
        <f t="shared" si="68"/>
        <v>0</v>
      </c>
      <c r="AF736" s="100">
        <f t="shared" si="69"/>
        <v>1</v>
      </c>
      <c r="AG736" s="95" t="e">
        <f t="shared" si="70"/>
        <v>#N/A</v>
      </c>
      <c r="AH736" s="95"/>
      <c r="AI736" s="101" t="s">
        <v>28</v>
      </c>
      <c r="AJ736" s="101" t="s">
        <v>28</v>
      </c>
      <c r="AK736" s="101" t="s">
        <v>28</v>
      </c>
      <c r="AL736" s="102" t="str">
        <f t="shared" si="71"/>
        <v>nezměněna</v>
      </c>
      <c r="AM736" s="103"/>
    </row>
    <row r="737" spans="1:39" ht="15">
      <c r="A737" s="105" t="str">
        <f>IF('VSTUP SCAUx'!AY737="","",'VSTUP SCAUx'!AY737)</f>
        <v/>
      </c>
      <c r="B737" s="105" t="str">
        <f>IF('VSTUP SCAUx'!A737="","",'VSTUP SCAUx'!A737)</f>
        <v/>
      </c>
      <c r="C737" s="105" t="str">
        <f>IF('VSTUP SCAUx'!B737="","",'VSTUP SCAUx'!B737)</f>
        <v/>
      </c>
      <c r="D737" s="105" t="str">
        <f>IF('VSTUP SCAUx'!C737="","",'VSTUP SCAUx'!C737)</f>
        <v/>
      </c>
      <c r="E737" s="105" t="str">
        <f>IF('VSTUP SCAUx'!I737="","",'VSTUP SCAUx'!I737)</f>
        <v/>
      </c>
      <c r="F737" s="95" t="str">
        <f>IF('VSTUP SCAUx'!F737="","",'VSTUP SCAUx'!F737)</f>
        <v/>
      </c>
      <c r="G737" s="95" t="str">
        <f>IF('VSTUP SCAUx'!G737="","",'VSTUP SCAUx'!G737)</f>
        <v/>
      </c>
      <c r="H737" s="101" t="str">
        <f>IF('VSTUP SCAUx'!AC737="","","ANO")</f>
        <v/>
      </c>
      <c r="I737" s="106" t="str">
        <f>IF('VSTUP SCAUx'!BD737="","",'VSTUP SCAUx'!BD737)</f>
        <v/>
      </c>
      <c r="J737" s="101" t="str">
        <f>IF('VSTUP SCAUx'!N737="","",'VSTUP SCAUx'!N737)</f>
        <v/>
      </c>
      <c r="K737" s="95" t="s">
        <v>28</v>
      </c>
      <c r="L737" s="95" t="s">
        <v>28</v>
      </c>
      <c r="M737" s="95" t="s">
        <v>28</v>
      </c>
      <c r="N737" s="95"/>
      <c r="O737" s="95" t="s">
        <v>28</v>
      </c>
      <c r="P737" s="96" t="e">
        <f>ROUND(IF(F737="vyplnit","-",VLOOKUP(CONCATENATE(Y737,G737," ",Z737),ZU!$A$6:$H$100,5,FALSE)*F737),2)</f>
        <v>#N/A</v>
      </c>
      <c r="Q737" s="96" t="e">
        <f t="shared" si="66"/>
        <v>#N/A</v>
      </c>
      <c r="R737" s="97" t="s">
        <v>28</v>
      </c>
      <c r="S737" s="97" t="s">
        <v>28</v>
      </c>
      <c r="T737" s="97" t="s">
        <v>28</v>
      </c>
      <c r="U737" s="96"/>
      <c r="V737" s="101" t="str">
        <f>IF('VSTUP SCAUx'!BH737="","",'VSTUP SCAUx'!BH737)</f>
        <v/>
      </c>
      <c r="W737" s="101" t="str">
        <f>IF('VSTUP SCAUx'!BI737="","",'VSTUP SCAUx'!BI737)</f>
        <v/>
      </c>
      <c r="X737" s="98" t="e">
        <f t="shared" si="67"/>
        <v>#VALUE!</v>
      </c>
      <c r="Y737" s="99">
        <f>IF(A737="vyplnit"," ",VLOOKUP(A737,ZU!$B$6:$H$101,2,FALSE))</f>
        <v>0</v>
      </c>
      <c r="Z737" s="95" t="s">
        <v>28</v>
      </c>
      <c r="AA737" s="95"/>
      <c r="AB737" s="95" t="s">
        <v>28</v>
      </c>
      <c r="AC737" s="95" t="s">
        <v>28</v>
      </c>
      <c r="AD737" s="95" t="s">
        <v>28</v>
      </c>
      <c r="AE737" s="95">
        <f t="shared" si="68"/>
        <v>0</v>
      </c>
      <c r="AF737" s="100">
        <f t="shared" si="69"/>
        <v>1</v>
      </c>
      <c r="AG737" s="95" t="e">
        <f t="shared" si="70"/>
        <v>#N/A</v>
      </c>
      <c r="AH737" s="95"/>
      <c r="AI737" s="101" t="s">
        <v>28</v>
      </c>
      <c r="AJ737" s="101" t="s">
        <v>28</v>
      </c>
      <c r="AK737" s="101" t="s">
        <v>28</v>
      </c>
      <c r="AL737" s="102" t="str">
        <f t="shared" si="71"/>
        <v>nezměněna</v>
      </c>
      <c r="AM737" s="103"/>
    </row>
    <row r="738" spans="1:39" ht="15">
      <c r="A738" s="105" t="str">
        <f>IF('VSTUP SCAUx'!AY738="","",'VSTUP SCAUx'!AY738)</f>
        <v/>
      </c>
      <c r="B738" s="105" t="str">
        <f>IF('VSTUP SCAUx'!A738="","",'VSTUP SCAUx'!A738)</f>
        <v/>
      </c>
      <c r="C738" s="105" t="str">
        <f>IF('VSTUP SCAUx'!B738="","",'VSTUP SCAUx'!B738)</f>
        <v/>
      </c>
      <c r="D738" s="105" t="str">
        <f>IF('VSTUP SCAUx'!C738="","",'VSTUP SCAUx'!C738)</f>
        <v/>
      </c>
      <c r="E738" s="105" t="str">
        <f>IF('VSTUP SCAUx'!I738="","",'VSTUP SCAUx'!I738)</f>
        <v/>
      </c>
      <c r="F738" s="95" t="str">
        <f>IF('VSTUP SCAUx'!F738="","",'VSTUP SCAUx'!F738)</f>
        <v/>
      </c>
      <c r="G738" s="95" t="str">
        <f>IF('VSTUP SCAUx'!G738="","",'VSTUP SCAUx'!G738)</f>
        <v/>
      </c>
      <c r="H738" s="101" t="str">
        <f>IF('VSTUP SCAUx'!AC738="","","ANO")</f>
        <v/>
      </c>
      <c r="I738" s="106" t="str">
        <f>IF('VSTUP SCAUx'!BD738="","",'VSTUP SCAUx'!BD738)</f>
        <v/>
      </c>
      <c r="J738" s="101" t="str">
        <f>IF('VSTUP SCAUx'!N738="","",'VSTUP SCAUx'!N738)</f>
        <v/>
      </c>
      <c r="K738" s="95" t="s">
        <v>28</v>
      </c>
      <c r="L738" s="95" t="s">
        <v>28</v>
      </c>
      <c r="M738" s="95" t="s">
        <v>28</v>
      </c>
      <c r="N738" s="95"/>
      <c r="O738" s="95" t="s">
        <v>28</v>
      </c>
      <c r="P738" s="96" t="e">
        <f>ROUND(IF(F738="vyplnit","-",VLOOKUP(CONCATENATE(Y738,G738," ",Z738),ZU!$A$6:$H$100,5,FALSE)*F738),2)</f>
        <v>#N/A</v>
      </c>
      <c r="Q738" s="96" t="e">
        <f t="shared" si="66"/>
        <v>#N/A</v>
      </c>
      <c r="R738" s="97" t="s">
        <v>28</v>
      </c>
      <c r="S738" s="97" t="s">
        <v>28</v>
      </c>
      <c r="T738" s="97" t="s">
        <v>28</v>
      </c>
      <c r="U738" s="96"/>
      <c r="V738" s="101" t="str">
        <f>IF('VSTUP SCAUx'!BH738="","",'VSTUP SCAUx'!BH738)</f>
        <v/>
      </c>
      <c r="W738" s="101" t="str">
        <f>IF('VSTUP SCAUx'!BI738="","",'VSTUP SCAUx'!BI738)</f>
        <v/>
      </c>
      <c r="X738" s="98" t="e">
        <f t="shared" si="67"/>
        <v>#VALUE!</v>
      </c>
      <c r="Y738" s="99">
        <f>IF(A738="vyplnit"," ",VLOOKUP(A738,ZU!$B$6:$H$101,2,FALSE))</f>
        <v>0</v>
      </c>
      <c r="Z738" s="95" t="s">
        <v>28</v>
      </c>
      <c r="AA738" s="95"/>
      <c r="AB738" s="95" t="s">
        <v>28</v>
      </c>
      <c r="AC738" s="95" t="s">
        <v>28</v>
      </c>
      <c r="AD738" s="95" t="s">
        <v>28</v>
      </c>
      <c r="AE738" s="95">
        <f t="shared" si="68"/>
        <v>0</v>
      </c>
      <c r="AF738" s="100">
        <f t="shared" si="69"/>
        <v>1</v>
      </c>
      <c r="AG738" s="95" t="e">
        <f t="shared" si="70"/>
        <v>#N/A</v>
      </c>
      <c r="AH738" s="95"/>
      <c r="AI738" s="101" t="s">
        <v>28</v>
      </c>
      <c r="AJ738" s="101" t="s">
        <v>28</v>
      </c>
      <c r="AK738" s="101" t="s">
        <v>28</v>
      </c>
      <c r="AL738" s="102" t="str">
        <f t="shared" si="71"/>
        <v>nezměněna</v>
      </c>
      <c r="AM738" s="103"/>
    </row>
    <row r="739" spans="1:39" ht="15">
      <c r="A739" s="105" t="str">
        <f>IF('VSTUP SCAUx'!AY739="","",'VSTUP SCAUx'!AY739)</f>
        <v/>
      </c>
      <c r="B739" s="105" t="str">
        <f>IF('VSTUP SCAUx'!A739="","",'VSTUP SCAUx'!A739)</f>
        <v/>
      </c>
      <c r="C739" s="105" t="str">
        <f>IF('VSTUP SCAUx'!B739="","",'VSTUP SCAUx'!B739)</f>
        <v/>
      </c>
      <c r="D739" s="105" t="str">
        <f>IF('VSTUP SCAUx'!C739="","",'VSTUP SCAUx'!C739)</f>
        <v/>
      </c>
      <c r="E739" s="105" t="str">
        <f>IF('VSTUP SCAUx'!I739="","",'VSTUP SCAUx'!I739)</f>
        <v/>
      </c>
      <c r="F739" s="95" t="str">
        <f>IF('VSTUP SCAUx'!F739="","",'VSTUP SCAUx'!F739)</f>
        <v/>
      </c>
      <c r="G739" s="95" t="str">
        <f>IF('VSTUP SCAUx'!G739="","",'VSTUP SCAUx'!G739)</f>
        <v/>
      </c>
      <c r="H739" s="101" t="str">
        <f>IF('VSTUP SCAUx'!AC739="","","ANO")</f>
        <v/>
      </c>
      <c r="I739" s="106" t="str">
        <f>IF('VSTUP SCAUx'!BD739="","",'VSTUP SCAUx'!BD739)</f>
        <v/>
      </c>
      <c r="J739" s="101" t="str">
        <f>IF('VSTUP SCAUx'!N739="","",'VSTUP SCAUx'!N739)</f>
        <v/>
      </c>
      <c r="K739" s="95" t="s">
        <v>28</v>
      </c>
      <c r="L739" s="95" t="s">
        <v>28</v>
      </c>
      <c r="M739" s="95" t="s">
        <v>28</v>
      </c>
      <c r="N739" s="95"/>
      <c r="O739" s="95" t="s">
        <v>28</v>
      </c>
      <c r="P739" s="96" t="e">
        <f>ROUND(IF(F739="vyplnit","-",VLOOKUP(CONCATENATE(Y739,G739," ",Z739),ZU!$A$6:$H$100,5,FALSE)*F739),2)</f>
        <v>#N/A</v>
      </c>
      <c r="Q739" s="96" t="e">
        <f t="shared" si="66"/>
        <v>#N/A</v>
      </c>
      <c r="R739" s="97" t="s">
        <v>28</v>
      </c>
      <c r="S739" s="97" t="s">
        <v>28</v>
      </c>
      <c r="T739" s="97" t="s">
        <v>28</v>
      </c>
      <c r="U739" s="96"/>
      <c r="V739" s="101" t="str">
        <f>IF('VSTUP SCAUx'!BH739="","",'VSTUP SCAUx'!BH739)</f>
        <v/>
      </c>
      <c r="W739" s="101" t="str">
        <f>IF('VSTUP SCAUx'!BI739="","",'VSTUP SCAUx'!BI739)</f>
        <v/>
      </c>
      <c r="X739" s="98" t="e">
        <f t="shared" si="67"/>
        <v>#VALUE!</v>
      </c>
      <c r="Y739" s="99">
        <f>IF(A739="vyplnit"," ",VLOOKUP(A739,ZU!$B$6:$H$101,2,FALSE))</f>
        <v>0</v>
      </c>
      <c r="Z739" s="95" t="s">
        <v>28</v>
      </c>
      <c r="AA739" s="95"/>
      <c r="AB739" s="95" t="s">
        <v>28</v>
      </c>
      <c r="AC739" s="95" t="s">
        <v>28</v>
      </c>
      <c r="AD739" s="95" t="s">
        <v>28</v>
      </c>
      <c r="AE739" s="95">
        <f t="shared" si="68"/>
        <v>0</v>
      </c>
      <c r="AF739" s="100">
        <f t="shared" si="69"/>
        <v>1</v>
      </c>
      <c r="AG739" s="95" t="e">
        <f t="shared" si="70"/>
        <v>#N/A</v>
      </c>
      <c r="AH739" s="95"/>
      <c r="AI739" s="101" t="s">
        <v>28</v>
      </c>
      <c r="AJ739" s="101" t="s">
        <v>28</v>
      </c>
      <c r="AK739" s="101" t="s">
        <v>28</v>
      </c>
      <c r="AL739" s="102" t="str">
        <f t="shared" si="71"/>
        <v>nezměněna</v>
      </c>
      <c r="AM739" s="103"/>
    </row>
    <row r="740" spans="1:39" ht="15">
      <c r="A740" s="105" t="str">
        <f>IF('VSTUP SCAUx'!AY740="","",'VSTUP SCAUx'!AY740)</f>
        <v/>
      </c>
      <c r="B740" s="105" t="str">
        <f>IF('VSTUP SCAUx'!A740="","",'VSTUP SCAUx'!A740)</f>
        <v/>
      </c>
      <c r="C740" s="105" t="str">
        <f>IF('VSTUP SCAUx'!B740="","",'VSTUP SCAUx'!B740)</f>
        <v/>
      </c>
      <c r="D740" s="105" t="str">
        <f>IF('VSTUP SCAUx'!C740="","",'VSTUP SCAUx'!C740)</f>
        <v/>
      </c>
      <c r="E740" s="105" t="str">
        <f>IF('VSTUP SCAUx'!I740="","",'VSTUP SCAUx'!I740)</f>
        <v/>
      </c>
      <c r="F740" s="95" t="str">
        <f>IF('VSTUP SCAUx'!F740="","",'VSTUP SCAUx'!F740)</f>
        <v/>
      </c>
      <c r="G740" s="95" t="str">
        <f>IF('VSTUP SCAUx'!G740="","",'VSTUP SCAUx'!G740)</f>
        <v/>
      </c>
      <c r="H740" s="101" t="str">
        <f>IF('VSTUP SCAUx'!AC740="","","ANO")</f>
        <v/>
      </c>
      <c r="I740" s="106" t="str">
        <f>IF('VSTUP SCAUx'!BD740="","",'VSTUP SCAUx'!BD740)</f>
        <v/>
      </c>
      <c r="J740" s="101" t="str">
        <f>IF('VSTUP SCAUx'!N740="","",'VSTUP SCAUx'!N740)</f>
        <v/>
      </c>
      <c r="K740" s="95" t="s">
        <v>28</v>
      </c>
      <c r="L740" s="95" t="s">
        <v>28</v>
      </c>
      <c r="M740" s="95" t="s">
        <v>28</v>
      </c>
      <c r="N740" s="95"/>
      <c r="O740" s="95" t="s">
        <v>28</v>
      </c>
      <c r="P740" s="96" t="e">
        <f>ROUND(IF(F740="vyplnit","-",VLOOKUP(CONCATENATE(Y740,G740," ",Z740),ZU!$A$6:$H$100,5,FALSE)*F740),2)</f>
        <v>#N/A</v>
      </c>
      <c r="Q740" s="96" t="e">
        <f t="shared" si="66"/>
        <v>#N/A</v>
      </c>
      <c r="R740" s="97" t="s">
        <v>28</v>
      </c>
      <c r="S740" s="97" t="s">
        <v>28</v>
      </c>
      <c r="T740" s="97" t="s">
        <v>28</v>
      </c>
      <c r="U740" s="96"/>
      <c r="V740" s="101" t="str">
        <f>IF('VSTUP SCAUx'!BH740="","",'VSTUP SCAUx'!BH740)</f>
        <v/>
      </c>
      <c r="W740" s="101" t="str">
        <f>IF('VSTUP SCAUx'!BI740="","",'VSTUP SCAUx'!BI740)</f>
        <v/>
      </c>
      <c r="X740" s="98" t="e">
        <f t="shared" si="67"/>
        <v>#VALUE!</v>
      </c>
      <c r="Y740" s="99">
        <f>IF(A740="vyplnit"," ",VLOOKUP(A740,ZU!$B$6:$H$101,2,FALSE))</f>
        <v>0</v>
      </c>
      <c r="Z740" s="95" t="s">
        <v>28</v>
      </c>
      <c r="AA740" s="95"/>
      <c r="AB740" s="95" t="s">
        <v>28</v>
      </c>
      <c r="AC740" s="95" t="s">
        <v>28</v>
      </c>
      <c r="AD740" s="95" t="s">
        <v>28</v>
      </c>
      <c r="AE740" s="95">
        <f t="shared" si="68"/>
        <v>0</v>
      </c>
      <c r="AF740" s="100">
        <f t="shared" si="69"/>
        <v>1</v>
      </c>
      <c r="AG740" s="95" t="e">
        <f t="shared" si="70"/>
        <v>#N/A</v>
      </c>
      <c r="AH740" s="95"/>
      <c r="AI740" s="101" t="s">
        <v>28</v>
      </c>
      <c r="AJ740" s="101" t="s">
        <v>28</v>
      </c>
      <c r="AK740" s="101" t="s">
        <v>28</v>
      </c>
      <c r="AL740" s="102" t="str">
        <f t="shared" si="71"/>
        <v>nezměněna</v>
      </c>
      <c r="AM740" s="103"/>
    </row>
    <row r="741" spans="1:39" ht="15">
      <c r="A741" s="105" t="str">
        <f>IF('VSTUP SCAUx'!AY741="","",'VSTUP SCAUx'!AY741)</f>
        <v/>
      </c>
      <c r="B741" s="105" t="str">
        <f>IF('VSTUP SCAUx'!A741="","",'VSTUP SCAUx'!A741)</f>
        <v/>
      </c>
      <c r="C741" s="105" t="str">
        <f>IF('VSTUP SCAUx'!B741="","",'VSTUP SCAUx'!B741)</f>
        <v/>
      </c>
      <c r="D741" s="105" t="str">
        <f>IF('VSTUP SCAUx'!C741="","",'VSTUP SCAUx'!C741)</f>
        <v/>
      </c>
      <c r="E741" s="105" t="str">
        <f>IF('VSTUP SCAUx'!I741="","",'VSTUP SCAUx'!I741)</f>
        <v/>
      </c>
      <c r="F741" s="95" t="str">
        <f>IF('VSTUP SCAUx'!F741="","",'VSTUP SCAUx'!F741)</f>
        <v/>
      </c>
      <c r="G741" s="95" t="str">
        <f>IF('VSTUP SCAUx'!G741="","",'VSTUP SCAUx'!G741)</f>
        <v/>
      </c>
      <c r="H741" s="101" t="str">
        <f>IF('VSTUP SCAUx'!AC741="","","ANO")</f>
        <v/>
      </c>
      <c r="I741" s="106" t="str">
        <f>IF('VSTUP SCAUx'!BD741="","",'VSTUP SCAUx'!BD741)</f>
        <v/>
      </c>
      <c r="J741" s="101" t="str">
        <f>IF('VSTUP SCAUx'!N741="","",'VSTUP SCAUx'!N741)</f>
        <v/>
      </c>
      <c r="K741" s="95" t="s">
        <v>28</v>
      </c>
      <c r="L741" s="95" t="s">
        <v>28</v>
      </c>
      <c r="M741" s="95" t="s">
        <v>28</v>
      </c>
      <c r="N741" s="95"/>
      <c r="O741" s="95" t="s">
        <v>28</v>
      </c>
      <c r="P741" s="96" t="e">
        <f>ROUND(IF(F741="vyplnit","-",VLOOKUP(CONCATENATE(Y741,G741," ",Z741),ZU!$A$6:$H$100,5,FALSE)*F741),2)</f>
        <v>#N/A</v>
      </c>
      <c r="Q741" s="96" t="e">
        <f t="shared" si="66"/>
        <v>#N/A</v>
      </c>
      <c r="R741" s="97" t="s">
        <v>28</v>
      </c>
      <c r="S741" s="97" t="s">
        <v>28</v>
      </c>
      <c r="T741" s="97" t="s">
        <v>28</v>
      </c>
      <c r="U741" s="96"/>
      <c r="V741" s="101" t="str">
        <f>IF('VSTUP SCAUx'!BH741="","",'VSTUP SCAUx'!BH741)</f>
        <v/>
      </c>
      <c r="W741" s="101" t="str">
        <f>IF('VSTUP SCAUx'!BI741="","",'VSTUP SCAUx'!BI741)</f>
        <v/>
      </c>
      <c r="X741" s="98" t="e">
        <f t="shared" si="67"/>
        <v>#VALUE!</v>
      </c>
      <c r="Y741" s="99">
        <f>IF(A741="vyplnit"," ",VLOOKUP(A741,ZU!$B$6:$H$101,2,FALSE))</f>
        <v>0</v>
      </c>
      <c r="Z741" s="95" t="s">
        <v>28</v>
      </c>
      <c r="AA741" s="95"/>
      <c r="AB741" s="95" t="s">
        <v>28</v>
      </c>
      <c r="AC741" s="95" t="s">
        <v>28</v>
      </c>
      <c r="AD741" s="95" t="s">
        <v>28</v>
      </c>
      <c r="AE741" s="95">
        <f t="shared" si="68"/>
        <v>0</v>
      </c>
      <c r="AF741" s="100">
        <f t="shared" si="69"/>
        <v>1</v>
      </c>
      <c r="AG741" s="95" t="e">
        <f t="shared" si="70"/>
        <v>#N/A</v>
      </c>
      <c r="AH741" s="95"/>
      <c r="AI741" s="101" t="s">
        <v>28</v>
      </c>
      <c r="AJ741" s="101" t="s">
        <v>28</v>
      </c>
      <c r="AK741" s="101" t="s">
        <v>28</v>
      </c>
      <c r="AL741" s="102" t="str">
        <f t="shared" si="71"/>
        <v>nezměněna</v>
      </c>
      <c r="AM741" s="103"/>
    </row>
    <row r="742" spans="1:39" ht="15">
      <c r="A742" s="105" t="str">
        <f>IF('VSTUP SCAUx'!AY742="","",'VSTUP SCAUx'!AY742)</f>
        <v/>
      </c>
      <c r="B742" s="105" t="str">
        <f>IF('VSTUP SCAUx'!A742="","",'VSTUP SCAUx'!A742)</f>
        <v/>
      </c>
      <c r="C742" s="105" t="str">
        <f>IF('VSTUP SCAUx'!B742="","",'VSTUP SCAUx'!B742)</f>
        <v/>
      </c>
      <c r="D742" s="105" t="str">
        <f>IF('VSTUP SCAUx'!C742="","",'VSTUP SCAUx'!C742)</f>
        <v/>
      </c>
      <c r="E742" s="105" t="str">
        <f>IF('VSTUP SCAUx'!I742="","",'VSTUP SCAUx'!I742)</f>
        <v/>
      </c>
      <c r="F742" s="95" t="str">
        <f>IF('VSTUP SCAUx'!F742="","",'VSTUP SCAUx'!F742)</f>
        <v/>
      </c>
      <c r="G742" s="95" t="str">
        <f>IF('VSTUP SCAUx'!G742="","",'VSTUP SCAUx'!G742)</f>
        <v/>
      </c>
      <c r="H742" s="101" t="str">
        <f>IF('VSTUP SCAUx'!AC742="","","ANO")</f>
        <v/>
      </c>
      <c r="I742" s="106" t="str">
        <f>IF('VSTUP SCAUx'!BD742="","",'VSTUP SCAUx'!BD742)</f>
        <v/>
      </c>
      <c r="J742" s="101" t="str">
        <f>IF('VSTUP SCAUx'!N742="","",'VSTUP SCAUx'!N742)</f>
        <v/>
      </c>
      <c r="K742" s="95" t="s">
        <v>28</v>
      </c>
      <c r="L742" s="95" t="s">
        <v>28</v>
      </c>
      <c r="M742" s="95" t="s">
        <v>28</v>
      </c>
      <c r="N742" s="95"/>
      <c r="O742" s="95" t="s">
        <v>28</v>
      </c>
      <c r="P742" s="96" t="e">
        <f>ROUND(IF(F742="vyplnit","-",VLOOKUP(CONCATENATE(Y742,G742," ",Z742),ZU!$A$6:$H$100,5,FALSE)*F742),2)</f>
        <v>#N/A</v>
      </c>
      <c r="Q742" s="96" t="e">
        <f t="shared" si="66"/>
        <v>#N/A</v>
      </c>
      <c r="R742" s="97" t="s">
        <v>28</v>
      </c>
      <c r="S742" s="97" t="s">
        <v>28</v>
      </c>
      <c r="T742" s="97" t="s">
        <v>28</v>
      </c>
      <c r="U742" s="96"/>
      <c r="V742" s="101" t="str">
        <f>IF('VSTUP SCAUx'!BH742="","",'VSTUP SCAUx'!BH742)</f>
        <v/>
      </c>
      <c r="W742" s="101" t="str">
        <f>IF('VSTUP SCAUx'!BI742="","",'VSTUP SCAUx'!BI742)</f>
        <v/>
      </c>
      <c r="X742" s="98" t="e">
        <f t="shared" si="67"/>
        <v>#VALUE!</v>
      </c>
      <c r="Y742" s="99">
        <f>IF(A742="vyplnit"," ",VLOOKUP(A742,ZU!$B$6:$H$101,2,FALSE))</f>
        <v>0</v>
      </c>
      <c r="Z742" s="95" t="s">
        <v>28</v>
      </c>
      <c r="AA742" s="95"/>
      <c r="AB742" s="95" t="s">
        <v>28</v>
      </c>
      <c r="AC742" s="95" t="s">
        <v>28</v>
      </c>
      <c r="AD742" s="95" t="s">
        <v>28</v>
      </c>
      <c r="AE742" s="95">
        <f t="shared" si="68"/>
        <v>0</v>
      </c>
      <c r="AF742" s="100">
        <f t="shared" si="69"/>
        <v>1</v>
      </c>
      <c r="AG742" s="95" t="e">
        <f t="shared" si="70"/>
        <v>#N/A</v>
      </c>
      <c r="AH742" s="95"/>
      <c r="AI742" s="101" t="s">
        <v>28</v>
      </c>
      <c r="AJ742" s="101" t="s">
        <v>28</v>
      </c>
      <c r="AK742" s="101" t="s">
        <v>28</v>
      </c>
      <c r="AL742" s="102" t="str">
        <f t="shared" si="71"/>
        <v>nezměněna</v>
      </c>
      <c r="AM742" s="103"/>
    </row>
    <row r="743" spans="1:39" ht="15">
      <c r="A743" s="105" t="str">
        <f>IF('VSTUP SCAUx'!AY743="","",'VSTUP SCAUx'!AY743)</f>
        <v/>
      </c>
      <c r="B743" s="105" t="str">
        <f>IF('VSTUP SCAUx'!A743="","",'VSTUP SCAUx'!A743)</f>
        <v/>
      </c>
      <c r="C743" s="105" t="str">
        <f>IF('VSTUP SCAUx'!B743="","",'VSTUP SCAUx'!B743)</f>
        <v/>
      </c>
      <c r="D743" s="105" t="str">
        <f>IF('VSTUP SCAUx'!C743="","",'VSTUP SCAUx'!C743)</f>
        <v/>
      </c>
      <c r="E743" s="105" t="str">
        <f>IF('VSTUP SCAUx'!I743="","",'VSTUP SCAUx'!I743)</f>
        <v/>
      </c>
      <c r="F743" s="95" t="str">
        <f>IF('VSTUP SCAUx'!F743="","",'VSTUP SCAUx'!F743)</f>
        <v/>
      </c>
      <c r="G743" s="95" t="str">
        <f>IF('VSTUP SCAUx'!G743="","",'VSTUP SCAUx'!G743)</f>
        <v/>
      </c>
      <c r="H743" s="101" t="str">
        <f>IF('VSTUP SCAUx'!AC743="","","ANO")</f>
        <v/>
      </c>
      <c r="I743" s="106" t="str">
        <f>IF('VSTUP SCAUx'!BD743="","",'VSTUP SCAUx'!BD743)</f>
        <v/>
      </c>
      <c r="J743" s="101" t="str">
        <f>IF('VSTUP SCAUx'!N743="","",'VSTUP SCAUx'!N743)</f>
        <v/>
      </c>
      <c r="K743" s="95" t="s">
        <v>28</v>
      </c>
      <c r="L743" s="95" t="s">
        <v>28</v>
      </c>
      <c r="M743" s="95" t="s">
        <v>28</v>
      </c>
      <c r="N743" s="95"/>
      <c r="O743" s="95" t="s">
        <v>28</v>
      </c>
      <c r="P743" s="96" t="e">
        <f>ROUND(IF(F743="vyplnit","-",VLOOKUP(CONCATENATE(Y743,G743," ",Z743),ZU!$A$6:$H$100,5,FALSE)*F743),2)</f>
        <v>#N/A</v>
      </c>
      <c r="Q743" s="96" t="e">
        <f t="shared" si="66"/>
        <v>#N/A</v>
      </c>
      <c r="R743" s="97" t="s">
        <v>28</v>
      </c>
      <c r="S743" s="97" t="s">
        <v>28</v>
      </c>
      <c r="T743" s="97" t="s">
        <v>28</v>
      </c>
      <c r="U743" s="96"/>
      <c r="V743" s="101" t="str">
        <f>IF('VSTUP SCAUx'!BH743="","",'VSTUP SCAUx'!BH743)</f>
        <v/>
      </c>
      <c r="W743" s="101" t="str">
        <f>IF('VSTUP SCAUx'!BI743="","",'VSTUP SCAUx'!BI743)</f>
        <v/>
      </c>
      <c r="X743" s="98" t="e">
        <f t="shared" si="67"/>
        <v>#VALUE!</v>
      </c>
      <c r="Y743" s="99">
        <f>IF(A743="vyplnit"," ",VLOOKUP(A743,ZU!$B$6:$H$101,2,FALSE))</f>
        <v>0</v>
      </c>
      <c r="Z743" s="95" t="s">
        <v>28</v>
      </c>
      <c r="AA743" s="95"/>
      <c r="AB743" s="95" t="s">
        <v>28</v>
      </c>
      <c r="AC743" s="95" t="s">
        <v>28</v>
      </c>
      <c r="AD743" s="95" t="s">
        <v>28</v>
      </c>
      <c r="AE743" s="95">
        <f t="shared" si="68"/>
        <v>0</v>
      </c>
      <c r="AF743" s="100">
        <f t="shared" si="69"/>
        <v>1</v>
      </c>
      <c r="AG743" s="95" t="e">
        <f t="shared" si="70"/>
        <v>#N/A</v>
      </c>
      <c r="AH743" s="95"/>
      <c r="AI743" s="101" t="s">
        <v>28</v>
      </c>
      <c r="AJ743" s="101" t="s">
        <v>28</v>
      </c>
      <c r="AK743" s="101" t="s">
        <v>28</v>
      </c>
      <c r="AL743" s="102" t="str">
        <f t="shared" si="71"/>
        <v>nezměněna</v>
      </c>
      <c r="AM743" s="103"/>
    </row>
    <row r="744" spans="1:39" ht="15">
      <c r="A744" s="105" t="str">
        <f>IF('VSTUP SCAUx'!AY744="","",'VSTUP SCAUx'!AY744)</f>
        <v/>
      </c>
      <c r="B744" s="105" t="str">
        <f>IF('VSTUP SCAUx'!A744="","",'VSTUP SCAUx'!A744)</f>
        <v/>
      </c>
      <c r="C744" s="105" t="str">
        <f>IF('VSTUP SCAUx'!B744="","",'VSTUP SCAUx'!B744)</f>
        <v/>
      </c>
      <c r="D744" s="105" t="str">
        <f>IF('VSTUP SCAUx'!C744="","",'VSTUP SCAUx'!C744)</f>
        <v/>
      </c>
      <c r="E744" s="105" t="str">
        <f>IF('VSTUP SCAUx'!I744="","",'VSTUP SCAUx'!I744)</f>
        <v/>
      </c>
      <c r="F744" s="95" t="str">
        <f>IF('VSTUP SCAUx'!F744="","",'VSTUP SCAUx'!F744)</f>
        <v/>
      </c>
      <c r="G744" s="95" t="str">
        <f>IF('VSTUP SCAUx'!G744="","",'VSTUP SCAUx'!G744)</f>
        <v/>
      </c>
      <c r="H744" s="101" t="str">
        <f>IF('VSTUP SCAUx'!AC744="","","ANO")</f>
        <v/>
      </c>
      <c r="I744" s="106" t="str">
        <f>IF('VSTUP SCAUx'!BD744="","",'VSTUP SCAUx'!BD744)</f>
        <v/>
      </c>
      <c r="J744" s="101" t="str">
        <f>IF('VSTUP SCAUx'!N744="","",'VSTUP SCAUx'!N744)</f>
        <v/>
      </c>
      <c r="K744" s="95" t="s">
        <v>28</v>
      </c>
      <c r="L744" s="95" t="s">
        <v>28</v>
      </c>
      <c r="M744" s="95" t="s">
        <v>28</v>
      </c>
      <c r="N744" s="95"/>
      <c r="O744" s="95" t="s">
        <v>28</v>
      </c>
      <c r="P744" s="96" t="e">
        <f>ROUND(IF(F744="vyplnit","-",VLOOKUP(CONCATENATE(Y744,G744," ",Z744),ZU!$A$6:$H$100,5,FALSE)*F744),2)</f>
        <v>#N/A</v>
      </c>
      <c r="Q744" s="96" t="e">
        <f t="shared" si="66"/>
        <v>#N/A</v>
      </c>
      <c r="R744" s="97" t="s">
        <v>28</v>
      </c>
      <c r="S744" s="97" t="s">
        <v>28</v>
      </c>
      <c r="T744" s="97" t="s">
        <v>28</v>
      </c>
      <c r="U744" s="96"/>
      <c r="V744" s="101" t="str">
        <f>IF('VSTUP SCAUx'!BH744="","",'VSTUP SCAUx'!BH744)</f>
        <v/>
      </c>
      <c r="W744" s="101" t="str">
        <f>IF('VSTUP SCAUx'!BI744="","",'VSTUP SCAUx'!BI744)</f>
        <v/>
      </c>
      <c r="X744" s="98" t="e">
        <f t="shared" si="67"/>
        <v>#VALUE!</v>
      </c>
      <c r="Y744" s="99">
        <f>IF(A744="vyplnit"," ",VLOOKUP(A744,ZU!$B$6:$H$101,2,FALSE))</f>
        <v>0</v>
      </c>
      <c r="Z744" s="95" t="s">
        <v>28</v>
      </c>
      <c r="AA744" s="95"/>
      <c r="AB744" s="95" t="s">
        <v>28</v>
      </c>
      <c r="AC744" s="95" t="s">
        <v>28</v>
      </c>
      <c r="AD744" s="95" t="s">
        <v>28</v>
      </c>
      <c r="AE744" s="95">
        <f t="shared" si="68"/>
        <v>0</v>
      </c>
      <c r="AF744" s="100">
        <f t="shared" si="69"/>
        <v>1</v>
      </c>
      <c r="AG744" s="95" t="e">
        <f t="shared" si="70"/>
        <v>#N/A</v>
      </c>
      <c r="AH744" s="95"/>
      <c r="AI744" s="101" t="s">
        <v>28</v>
      </c>
      <c r="AJ744" s="101" t="s">
        <v>28</v>
      </c>
      <c r="AK744" s="101" t="s">
        <v>28</v>
      </c>
      <c r="AL744" s="102" t="str">
        <f t="shared" si="71"/>
        <v>nezměněna</v>
      </c>
      <c r="AM744" s="103"/>
    </row>
    <row r="745" spans="1:39" ht="15">
      <c r="A745" s="105" t="str">
        <f>IF('VSTUP SCAUx'!AY745="","",'VSTUP SCAUx'!AY745)</f>
        <v/>
      </c>
      <c r="B745" s="105" t="str">
        <f>IF('VSTUP SCAUx'!A745="","",'VSTUP SCAUx'!A745)</f>
        <v/>
      </c>
      <c r="C745" s="105" t="str">
        <f>IF('VSTUP SCAUx'!B745="","",'VSTUP SCAUx'!B745)</f>
        <v/>
      </c>
      <c r="D745" s="105" t="str">
        <f>IF('VSTUP SCAUx'!C745="","",'VSTUP SCAUx'!C745)</f>
        <v/>
      </c>
      <c r="E745" s="105" t="str">
        <f>IF('VSTUP SCAUx'!I745="","",'VSTUP SCAUx'!I745)</f>
        <v/>
      </c>
      <c r="F745" s="95" t="str">
        <f>IF('VSTUP SCAUx'!F745="","",'VSTUP SCAUx'!F745)</f>
        <v/>
      </c>
      <c r="G745" s="95" t="str">
        <f>IF('VSTUP SCAUx'!G745="","",'VSTUP SCAUx'!G745)</f>
        <v/>
      </c>
      <c r="H745" s="101" t="str">
        <f>IF('VSTUP SCAUx'!AC745="","","ANO")</f>
        <v/>
      </c>
      <c r="I745" s="106" t="str">
        <f>IF('VSTUP SCAUx'!BD745="","",'VSTUP SCAUx'!BD745)</f>
        <v/>
      </c>
      <c r="J745" s="101" t="str">
        <f>IF('VSTUP SCAUx'!N745="","",'VSTUP SCAUx'!N745)</f>
        <v/>
      </c>
      <c r="K745" s="95" t="s">
        <v>28</v>
      </c>
      <c r="L745" s="95" t="s">
        <v>28</v>
      </c>
      <c r="M745" s="95" t="s">
        <v>28</v>
      </c>
      <c r="N745" s="95"/>
      <c r="O745" s="95" t="s">
        <v>28</v>
      </c>
      <c r="P745" s="96" t="e">
        <f>ROUND(IF(F745="vyplnit","-",VLOOKUP(CONCATENATE(Y745,G745," ",Z745),ZU!$A$6:$H$100,5,FALSE)*F745),2)</f>
        <v>#N/A</v>
      </c>
      <c r="Q745" s="96" t="e">
        <f t="shared" si="66"/>
        <v>#N/A</v>
      </c>
      <c r="R745" s="97" t="s">
        <v>28</v>
      </c>
      <c r="S745" s="97" t="s">
        <v>28</v>
      </c>
      <c r="T745" s="97" t="s">
        <v>28</v>
      </c>
      <c r="U745" s="96"/>
      <c r="V745" s="101" t="str">
        <f>IF('VSTUP SCAUx'!BH745="","",'VSTUP SCAUx'!BH745)</f>
        <v/>
      </c>
      <c r="W745" s="101" t="str">
        <f>IF('VSTUP SCAUx'!BI745="","",'VSTUP SCAUx'!BI745)</f>
        <v/>
      </c>
      <c r="X745" s="98" t="e">
        <f t="shared" si="67"/>
        <v>#VALUE!</v>
      </c>
      <c r="Y745" s="99">
        <f>IF(A745="vyplnit"," ",VLOOKUP(A745,ZU!$B$6:$H$101,2,FALSE))</f>
        <v>0</v>
      </c>
      <c r="Z745" s="95" t="s">
        <v>28</v>
      </c>
      <c r="AA745" s="95"/>
      <c r="AB745" s="95" t="s">
        <v>28</v>
      </c>
      <c r="AC745" s="95" t="s">
        <v>28</v>
      </c>
      <c r="AD745" s="95" t="s">
        <v>28</v>
      </c>
      <c r="AE745" s="95">
        <f t="shared" si="68"/>
        <v>0</v>
      </c>
      <c r="AF745" s="100">
        <f t="shared" si="69"/>
        <v>1</v>
      </c>
      <c r="AG745" s="95" t="e">
        <f t="shared" si="70"/>
        <v>#N/A</v>
      </c>
      <c r="AH745" s="95"/>
      <c r="AI745" s="101" t="s">
        <v>28</v>
      </c>
      <c r="AJ745" s="101" t="s">
        <v>28</v>
      </c>
      <c r="AK745" s="101" t="s">
        <v>28</v>
      </c>
      <c r="AL745" s="102" t="str">
        <f t="shared" si="71"/>
        <v>nezměněna</v>
      </c>
      <c r="AM745" s="103"/>
    </row>
    <row r="746" spans="1:39" ht="15">
      <c r="A746" s="105" t="str">
        <f>IF('VSTUP SCAUx'!AY746="","",'VSTUP SCAUx'!AY746)</f>
        <v/>
      </c>
      <c r="B746" s="105" t="str">
        <f>IF('VSTUP SCAUx'!A746="","",'VSTUP SCAUx'!A746)</f>
        <v/>
      </c>
      <c r="C746" s="105" t="str">
        <f>IF('VSTUP SCAUx'!B746="","",'VSTUP SCAUx'!B746)</f>
        <v/>
      </c>
      <c r="D746" s="105" t="str">
        <f>IF('VSTUP SCAUx'!C746="","",'VSTUP SCAUx'!C746)</f>
        <v/>
      </c>
      <c r="E746" s="105" t="str">
        <f>IF('VSTUP SCAUx'!I746="","",'VSTUP SCAUx'!I746)</f>
        <v/>
      </c>
      <c r="F746" s="95" t="str">
        <f>IF('VSTUP SCAUx'!F746="","",'VSTUP SCAUx'!F746)</f>
        <v/>
      </c>
      <c r="G746" s="95" t="str">
        <f>IF('VSTUP SCAUx'!G746="","",'VSTUP SCAUx'!G746)</f>
        <v/>
      </c>
      <c r="H746" s="101" t="str">
        <f>IF('VSTUP SCAUx'!AC746="","","ANO")</f>
        <v/>
      </c>
      <c r="I746" s="106" t="str">
        <f>IF('VSTUP SCAUx'!BD746="","",'VSTUP SCAUx'!BD746)</f>
        <v/>
      </c>
      <c r="J746" s="101" t="str">
        <f>IF('VSTUP SCAUx'!N746="","",'VSTUP SCAUx'!N746)</f>
        <v/>
      </c>
      <c r="K746" s="95" t="s">
        <v>28</v>
      </c>
      <c r="L746" s="95" t="s">
        <v>28</v>
      </c>
      <c r="M746" s="95" t="s">
        <v>28</v>
      </c>
      <c r="N746" s="95"/>
      <c r="O746" s="95" t="s">
        <v>28</v>
      </c>
      <c r="P746" s="96" t="e">
        <f>ROUND(IF(F746="vyplnit","-",VLOOKUP(CONCATENATE(Y746,G746," ",Z746),ZU!$A$6:$H$100,5,FALSE)*F746),2)</f>
        <v>#N/A</v>
      </c>
      <c r="Q746" s="96" t="e">
        <f t="shared" si="66"/>
        <v>#N/A</v>
      </c>
      <c r="R746" s="97" t="s">
        <v>28</v>
      </c>
      <c r="S746" s="97" t="s">
        <v>28</v>
      </c>
      <c r="T746" s="97" t="s">
        <v>28</v>
      </c>
      <c r="U746" s="96"/>
      <c r="V746" s="101" t="str">
        <f>IF('VSTUP SCAUx'!BH746="","",'VSTUP SCAUx'!BH746)</f>
        <v/>
      </c>
      <c r="W746" s="101" t="str">
        <f>IF('VSTUP SCAUx'!BI746="","",'VSTUP SCAUx'!BI746)</f>
        <v/>
      </c>
      <c r="X746" s="98" t="e">
        <f t="shared" si="67"/>
        <v>#VALUE!</v>
      </c>
      <c r="Y746" s="99">
        <f>IF(A746="vyplnit"," ",VLOOKUP(A746,ZU!$B$6:$H$101,2,FALSE))</f>
        <v>0</v>
      </c>
      <c r="Z746" s="95" t="s">
        <v>28</v>
      </c>
      <c r="AA746" s="95"/>
      <c r="AB746" s="95" t="s">
        <v>28</v>
      </c>
      <c r="AC746" s="95" t="s">
        <v>28</v>
      </c>
      <c r="AD746" s="95" t="s">
        <v>28</v>
      </c>
      <c r="AE746" s="95">
        <f t="shared" si="68"/>
        <v>0</v>
      </c>
      <c r="AF746" s="100">
        <f t="shared" si="69"/>
        <v>1</v>
      </c>
      <c r="AG746" s="95" t="e">
        <f t="shared" si="70"/>
        <v>#N/A</v>
      </c>
      <c r="AH746" s="95"/>
      <c r="AI746" s="101" t="s">
        <v>28</v>
      </c>
      <c r="AJ746" s="101" t="s">
        <v>28</v>
      </c>
      <c r="AK746" s="101" t="s">
        <v>28</v>
      </c>
      <c r="AL746" s="102" t="str">
        <f t="shared" si="71"/>
        <v>nezměněna</v>
      </c>
      <c r="AM746" s="103"/>
    </row>
    <row r="747" spans="1:39" ht="15">
      <c r="A747" s="105" t="str">
        <f>IF('VSTUP SCAUx'!AY747="","",'VSTUP SCAUx'!AY747)</f>
        <v/>
      </c>
      <c r="B747" s="105" t="str">
        <f>IF('VSTUP SCAUx'!A747="","",'VSTUP SCAUx'!A747)</f>
        <v/>
      </c>
      <c r="C747" s="105" t="str">
        <f>IF('VSTUP SCAUx'!B747="","",'VSTUP SCAUx'!B747)</f>
        <v/>
      </c>
      <c r="D747" s="105" t="str">
        <f>IF('VSTUP SCAUx'!C747="","",'VSTUP SCAUx'!C747)</f>
        <v/>
      </c>
      <c r="E747" s="105" t="str">
        <f>IF('VSTUP SCAUx'!I747="","",'VSTUP SCAUx'!I747)</f>
        <v/>
      </c>
      <c r="F747" s="95" t="str">
        <f>IF('VSTUP SCAUx'!F747="","",'VSTUP SCAUx'!F747)</f>
        <v/>
      </c>
      <c r="G747" s="95" t="str">
        <f>IF('VSTUP SCAUx'!G747="","",'VSTUP SCAUx'!G747)</f>
        <v/>
      </c>
      <c r="H747" s="101" t="str">
        <f>IF('VSTUP SCAUx'!AC747="","","ANO")</f>
        <v/>
      </c>
      <c r="I747" s="106" t="str">
        <f>IF('VSTUP SCAUx'!BD747="","",'VSTUP SCAUx'!BD747)</f>
        <v/>
      </c>
      <c r="J747" s="101" t="str">
        <f>IF('VSTUP SCAUx'!N747="","",'VSTUP SCAUx'!N747)</f>
        <v/>
      </c>
      <c r="K747" s="95" t="s">
        <v>28</v>
      </c>
      <c r="L747" s="95" t="s">
        <v>28</v>
      </c>
      <c r="M747" s="95" t="s">
        <v>28</v>
      </c>
      <c r="N747" s="95"/>
      <c r="O747" s="95" t="s">
        <v>28</v>
      </c>
      <c r="P747" s="96" t="e">
        <f>ROUND(IF(F747="vyplnit","-",VLOOKUP(CONCATENATE(Y747,G747," ",Z747),ZU!$A$6:$H$100,5,FALSE)*F747),2)</f>
        <v>#N/A</v>
      </c>
      <c r="Q747" s="96" t="e">
        <f t="shared" si="66"/>
        <v>#N/A</v>
      </c>
      <c r="R747" s="97" t="s">
        <v>28</v>
      </c>
      <c r="S747" s="97" t="s">
        <v>28</v>
      </c>
      <c r="T747" s="97" t="s">
        <v>28</v>
      </c>
      <c r="U747" s="96"/>
      <c r="V747" s="101" t="str">
        <f>IF('VSTUP SCAUx'!BH747="","",'VSTUP SCAUx'!BH747)</f>
        <v/>
      </c>
      <c r="W747" s="101" t="str">
        <f>IF('VSTUP SCAUx'!BI747="","",'VSTUP SCAUx'!BI747)</f>
        <v/>
      </c>
      <c r="X747" s="98" t="e">
        <f t="shared" si="67"/>
        <v>#VALUE!</v>
      </c>
      <c r="Y747" s="99">
        <f>IF(A747="vyplnit"," ",VLOOKUP(A747,ZU!$B$6:$H$101,2,FALSE))</f>
        <v>0</v>
      </c>
      <c r="Z747" s="95" t="s">
        <v>28</v>
      </c>
      <c r="AA747" s="95"/>
      <c r="AB747" s="95" t="s">
        <v>28</v>
      </c>
      <c r="AC747" s="95" t="s">
        <v>28</v>
      </c>
      <c r="AD747" s="95" t="s">
        <v>28</v>
      </c>
      <c r="AE747" s="95">
        <f t="shared" si="68"/>
        <v>0</v>
      </c>
      <c r="AF747" s="100">
        <f t="shared" si="69"/>
        <v>1</v>
      </c>
      <c r="AG747" s="95" t="e">
        <f t="shared" si="70"/>
        <v>#N/A</v>
      </c>
      <c r="AH747" s="95"/>
      <c r="AI747" s="101" t="s">
        <v>28</v>
      </c>
      <c r="AJ747" s="101" t="s">
        <v>28</v>
      </c>
      <c r="AK747" s="101" t="s">
        <v>28</v>
      </c>
      <c r="AL747" s="102" t="str">
        <f t="shared" si="71"/>
        <v>nezměněna</v>
      </c>
      <c r="AM747" s="103"/>
    </row>
    <row r="748" spans="1:39" ht="15">
      <c r="A748" s="105" t="str">
        <f>IF('VSTUP SCAUx'!AY748="","",'VSTUP SCAUx'!AY748)</f>
        <v/>
      </c>
      <c r="B748" s="105" t="str">
        <f>IF('VSTUP SCAUx'!A748="","",'VSTUP SCAUx'!A748)</f>
        <v/>
      </c>
      <c r="C748" s="105" t="str">
        <f>IF('VSTUP SCAUx'!B748="","",'VSTUP SCAUx'!B748)</f>
        <v/>
      </c>
      <c r="D748" s="105" t="str">
        <f>IF('VSTUP SCAUx'!C748="","",'VSTUP SCAUx'!C748)</f>
        <v/>
      </c>
      <c r="E748" s="105" t="str">
        <f>IF('VSTUP SCAUx'!I748="","",'VSTUP SCAUx'!I748)</f>
        <v/>
      </c>
      <c r="F748" s="95" t="str">
        <f>IF('VSTUP SCAUx'!F748="","",'VSTUP SCAUx'!F748)</f>
        <v/>
      </c>
      <c r="G748" s="95" t="str">
        <f>IF('VSTUP SCAUx'!G748="","",'VSTUP SCAUx'!G748)</f>
        <v/>
      </c>
      <c r="H748" s="101" t="str">
        <f>IF('VSTUP SCAUx'!AC748="","","ANO")</f>
        <v/>
      </c>
      <c r="I748" s="106" t="str">
        <f>IF('VSTUP SCAUx'!BD748="","",'VSTUP SCAUx'!BD748)</f>
        <v/>
      </c>
      <c r="J748" s="101" t="str">
        <f>IF('VSTUP SCAUx'!N748="","",'VSTUP SCAUx'!N748)</f>
        <v/>
      </c>
      <c r="K748" s="95" t="s">
        <v>28</v>
      </c>
      <c r="L748" s="95" t="s">
        <v>28</v>
      </c>
      <c r="M748" s="95" t="s">
        <v>28</v>
      </c>
      <c r="N748" s="95"/>
      <c r="O748" s="95" t="s">
        <v>28</v>
      </c>
      <c r="P748" s="96" t="e">
        <f>ROUND(IF(F748="vyplnit","-",VLOOKUP(CONCATENATE(Y748,G748," ",Z748),ZU!$A$6:$H$100,5,FALSE)*F748),2)</f>
        <v>#N/A</v>
      </c>
      <c r="Q748" s="96" t="e">
        <f t="shared" si="66"/>
        <v>#N/A</v>
      </c>
      <c r="R748" s="97" t="s">
        <v>28</v>
      </c>
      <c r="S748" s="97" t="s">
        <v>28</v>
      </c>
      <c r="T748" s="97" t="s">
        <v>28</v>
      </c>
      <c r="U748" s="96"/>
      <c r="V748" s="101" t="str">
        <f>IF('VSTUP SCAUx'!BH748="","",'VSTUP SCAUx'!BH748)</f>
        <v/>
      </c>
      <c r="W748" s="101" t="str">
        <f>IF('VSTUP SCAUx'!BI748="","",'VSTUP SCAUx'!BI748)</f>
        <v/>
      </c>
      <c r="X748" s="98" t="e">
        <f t="shared" si="67"/>
        <v>#VALUE!</v>
      </c>
      <c r="Y748" s="99">
        <f>IF(A748="vyplnit"," ",VLOOKUP(A748,ZU!$B$6:$H$101,2,FALSE))</f>
        <v>0</v>
      </c>
      <c r="Z748" s="95" t="s">
        <v>28</v>
      </c>
      <c r="AA748" s="95"/>
      <c r="AB748" s="95" t="s">
        <v>28</v>
      </c>
      <c r="AC748" s="95" t="s">
        <v>28</v>
      </c>
      <c r="AD748" s="95" t="s">
        <v>28</v>
      </c>
      <c r="AE748" s="95">
        <f t="shared" si="68"/>
        <v>0</v>
      </c>
      <c r="AF748" s="100">
        <f t="shared" si="69"/>
        <v>1</v>
      </c>
      <c r="AG748" s="95" t="e">
        <f t="shared" si="70"/>
        <v>#N/A</v>
      </c>
      <c r="AH748" s="95"/>
      <c r="AI748" s="101" t="s">
        <v>28</v>
      </c>
      <c r="AJ748" s="101" t="s">
        <v>28</v>
      </c>
      <c r="AK748" s="101" t="s">
        <v>28</v>
      </c>
      <c r="AL748" s="102" t="str">
        <f t="shared" si="71"/>
        <v>nezměněna</v>
      </c>
      <c r="AM748" s="103"/>
    </row>
    <row r="749" spans="1:39" ht="15">
      <c r="A749" s="105" t="str">
        <f>IF('VSTUP SCAUx'!AY749="","",'VSTUP SCAUx'!AY749)</f>
        <v/>
      </c>
      <c r="B749" s="105" t="str">
        <f>IF('VSTUP SCAUx'!A749="","",'VSTUP SCAUx'!A749)</f>
        <v/>
      </c>
      <c r="C749" s="105" t="str">
        <f>IF('VSTUP SCAUx'!B749="","",'VSTUP SCAUx'!B749)</f>
        <v/>
      </c>
      <c r="D749" s="105" t="str">
        <f>IF('VSTUP SCAUx'!C749="","",'VSTUP SCAUx'!C749)</f>
        <v/>
      </c>
      <c r="E749" s="105" t="str">
        <f>IF('VSTUP SCAUx'!I749="","",'VSTUP SCAUx'!I749)</f>
        <v/>
      </c>
      <c r="F749" s="95" t="str">
        <f>IF('VSTUP SCAUx'!F749="","",'VSTUP SCAUx'!F749)</f>
        <v/>
      </c>
      <c r="G749" s="95" t="str">
        <f>IF('VSTUP SCAUx'!G749="","",'VSTUP SCAUx'!G749)</f>
        <v/>
      </c>
      <c r="H749" s="101" t="str">
        <f>IF('VSTUP SCAUx'!AC749="","","ANO")</f>
        <v/>
      </c>
      <c r="I749" s="106" t="str">
        <f>IF('VSTUP SCAUx'!BD749="","",'VSTUP SCAUx'!BD749)</f>
        <v/>
      </c>
      <c r="J749" s="101" t="str">
        <f>IF('VSTUP SCAUx'!N749="","",'VSTUP SCAUx'!N749)</f>
        <v/>
      </c>
      <c r="K749" s="95" t="s">
        <v>28</v>
      </c>
      <c r="L749" s="95" t="s">
        <v>28</v>
      </c>
      <c r="M749" s="95" t="s">
        <v>28</v>
      </c>
      <c r="N749" s="95"/>
      <c r="O749" s="95" t="s">
        <v>28</v>
      </c>
      <c r="P749" s="96" t="e">
        <f>ROUND(IF(F749="vyplnit","-",VLOOKUP(CONCATENATE(Y749,G749," ",Z749),ZU!$A$6:$H$100,5,FALSE)*F749),2)</f>
        <v>#N/A</v>
      </c>
      <c r="Q749" s="96" t="e">
        <f t="shared" si="66"/>
        <v>#N/A</v>
      </c>
      <c r="R749" s="97" t="s">
        <v>28</v>
      </c>
      <c r="S749" s="97" t="s">
        <v>28</v>
      </c>
      <c r="T749" s="97" t="s">
        <v>28</v>
      </c>
      <c r="U749" s="96"/>
      <c r="V749" s="101" t="str">
        <f>IF('VSTUP SCAUx'!BH749="","",'VSTUP SCAUx'!BH749)</f>
        <v/>
      </c>
      <c r="W749" s="101" t="str">
        <f>IF('VSTUP SCAUx'!BI749="","",'VSTUP SCAUx'!BI749)</f>
        <v/>
      </c>
      <c r="X749" s="98" t="e">
        <f t="shared" si="67"/>
        <v>#VALUE!</v>
      </c>
      <c r="Y749" s="99">
        <f>IF(A749="vyplnit"," ",VLOOKUP(A749,ZU!$B$6:$H$101,2,FALSE))</f>
        <v>0</v>
      </c>
      <c r="Z749" s="95" t="s">
        <v>28</v>
      </c>
      <c r="AA749" s="95"/>
      <c r="AB749" s="95" t="s">
        <v>28</v>
      </c>
      <c r="AC749" s="95" t="s">
        <v>28</v>
      </c>
      <c r="AD749" s="95" t="s">
        <v>28</v>
      </c>
      <c r="AE749" s="95">
        <f t="shared" si="68"/>
        <v>0</v>
      </c>
      <c r="AF749" s="100">
        <f t="shared" si="69"/>
        <v>1</v>
      </c>
      <c r="AG749" s="95" t="e">
        <f t="shared" si="70"/>
        <v>#N/A</v>
      </c>
      <c r="AH749" s="95"/>
      <c r="AI749" s="101" t="s">
        <v>28</v>
      </c>
      <c r="AJ749" s="101" t="s">
        <v>28</v>
      </c>
      <c r="AK749" s="101" t="s">
        <v>28</v>
      </c>
      <c r="AL749" s="102" t="str">
        <f t="shared" si="71"/>
        <v>nezměněna</v>
      </c>
      <c r="AM749" s="103"/>
    </row>
    <row r="750" spans="1:39" ht="15">
      <c r="A750" s="105" t="str">
        <f>IF('VSTUP SCAUx'!AY750="","",'VSTUP SCAUx'!AY750)</f>
        <v/>
      </c>
      <c r="B750" s="105" t="str">
        <f>IF('VSTUP SCAUx'!A750="","",'VSTUP SCAUx'!A750)</f>
        <v/>
      </c>
      <c r="C750" s="105" t="str">
        <f>IF('VSTUP SCAUx'!B750="","",'VSTUP SCAUx'!B750)</f>
        <v/>
      </c>
      <c r="D750" s="105" t="str">
        <f>IF('VSTUP SCAUx'!C750="","",'VSTUP SCAUx'!C750)</f>
        <v/>
      </c>
      <c r="E750" s="105" t="str">
        <f>IF('VSTUP SCAUx'!I750="","",'VSTUP SCAUx'!I750)</f>
        <v/>
      </c>
      <c r="F750" s="95" t="str">
        <f>IF('VSTUP SCAUx'!F750="","",'VSTUP SCAUx'!F750)</f>
        <v/>
      </c>
      <c r="G750" s="95" t="str">
        <f>IF('VSTUP SCAUx'!G750="","",'VSTUP SCAUx'!G750)</f>
        <v/>
      </c>
      <c r="H750" s="101" t="str">
        <f>IF('VSTUP SCAUx'!AC750="","","ANO")</f>
        <v/>
      </c>
      <c r="I750" s="106" t="str">
        <f>IF('VSTUP SCAUx'!BD750="","",'VSTUP SCAUx'!BD750)</f>
        <v/>
      </c>
      <c r="J750" s="101" t="str">
        <f>IF('VSTUP SCAUx'!N750="","",'VSTUP SCAUx'!N750)</f>
        <v/>
      </c>
      <c r="K750" s="95" t="s">
        <v>28</v>
      </c>
      <c r="L750" s="95" t="s">
        <v>28</v>
      </c>
      <c r="M750" s="95" t="s">
        <v>28</v>
      </c>
      <c r="N750" s="95"/>
      <c r="O750" s="95" t="s">
        <v>28</v>
      </c>
      <c r="P750" s="96" t="e">
        <f>ROUND(IF(F750="vyplnit","-",VLOOKUP(CONCATENATE(Y750,G750," ",Z750),ZU!$A$6:$H$100,5,FALSE)*F750),2)</f>
        <v>#N/A</v>
      </c>
      <c r="Q750" s="96" t="e">
        <f t="shared" si="66"/>
        <v>#N/A</v>
      </c>
      <c r="R750" s="97" t="s">
        <v>28</v>
      </c>
      <c r="S750" s="97" t="s">
        <v>28</v>
      </c>
      <c r="T750" s="97" t="s">
        <v>28</v>
      </c>
      <c r="U750" s="96"/>
      <c r="V750" s="101" t="str">
        <f>IF('VSTUP SCAUx'!BH750="","",'VSTUP SCAUx'!BH750)</f>
        <v/>
      </c>
      <c r="W750" s="101" t="str">
        <f>IF('VSTUP SCAUx'!BI750="","",'VSTUP SCAUx'!BI750)</f>
        <v/>
      </c>
      <c r="X750" s="98" t="e">
        <f t="shared" si="67"/>
        <v>#VALUE!</v>
      </c>
      <c r="Y750" s="99">
        <f>IF(A750="vyplnit"," ",VLOOKUP(A750,ZU!$B$6:$H$101,2,FALSE))</f>
        <v>0</v>
      </c>
      <c r="Z750" s="95" t="s">
        <v>28</v>
      </c>
      <c r="AA750" s="95"/>
      <c r="AB750" s="95" t="s">
        <v>28</v>
      </c>
      <c r="AC750" s="95" t="s">
        <v>28</v>
      </c>
      <c r="AD750" s="95" t="s">
        <v>28</v>
      </c>
      <c r="AE750" s="95">
        <f t="shared" si="68"/>
        <v>0</v>
      </c>
      <c r="AF750" s="100">
        <f t="shared" si="69"/>
        <v>1</v>
      </c>
      <c r="AG750" s="95" t="e">
        <f t="shared" si="70"/>
        <v>#N/A</v>
      </c>
      <c r="AH750" s="95"/>
      <c r="AI750" s="101" t="s">
        <v>28</v>
      </c>
      <c r="AJ750" s="101" t="s">
        <v>28</v>
      </c>
      <c r="AK750" s="101" t="s">
        <v>28</v>
      </c>
      <c r="AL750" s="102" t="str">
        <f t="shared" si="71"/>
        <v>nezměněna</v>
      </c>
      <c r="AM750" s="103"/>
    </row>
    <row r="751" spans="1:39" ht="15">
      <c r="A751" s="105" t="str">
        <f>IF('VSTUP SCAUx'!AY751="","",'VSTUP SCAUx'!AY751)</f>
        <v/>
      </c>
      <c r="B751" s="105" t="str">
        <f>IF('VSTUP SCAUx'!A751="","",'VSTUP SCAUx'!A751)</f>
        <v/>
      </c>
      <c r="C751" s="105" t="str">
        <f>IF('VSTUP SCAUx'!B751="","",'VSTUP SCAUx'!B751)</f>
        <v/>
      </c>
      <c r="D751" s="105" t="str">
        <f>IF('VSTUP SCAUx'!C751="","",'VSTUP SCAUx'!C751)</f>
        <v/>
      </c>
      <c r="E751" s="105" t="str">
        <f>IF('VSTUP SCAUx'!I751="","",'VSTUP SCAUx'!I751)</f>
        <v/>
      </c>
      <c r="F751" s="95" t="str">
        <f>IF('VSTUP SCAUx'!F751="","",'VSTUP SCAUx'!F751)</f>
        <v/>
      </c>
      <c r="G751" s="95" t="str">
        <f>IF('VSTUP SCAUx'!G751="","",'VSTUP SCAUx'!G751)</f>
        <v/>
      </c>
      <c r="H751" s="101" t="str">
        <f>IF('VSTUP SCAUx'!AC751="","","ANO")</f>
        <v/>
      </c>
      <c r="I751" s="106" t="str">
        <f>IF('VSTUP SCAUx'!BD751="","",'VSTUP SCAUx'!BD751)</f>
        <v/>
      </c>
      <c r="J751" s="101" t="str">
        <f>IF('VSTUP SCAUx'!N751="","",'VSTUP SCAUx'!N751)</f>
        <v/>
      </c>
      <c r="K751" s="95" t="s">
        <v>28</v>
      </c>
      <c r="L751" s="95" t="s">
        <v>28</v>
      </c>
      <c r="M751" s="95" t="s">
        <v>28</v>
      </c>
      <c r="N751" s="95"/>
      <c r="O751" s="95" t="s">
        <v>28</v>
      </c>
      <c r="P751" s="96" t="e">
        <f>ROUND(IF(F751="vyplnit","-",VLOOKUP(CONCATENATE(Y751,G751," ",Z751),ZU!$A$6:$H$100,5,FALSE)*F751),2)</f>
        <v>#N/A</v>
      </c>
      <c r="Q751" s="96" t="e">
        <f t="shared" si="66"/>
        <v>#N/A</v>
      </c>
      <c r="R751" s="97" t="s">
        <v>28</v>
      </c>
      <c r="S751" s="97" t="s">
        <v>28</v>
      </c>
      <c r="T751" s="97" t="s">
        <v>28</v>
      </c>
      <c r="U751" s="96"/>
      <c r="V751" s="101" t="str">
        <f>IF('VSTUP SCAUx'!BH751="","",'VSTUP SCAUx'!BH751)</f>
        <v/>
      </c>
      <c r="W751" s="101" t="str">
        <f>IF('VSTUP SCAUx'!BI751="","",'VSTUP SCAUx'!BI751)</f>
        <v/>
      </c>
      <c r="X751" s="98" t="e">
        <f t="shared" si="67"/>
        <v>#VALUE!</v>
      </c>
      <c r="Y751" s="99">
        <f>IF(A751="vyplnit"," ",VLOOKUP(A751,ZU!$B$6:$H$101,2,FALSE))</f>
        <v>0</v>
      </c>
      <c r="Z751" s="95" t="s">
        <v>28</v>
      </c>
      <c r="AA751" s="95"/>
      <c r="AB751" s="95" t="s">
        <v>28</v>
      </c>
      <c r="AC751" s="95" t="s">
        <v>28</v>
      </c>
      <c r="AD751" s="95" t="s">
        <v>28</v>
      </c>
      <c r="AE751" s="95">
        <f t="shared" si="68"/>
        <v>0</v>
      </c>
      <c r="AF751" s="100">
        <f t="shared" si="69"/>
        <v>1</v>
      </c>
      <c r="AG751" s="95" t="e">
        <f t="shared" si="70"/>
        <v>#N/A</v>
      </c>
      <c r="AH751" s="95"/>
      <c r="AI751" s="101" t="s">
        <v>28</v>
      </c>
      <c r="AJ751" s="101" t="s">
        <v>28</v>
      </c>
      <c r="AK751" s="101" t="s">
        <v>28</v>
      </c>
      <c r="AL751" s="102" t="str">
        <f t="shared" si="71"/>
        <v>nezměněna</v>
      </c>
      <c r="AM751" s="103"/>
    </row>
    <row r="752" spans="1:39" ht="15">
      <c r="A752" s="105" t="str">
        <f>IF('VSTUP SCAUx'!AY752="","",'VSTUP SCAUx'!AY752)</f>
        <v/>
      </c>
      <c r="B752" s="105" t="str">
        <f>IF('VSTUP SCAUx'!A752="","",'VSTUP SCAUx'!A752)</f>
        <v/>
      </c>
      <c r="C752" s="105" t="str">
        <f>IF('VSTUP SCAUx'!B752="","",'VSTUP SCAUx'!B752)</f>
        <v/>
      </c>
      <c r="D752" s="105" t="str">
        <f>IF('VSTUP SCAUx'!C752="","",'VSTUP SCAUx'!C752)</f>
        <v/>
      </c>
      <c r="E752" s="105" t="str">
        <f>IF('VSTUP SCAUx'!I752="","",'VSTUP SCAUx'!I752)</f>
        <v/>
      </c>
      <c r="F752" s="95" t="str">
        <f>IF('VSTUP SCAUx'!F752="","",'VSTUP SCAUx'!F752)</f>
        <v/>
      </c>
      <c r="G752" s="95" t="str">
        <f>IF('VSTUP SCAUx'!G752="","",'VSTUP SCAUx'!G752)</f>
        <v/>
      </c>
      <c r="H752" s="101" t="str">
        <f>IF('VSTUP SCAUx'!AC752="","","ANO")</f>
        <v/>
      </c>
      <c r="I752" s="106" t="str">
        <f>IF('VSTUP SCAUx'!BD752="","",'VSTUP SCAUx'!BD752)</f>
        <v/>
      </c>
      <c r="J752" s="101" t="str">
        <f>IF('VSTUP SCAUx'!N752="","",'VSTUP SCAUx'!N752)</f>
        <v/>
      </c>
      <c r="K752" s="95" t="s">
        <v>28</v>
      </c>
      <c r="L752" s="95" t="s">
        <v>28</v>
      </c>
      <c r="M752" s="95" t="s">
        <v>28</v>
      </c>
      <c r="N752" s="95"/>
      <c r="O752" s="95" t="s">
        <v>28</v>
      </c>
      <c r="P752" s="96" t="e">
        <f>ROUND(IF(F752="vyplnit","-",VLOOKUP(CONCATENATE(Y752,G752," ",Z752),ZU!$A$6:$H$100,5,FALSE)*F752),2)</f>
        <v>#N/A</v>
      </c>
      <c r="Q752" s="96" t="e">
        <f t="shared" si="66"/>
        <v>#N/A</v>
      </c>
      <c r="R752" s="97" t="s">
        <v>28</v>
      </c>
      <c r="S752" s="97" t="s">
        <v>28</v>
      </c>
      <c r="T752" s="97" t="s">
        <v>28</v>
      </c>
      <c r="U752" s="96"/>
      <c r="V752" s="101" t="str">
        <f>IF('VSTUP SCAUx'!BH752="","",'VSTUP SCAUx'!BH752)</f>
        <v/>
      </c>
      <c r="W752" s="101" t="str">
        <f>IF('VSTUP SCAUx'!BI752="","",'VSTUP SCAUx'!BI752)</f>
        <v/>
      </c>
      <c r="X752" s="98" t="e">
        <f t="shared" si="67"/>
        <v>#VALUE!</v>
      </c>
      <c r="Y752" s="99">
        <f>IF(A752="vyplnit"," ",VLOOKUP(A752,ZU!$B$6:$H$101,2,FALSE))</f>
        <v>0</v>
      </c>
      <c r="Z752" s="95" t="s">
        <v>28</v>
      </c>
      <c r="AA752" s="95"/>
      <c r="AB752" s="95" t="s">
        <v>28</v>
      </c>
      <c r="AC752" s="95" t="s">
        <v>28</v>
      </c>
      <c r="AD752" s="95" t="s">
        <v>28</v>
      </c>
      <c r="AE752" s="95">
        <f t="shared" si="68"/>
        <v>0</v>
      </c>
      <c r="AF752" s="100">
        <f t="shared" si="69"/>
        <v>1</v>
      </c>
      <c r="AG752" s="95" t="e">
        <f t="shared" si="70"/>
        <v>#N/A</v>
      </c>
      <c r="AH752" s="95"/>
      <c r="AI752" s="101" t="s">
        <v>28</v>
      </c>
      <c r="AJ752" s="101" t="s">
        <v>28</v>
      </c>
      <c r="AK752" s="101" t="s">
        <v>28</v>
      </c>
      <c r="AL752" s="102" t="str">
        <f t="shared" si="71"/>
        <v>nezměněna</v>
      </c>
      <c r="AM752" s="103"/>
    </row>
    <row r="753" spans="1:39" ht="15">
      <c r="A753" s="105" t="str">
        <f>IF('VSTUP SCAUx'!AY753="","",'VSTUP SCAUx'!AY753)</f>
        <v/>
      </c>
      <c r="B753" s="105" t="str">
        <f>IF('VSTUP SCAUx'!A753="","",'VSTUP SCAUx'!A753)</f>
        <v/>
      </c>
      <c r="C753" s="105" t="str">
        <f>IF('VSTUP SCAUx'!B753="","",'VSTUP SCAUx'!B753)</f>
        <v/>
      </c>
      <c r="D753" s="105" t="str">
        <f>IF('VSTUP SCAUx'!C753="","",'VSTUP SCAUx'!C753)</f>
        <v/>
      </c>
      <c r="E753" s="105" t="str">
        <f>IF('VSTUP SCAUx'!I753="","",'VSTUP SCAUx'!I753)</f>
        <v/>
      </c>
      <c r="F753" s="95" t="str">
        <f>IF('VSTUP SCAUx'!F753="","",'VSTUP SCAUx'!F753)</f>
        <v/>
      </c>
      <c r="G753" s="95" t="str">
        <f>IF('VSTUP SCAUx'!G753="","",'VSTUP SCAUx'!G753)</f>
        <v/>
      </c>
      <c r="H753" s="101" t="str">
        <f>IF('VSTUP SCAUx'!AC753="","","ANO")</f>
        <v/>
      </c>
      <c r="I753" s="106" t="str">
        <f>IF('VSTUP SCAUx'!BD753="","",'VSTUP SCAUx'!BD753)</f>
        <v/>
      </c>
      <c r="J753" s="101" t="str">
        <f>IF('VSTUP SCAUx'!N753="","",'VSTUP SCAUx'!N753)</f>
        <v/>
      </c>
      <c r="K753" s="95" t="s">
        <v>28</v>
      </c>
      <c r="L753" s="95" t="s">
        <v>28</v>
      </c>
      <c r="M753" s="95" t="s">
        <v>28</v>
      </c>
      <c r="N753" s="95"/>
      <c r="O753" s="95" t="s">
        <v>28</v>
      </c>
      <c r="P753" s="96" t="e">
        <f>ROUND(IF(F753="vyplnit","-",VLOOKUP(CONCATENATE(Y753,G753," ",Z753),ZU!$A$6:$H$100,5,FALSE)*F753),2)</f>
        <v>#N/A</v>
      </c>
      <c r="Q753" s="96" t="e">
        <f t="shared" si="66"/>
        <v>#N/A</v>
      </c>
      <c r="R753" s="97" t="s">
        <v>28</v>
      </c>
      <c r="S753" s="97" t="s">
        <v>28</v>
      </c>
      <c r="T753" s="97" t="s">
        <v>28</v>
      </c>
      <c r="U753" s="96"/>
      <c r="V753" s="101" t="str">
        <f>IF('VSTUP SCAUx'!BH753="","",'VSTUP SCAUx'!BH753)</f>
        <v/>
      </c>
      <c r="W753" s="101" t="str">
        <f>IF('VSTUP SCAUx'!BI753="","",'VSTUP SCAUx'!BI753)</f>
        <v/>
      </c>
      <c r="X753" s="98" t="e">
        <f t="shared" si="67"/>
        <v>#VALUE!</v>
      </c>
      <c r="Y753" s="99">
        <f>IF(A753="vyplnit"," ",VLOOKUP(A753,ZU!$B$6:$H$101,2,FALSE))</f>
        <v>0</v>
      </c>
      <c r="Z753" s="95" t="s">
        <v>28</v>
      </c>
      <c r="AA753" s="95"/>
      <c r="AB753" s="95" t="s">
        <v>28</v>
      </c>
      <c r="AC753" s="95" t="s">
        <v>28</v>
      </c>
      <c r="AD753" s="95" t="s">
        <v>28</v>
      </c>
      <c r="AE753" s="95">
        <f t="shared" si="68"/>
        <v>0</v>
      </c>
      <c r="AF753" s="100">
        <f t="shared" si="69"/>
        <v>1</v>
      </c>
      <c r="AG753" s="95" t="e">
        <f t="shared" si="70"/>
        <v>#N/A</v>
      </c>
      <c r="AH753" s="95"/>
      <c r="AI753" s="101" t="s">
        <v>28</v>
      </c>
      <c r="AJ753" s="101" t="s">
        <v>28</v>
      </c>
      <c r="AK753" s="101" t="s">
        <v>28</v>
      </c>
      <c r="AL753" s="102" t="str">
        <f t="shared" si="71"/>
        <v>nezměněna</v>
      </c>
      <c r="AM753" s="103"/>
    </row>
    <row r="754" spans="1:39" ht="15">
      <c r="A754" s="105" t="str">
        <f>IF('VSTUP SCAUx'!AY754="","",'VSTUP SCAUx'!AY754)</f>
        <v/>
      </c>
      <c r="B754" s="105" t="str">
        <f>IF('VSTUP SCAUx'!A754="","",'VSTUP SCAUx'!A754)</f>
        <v/>
      </c>
      <c r="C754" s="105" t="str">
        <f>IF('VSTUP SCAUx'!B754="","",'VSTUP SCAUx'!B754)</f>
        <v/>
      </c>
      <c r="D754" s="105" t="str">
        <f>IF('VSTUP SCAUx'!C754="","",'VSTUP SCAUx'!C754)</f>
        <v/>
      </c>
      <c r="E754" s="105" t="str">
        <f>IF('VSTUP SCAUx'!I754="","",'VSTUP SCAUx'!I754)</f>
        <v/>
      </c>
      <c r="F754" s="95" t="str">
        <f>IF('VSTUP SCAUx'!F754="","",'VSTUP SCAUx'!F754)</f>
        <v/>
      </c>
      <c r="G754" s="95" t="str">
        <f>IF('VSTUP SCAUx'!G754="","",'VSTUP SCAUx'!G754)</f>
        <v/>
      </c>
      <c r="H754" s="101" t="str">
        <f>IF('VSTUP SCAUx'!AC754="","","ANO")</f>
        <v/>
      </c>
      <c r="I754" s="106" t="str">
        <f>IF('VSTUP SCAUx'!BD754="","",'VSTUP SCAUx'!BD754)</f>
        <v/>
      </c>
      <c r="J754" s="101" t="str">
        <f>IF('VSTUP SCAUx'!N754="","",'VSTUP SCAUx'!N754)</f>
        <v/>
      </c>
      <c r="K754" s="95" t="s">
        <v>28</v>
      </c>
      <c r="L754" s="95" t="s">
        <v>28</v>
      </c>
      <c r="M754" s="95" t="s">
        <v>28</v>
      </c>
      <c r="N754" s="95"/>
      <c r="O754" s="95" t="s">
        <v>28</v>
      </c>
      <c r="P754" s="96" t="e">
        <f>ROUND(IF(F754="vyplnit","-",VLOOKUP(CONCATENATE(Y754,G754," ",Z754),ZU!$A$6:$H$100,5,FALSE)*F754),2)</f>
        <v>#N/A</v>
      </c>
      <c r="Q754" s="96" t="e">
        <f t="shared" si="66"/>
        <v>#N/A</v>
      </c>
      <c r="R754" s="97" t="s">
        <v>28</v>
      </c>
      <c r="S754" s="97" t="s">
        <v>28</v>
      </c>
      <c r="T754" s="97" t="s">
        <v>28</v>
      </c>
      <c r="U754" s="96"/>
      <c r="V754" s="101" t="str">
        <f>IF('VSTUP SCAUx'!BH754="","",'VSTUP SCAUx'!BH754)</f>
        <v/>
      </c>
      <c r="W754" s="101" t="str">
        <f>IF('VSTUP SCAUx'!BI754="","",'VSTUP SCAUx'!BI754)</f>
        <v/>
      </c>
      <c r="X754" s="98" t="e">
        <f t="shared" si="67"/>
        <v>#VALUE!</v>
      </c>
      <c r="Y754" s="99">
        <f>IF(A754="vyplnit"," ",VLOOKUP(A754,ZU!$B$6:$H$101,2,FALSE))</f>
        <v>0</v>
      </c>
      <c r="Z754" s="95" t="s">
        <v>28</v>
      </c>
      <c r="AA754" s="95"/>
      <c r="AB754" s="95" t="s">
        <v>28</v>
      </c>
      <c r="AC754" s="95" t="s">
        <v>28</v>
      </c>
      <c r="AD754" s="95" t="s">
        <v>28</v>
      </c>
      <c r="AE754" s="95">
        <f t="shared" si="68"/>
        <v>0</v>
      </c>
      <c r="AF754" s="100">
        <f t="shared" si="69"/>
        <v>1</v>
      </c>
      <c r="AG754" s="95" t="e">
        <f t="shared" si="70"/>
        <v>#N/A</v>
      </c>
      <c r="AH754" s="95"/>
      <c r="AI754" s="101" t="s">
        <v>28</v>
      </c>
      <c r="AJ754" s="101" t="s">
        <v>28</v>
      </c>
      <c r="AK754" s="101" t="s">
        <v>28</v>
      </c>
      <c r="AL754" s="102" t="str">
        <f t="shared" si="71"/>
        <v>nezměněna</v>
      </c>
      <c r="AM754" s="103"/>
    </row>
    <row r="755" spans="1:39" ht="15">
      <c r="A755" s="105" t="str">
        <f>IF('VSTUP SCAUx'!AY755="","",'VSTUP SCAUx'!AY755)</f>
        <v/>
      </c>
      <c r="B755" s="105" t="str">
        <f>IF('VSTUP SCAUx'!A755="","",'VSTUP SCAUx'!A755)</f>
        <v/>
      </c>
      <c r="C755" s="105" t="str">
        <f>IF('VSTUP SCAUx'!B755="","",'VSTUP SCAUx'!B755)</f>
        <v/>
      </c>
      <c r="D755" s="105" t="str">
        <f>IF('VSTUP SCAUx'!C755="","",'VSTUP SCAUx'!C755)</f>
        <v/>
      </c>
      <c r="E755" s="105" t="str">
        <f>IF('VSTUP SCAUx'!I755="","",'VSTUP SCAUx'!I755)</f>
        <v/>
      </c>
      <c r="F755" s="95" t="str">
        <f>IF('VSTUP SCAUx'!F755="","",'VSTUP SCAUx'!F755)</f>
        <v/>
      </c>
      <c r="G755" s="95" t="str">
        <f>IF('VSTUP SCAUx'!G755="","",'VSTUP SCAUx'!G755)</f>
        <v/>
      </c>
      <c r="H755" s="101" t="str">
        <f>IF('VSTUP SCAUx'!AC755="","","ANO")</f>
        <v/>
      </c>
      <c r="I755" s="106" t="str">
        <f>IF('VSTUP SCAUx'!BD755="","",'VSTUP SCAUx'!BD755)</f>
        <v/>
      </c>
      <c r="J755" s="101" t="str">
        <f>IF('VSTUP SCAUx'!N755="","",'VSTUP SCAUx'!N755)</f>
        <v/>
      </c>
      <c r="K755" s="95" t="s">
        <v>28</v>
      </c>
      <c r="L755" s="95" t="s">
        <v>28</v>
      </c>
      <c r="M755" s="95" t="s">
        <v>28</v>
      </c>
      <c r="N755" s="95"/>
      <c r="O755" s="95" t="s">
        <v>28</v>
      </c>
      <c r="P755" s="96" t="e">
        <f>ROUND(IF(F755="vyplnit","-",VLOOKUP(CONCATENATE(Y755,G755," ",Z755),ZU!$A$6:$H$100,5,FALSE)*F755),2)</f>
        <v>#N/A</v>
      </c>
      <c r="Q755" s="96" t="e">
        <f t="shared" si="66"/>
        <v>#N/A</v>
      </c>
      <c r="R755" s="97" t="s">
        <v>28</v>
      </c>
      <c r="S755" s="97" t="s">
        <v>28</v>
      </c>
      <c r="T755" s="97" t="s">
        <v>28</v>
      </c>
      <c r="U755" s="96"/>
      <c r="V755" s="101" t="str">
        <f>IF('VSTUP SCAUx'!BH755="","",'VSTUP SCAUx'!BH755)</f>
        <v/>
      </c>
      <c r="W755" s="101" t="str">
        <f>IF('VSTUP SCAUx'!BI755="","",'VSTUP SCAUx'!BI755)</f>
        <v/>
      </c>
      <c r="X755" s="98" t="e">
        <f t="shared" si="67"/>
        <v>#VALUE!</v>
      </c>
      <c r="Y755" s="99">
        <f>IF(A755="vyplnit"," ",VLOOKUP(A755,ZU!$B$6:$H$101,2,FALSE))</f>
        <v>0</v>
      </c>
      <c r="Z755" s="95" t="s">
        <v>28</v>
      </c>
      <c r="AA755" s="95"/>
      <c r="AB755" s="95" t="s">
        <v>28</v>
      </c>
      <c r="AC755" s="95" t="s">
        <v>28</v>
      </c>
      <c r="AD755" s="95" t="s">
        <v>28</v>
      </c>
      <c r="AE755" s="95">
        <f t="shared" si="68"/>
        <v>0</v>
      </c>
      <c r="AF755" s="100">
        <f t="shared" si="69"/>
        <v>1</v>
      </c>
      <c r="AG755" s="95" t="e">
        <f t="shared" si="70"/>
        <v>#N/A</v>
      </c>
      <c r="AH755" s="95"/>
      <c r="AI755" s="101" t="s">
        <v>28</v>
      </c>
      <c r="AJ755" s="101" t="s">
        <v>28</v>
      </c>
      <c r="AK755" s="101" t="s">
        <v>28</v>
      </c>
      <c r="AL755" s="102" t="str">
        <f t="shared" si="71"/>
        <v>nezměněna</v>
      </c>
      <c r="AM755" s="103"/>
    </row>
    <row r="756" spans="1:39" ht="15">
      <c r="A756" s="105" t="str">
        <f>IF('VSTUP SCAUx'!AY756="","",'VSTUP SCAUx'!AY756)</f>
        <v/>
      </c>
      <c r="B756" s="105" t="str">
        <f>IF('VSTUP SCAUx'!A756="","",'VSTUP SCAUx'!A756)</f>
        <v/>
      </c>
      <c r="C756" s="105" t="str">
        <f>IF('VSTUP SCAUx'!B756="","",'VSTUP SCAUx'!B756)</f>
        <v/>
      </c>
      <c r="D756" s="105" t="str">
        <f>IF('VSTUP SCAUx'!C756="","",'VSTUP SCAUx'!C756)</f>
        <v/>
      </c>
      <c r="E756" s="105" t="str">
        <f>IF('VSTUP SCAUx'!I756="","",'VSTUP SCAUx'!I756)</f>
        <v/>
      </c>
      <c r="F756" s="95" t="str">
        <f>IF('VSTUP SCAUx'!F756="","",'VSTUP SCAUx'!F756)</f>
        <v/>
      </c>
      <c r="G756" s="95" t="str">
        <f>IF('VSTUP SCAUx'!G756="","",'VSTUP SCAUx'!G756)</f>
        <v/>
      </c>
      <c r="H756" s="101" t="str">
        <f>IF('VSTUP SCAUx'!AC756="","","ANO")</f>
        <v/>
      </c>
      <c r="I756" s="106" t="str">
        <f>IF('VSTUP SCAUx'!BD756="","",'VSTUP SCAUx'!BD756)</f>
        <v/>
      </c>
      <c r="J756" s="101" t="str">
        <f>IF('VSTUP SCAUx'!N756="","",'VSTUP SCAUx'!N756)</f>
        <v/>
      </c>
      <c r="K756" s="95" t="s">
        <v>28</v>
      </c>
      <c r="L756" s="95" t="s">
        <v>28</v>
      </c>
      <c r="M756" s="95" t="s">
        <v>28</v>
      </c>
      <c r="N756" s="95"/>
      <c r="O756" s="95" t="s">
        <v>28</v>
      </c>
      <c r="P756" s="96" t="e">
        <f>ROUND(IF(F756="vyplnit","-",VLOOKUP(CONCATENATE(Y756,G756," ",Z756),ZU!$A$6:$H$100,5,FALSE)*F756),2)</f>
        <v>#N/A</v>
      </c>
      <c r="Q756" s="96" t="e">
        <f t="shared" si="66"/>
        <v>#N/A</v>
      </c>
      <c r="R756" s="97" t="s">
        <v>28</v>
      </c>
      <c r="S756" s="97" t="s">
        <v>28</v>
      </c>
      <c r="T756" s="97" t="s">
        <v>28</v>
      </c>
      <c r="U756" s="96"/>
      <c r="V756" s="101" t="str">
        <f>IF('VSTUP SCAUx'!BH756="","",'VSTUP SCAUx'!BH756)</f>
        <v/>
      </c>
      <c r="W756" s="101" t="str">
        <f>IF('VSTUP SCAUx'!BI756="","",'VSTUP SCAUx'!BI756)</f>
        <v/>
      </c>
      <c r="X756" s="98" t="e">
        <f t="shared" si="67"/>
        <v>#VALUE!</v>
      </c>
      <c r="Y756" s="99">
        <f>IF(A756="vyplnit"," ",VLOOKUP(A756,ZU!$B$6:$H$101,2,FALSE))</f>
        <v>0</v>
      </c>
      <c r="Z756" s="95" t="s">
        <v>28</v>
      </c>
      <c r="AA756" s="95"/>
      <c r="AB756" s="95" t="s">
        <v>28</v>
      </c>
      <c r="AC756" s="95" t="s">
        <v>28</v>
      </c>
      <c r="AD756" s="95" t="s">
        <v>28</v>
      </c>
      <c r="AE756" s="95">
        <f t="shared" si="68"/>
        <v>0</v>
      </c>
      <c r="AF756" s="100">
        <f t="shared" si="69"/>
        <v>1</v>
      </c>
      <c r="AG756" s="95" t="e">
        <f t="shared" si="70"/>
        <v>#N/A</v>
      </c>
      <c r="AH756" s="95"/>
      <c r="AI756" s="101" t="s">
        <v>28</v>
      </c>
      <c r="AJ756" s="101" t="s">
        <v>28</v>
      </c>
      <c r="AK756" s="101" t="s">
        <v>28</v>
      </c>
      <c r="AL756" s="102" t="str">
        <f t="shared" si="71"/>
        <v>nezměněna</v>
      </c>
      <c r="AM756" s="103"/>
    </row>
    <row r="757" spans="1:39" ht="15">
      <c r="A757" s="105" t="str">
        <f>IF('VSTUP SCAUx'!AY757="","",'VSTUP SCAUx'!AY757)</f>
        <v/>
      </c>
      <c r="B757" s="105" t="str">
        <f>IF('VSTUP SCAUx'!A757="","",'VSTUP SCAUx'!A757)</f>
        <v/>
      </c>
      <c r="C757" s="105" t="str">
        <f>IF('VSTUP SCAUx'!B757="","",'VSTUP SCAUx'!B757)</f>
        <v/>
      </c>
      <c r="D757" s="105" t="str">
        <f>IF('VSTUP SCAUx'!C757="","",'VSTUP SCAUx'!C757)</f>
        <v/>
      </c>
      <c r="E757" s="105" t="str">
        <f>IF('VSTUP SCAUx'!I757="","",'VSTUP SCAUx'!I757)</f>
        <v/>
      </c>
      <c r="F757" s="95" t="str">
        <f>IF('VSTUP SCAUx'!F757="","",'VSTUP SCAUx'!F757)</f>
        <v/>
      </c>
      <c r="G757" s="95" t="str">
        <f>IF('VSTUP SCAUx'!G757="","",'VSTUP SCAUx'!G757)</f>
        <v/>
      </c>
      <c r="H757" s="101" t="str">
        <f>IF('VSTUP SCAUx'!AC757="","","ANO")</f>
        <v/>
      </c>
      <c r="I757" s="106" t="str">
        <f>IF('VSTUP SCAUx'!BD757="","",'VSTUP SCAUx'!BD757)</f>
        <v/>
      </c>
      <c r="J757" s="101" t="str">
        <f>IF('VSTUP SCAUx'!N757="","",'VSTUP SCAUx'!N757)</f>
        <v/>
      </c>
      <c r="K757" s="95" t="s">
        <v>28</v>
      </c>
      <c r="L757" s="95" t="s">
        <v>28</v>
      </c>
      <c r="M757" s="95" t="s">
        <v>28</v>
      </c>
      <c r="N757" s="95"/>
      <c r="O757" s="95" t="s">
        <v>28</v>
      </c>
      <c r="P757" s="96" t="e">
        <f>ROUND(IF(F757="vyplnit","-",VLOOKUP(CONCATENATE(Y757,G757," ",Z757),ZU!$A$6:$H$100,5,FALSE)*F757),2)</f>
        <v>#N/A</v>
      </c>
      <c r="Q757" s="96" t="e">
        <f t="shared" si="66"/>
        <v>#N/A</v>
      </c>
      <c r="R757" s="97" t="s">
        <v>28</v>
      </c>
      <c r="S757" s="97" t="s">
        <v>28</v>
      </c>
      <c r="T757" s="97" t="s">
        <v>28</v>
      </c>
      <c r="U757" s="96"/>
      <c r="V757" s="101" t="str">
        <f>IF('VSTUP SCAUx'!BH757="","",'VSTUP SCAUx'!BH757)</f>
        <v/>
      </c>
      <c r="W757" s="101" t="str">
        <f>IF('VSTUP SCAUx'!BI757="","",'VSTUP SCAUx'!BI757)</f>
        <v/>
      </c>
      <c r="X757" s="98" t="e">
        <f t="shared" si="67"/>
        <v>#VALUE!</v>
      </c>
      <c r="Y757" s="99">
        <f>IF(A757="vyplnit"," ",VLOOKUP(A757,ZU!$B$6:$H$101,2,FALSE))</f>
        <v>0</v>
      </c>
      <c r="Z757" s="95" t="s">
        <v>28</v>
      </c>
      <c r="AA757" s="95"/>
      <c r="AB757" s="95" t="s">
        <v>28</v>
      </c>
      <c r="AC757" s="95" t="s">
        <v>28</v>
      </c>
      <c r="AD757" s="95" t="s">
        <v>28</v>
      </c>
      <c r="AE757" s="95">
        <f t="shared" si="68"/>
        <v>0</v>
      </c>
      <c r="AF757" s="100">
        <f t="shared" si="69"/>
        <v>1</v>
      </c>
      <c r="AG757" s="95" t="e">
        <f t="shared" si="70"/>
        <v>#N/A</v>
      </c>
      <c r="AH757" s="95"/>
      <c r="AI757" s="101" t="s">
        <v>28</v>
      </c>
      <c r="AJ757" s="101" t="s">
        <v>28</v>
      </c>
      <c r="AK757" s="101" t="s">
        <v>28</v>
      </c>
      <c r="AL757" s="102" t="str">
        <f t="shared" si="71"/>
        <v>nezměněna</v>
      </c>
      <c r="AM757" s="103"/>
    </row>
    <row r="758" spans="1:39" ht="15">
      <c r="A758" s="105" t="str">
        <f>IF('VSTUP SCAUx'!AY758="","",'VSTUP SCAUx'!AY758)</f>
        <v/>
      </c>
      <c r="B758" s="105" t="str">
        <f>IF('VSTUP SCAUx'!A758="","",'VSTUP SCAUx'!A758)</f>
        <v/>
      </c>
      <c r="C758" s="105" t="str">
        <f>IF('VSTUP SCAUx'!B758="","",'VSTUP SCAUx'!B758)</f>
        <v/>
      </c>
      <c r="D758" s="105" t="str">
        <f>IF('VSTUP SCAUx'!C758="","",'VSTUP SCAUx'!C758)</f>
        <v/>
      </c>
      <c r="E758" s="105" t="str">
        <f>IF('VSTUP SCAUx'!I758="","",'VSTUP SCAUx'!I758)</f>
        <v/>
      </c>
      <c r="F758" s="95" t="str">
        <f>IF('VSTUP SCAUx'!F758="","",'VSTUP SCAUx'!F758)</f>
        <v/>
      </c>
      <c r="G758" s="95" t="str">
        <f>IF('VSTUP SCAUx'!G758="","",'VSTUP SCAUx'!G758)</f>
        <v/>
      </c>
      <c r="H758" s="101" t="str">
        <f>IF('VSTUP SCAUx'!AC758="","","ANO")</f>
        <v/>
      </c>
      <c r="I758" s="106" t="str">
        <f>IF('VSTUP SCAUx'!BD758="","",'VSTUP SCAUx'!BD758)</f>
        <v/>
      </c>
      <c r="J758" s="101" t="str">
        <f>IF('VSTUP SCAUx'!N758="","",'VSTUP SCAUx'!N758)</f>
        <v/>
      </c>
      <c r="K758" s="95" t="s">
        <v>28</v>
      </c>
      <c r="L758" s="95" t="s">
        <v>28</v>
      </c>
      <c r="M758" s="95" t="s">
        <v>28</v>
      </c>
      <c r="N758" s="95"/>
      <c r="O758" s="95" t="s">
        <v>28</v>
      </c>
      <c r="P758" s="96" t="e">
        <f>ROUND(IF(F758="vyplnit","-",VLOOKUP(CONCATENATE(Y758,G758," ",Z758),ZU!$A$6:$H$100,5,FALSE)*F758),2)</f>
        <v>#N/A</v>
      </c>
      <c r="Q758" s="96" t="e">
        <f t="shared" si="66"/>
        <v>#N/A</v>
      </c>
      <c r="R758" s="97" t="s">
        <v>28</v>
      </c>
      <c r="S758" s="97" t="s">
        <v>28</v>
      </c>
      <c r="T758" s="97" t="s">
        <v>28</v>
      </c>
      <c r="U758" s="96"/>
      <c r="V758" s="101" t="str">
        <f>IF('VSTUP SCAUx'!BH758="","",'VSTUP SCAUx'!BH758)</f>
        <v/>
      </c>
      <c r="W758" s="101" t="str">
        <f>IF('VSTUP SCAUx'!BI758="","",'VSTUP SCAUx'!BI758)</f>
        <v/>
      </c>
      <c r="X758" s="98" t="e">
        <f t="shared" si="67"/>
        <v>#VALUE!</v>
      </c>
      <c r="Y758" s="99">
        <f>IF(A758="vyplnit"," ",VLOOKUP(A758,ZU!$B$6:$H$101,2,FALSE))</f>
        <v>0</v>
      </c>
      <c r="Z758" s="95" t="s">
        <v>28</v>
      </c>
      <c r="AA758" s="95"/>
      <c r="AB758" s="95" t="s">
        <v>28</v>
      </c>
      <c r="AC758" s="95" t="s">
        <v>28</v>
      </c>
      <c r="AD758" s="95" t="s">
        <v>28</v>
      </c>
      <c r="AE758" s="95">
        <f t="shared" si="68"/>
        <v>0</v>
      </c>
      <c r="AF758" s="100">
        <f t="shared" si="69"/>
        <v>1</v>
      </c>
      <c r="AG758" s="95" t="e">
        <f t="shared" si="70"/>
        <v>#N/A</v>
      </c>
      <c r="AH758" s="95"/>
      <c r="AI758" s="101" t="s">
        <v>28</v>
      </c>
      <c r="AJ758" s="101" t="s">
        <v>28</v>
      </c>
      <c r="AK758" s="101" t="s">
        <v>28</v>
      </c>
      <c r="AL758" s="102" t="str">
        <f t="shared" si="71"/>
        <v>nezměněna</v>
      </c>
      <c r="AM758" s="103"/>
    </row>
    <row r="759" spans="1:39" ht="15">
      <c r="A759" s="105" t="str">
        <f>IF('VSTUP SCAUx'!AY759="","",'VSTUP SCAUx'!AY759)</f>
        <v/>
      </c>
      <c r="B759" s="105" t="str">
        <f>IF('VSTUP SCAUx'!A759="","",'VSTUP SCAUx'!A759)</f>
        <v/>
      </c>
      <c r="C759" s="105" t="str">
        <f>IF('VSTUP SCAUx'!B759="","",'VSTUP SCAUx'!B759)</f>
        <v/>
      </c>
      <c r="D759" s="105" t="str">
        <f>IF('VSTUP SCAUx'!C759="","",'VSTUP SCAUx'!C759)</f>
        <v/>
      </c>
      <c r="E759" s="105" t="str">
        <f>IF('VSTUP SCAUx'!I759="","",'VSTUP SCAUx'!I759)</f>
        <v/>
      </c>
      <c r="F759" s="95" t="str">
        <f>IF('VSTUP SCAUx'!F759="","",'VSTUP SCAUx'!F759)</f>
        <v/>
      </c>
      <c r="G759" s="95" t="str">
        <f>IF('VSTUP SCAUx'!G759="","",'VSTUP SCAUx'!G759)</f>
        <v/>
      </c>
      <c r="H759" s="101" t="str">
        <f>IF('VSTUP SCAUx'!AC759="","","ANO")</f>
        <v/>
      </c>
      <c r="I759" s="106" t="str">
        <f>IF('VSTUP SCAUx'!BD759="","",'VSTUP SCAUx'!BD759)</f>
        <v/>
      </c>
      <c r="J759" s="101" t="str">
        <f>IF('VSTUP SCAUx'!N759="","",'VSTUP SCAUx'!N759)</f>
        <v/>
      </c>
      <c r="K759" s="95" t="s">
        <v>28</v>
      </c>
      <c r="L759" s="95" t="s">
        <v>28</v>
      </c>
      <c r="M759" s="95" t="s">
        <v>28</v>
      </c>
      <c r="N759" s="95"/>
      <c r="O759" s="95" t="s">
        <v>28</v>
      </c>
      <c r="P759" s="96" t="e">
        <f>ROUND(IF(F759="vyplnit","-",VLOOKUP(CONCATENATE(Y759,G759," ",Z759),ZU!$A$6:$H$100,5,FALSE)*F759),2)</f>
        <v>#N/A</v>
      </c>
      <c r="Q759" s="96" t="e">
        <f t="shared" si="66"/>
        <v>#N/A</v>
      </c>
      <c r="R759" s="97" t="s">
        <v>28</v>
      </c>
      <c r="S759" s="97" t="s">
        <v>28</v>
      </c>
      <c r="T759" s="97" t="s">
        <v>28</v>
      </c>
      <c r="U759" s="96"/>
      <c r="V759" s="101" t="str">
        <f>IF('VSTUP SCAUx'!BH759="","",'VSTUP SCAUx'!BH759)</f>
        <v/>
      </c>
      <c r="W759" s="101" t="str">
        <f>IF('VSTUP SCAUx'!BI759="","",'VSTUP SCAUx'!BI759)</f>
        <v/>
      </c>
      <c r="X759" s="98" t="e">
        <f t="shared" si="67"/>
        <v>#VALUE!</v>
      </c>
      <c r="Y759" s="99">
        <f>IF(A759="vyplnit"," ",VLOOKUP(A759,ZU!$B$6:$H$101,2,FALSE))</f>
        <v>0</v>
      </c>
      <c r="Z759" s="95" t="s">
        <v>28</v>
      </c>
      <c r="AA759" s="95"/>
      <c r="AB759" s="95" t="s">
        <v>28</v>
      </c>
      <c r="AC759" s="95" t="s">
        <v>28</v>
      </c>
      <c r="AD759" s="95" t="s">
        <v>28</v>
      </c>
      <c r="AE759" s="95">
        <f t="shared" si="68"/>
        <v>0</v>
      </c>
      <c r="AF759" s="100">
        <f t="shared" si="69"/>
        <v>1</v>
      </c>
      <c r="AG759" s="95" t="e">
        <f t="shared" si="70"/>
        <v>#N/A</v>
      </c>
      <c r="AH759" s="95"/>
      <c r="AI759" s="101" t="s">
        <v>28</v>
      </c>
      <c r="AJ759" s="101" t="s">
        <v>28</v>
      </c>
      <c r="AK759" s="101" t="s">
        <v>28</v>
      </c>
      <c r="AL759" s="102" t="str">
        <f t="shared" si="71"/>
        <v>nezměněna</v>
      </c>
      <c r="AM759" s="103"/>
    </row>
    <row r="760" spans="1:39" ht="15">
      <c r="A760" s="105" t="str">
        <f>IF('VSTUP SCAUx'!AY760="","",'VSTUP SCAUx'!AY760)</f>
        <v/>
      </c>
      <c r="B760" s="105" t="str">
        <f>IF('VSTUP SCAUx'!A760="","",'VSTUP SCAUx'!A760)</f>
        <v/>
      </c>
      <c r="C760" s="105" t="str">
        <f>IF('VSTUP SCAUx'!B760="","",'VSTUP SCAUx'!B760)</f>
        <v/>
      </c>
      <c r="D760" s="105" t="str">
        <f>IF('VSTUP SCAUx'!C760="","",'VSTUP SCAUx'!C760)</f>
        <v/>
      </c>
      <c r="E760" s="105" t="str">
        <f>IF('VSTUP SCAUx'!I760="","",'VSTUP SCAUx'!I760)</f>
        <v/>
      </c>
      <c r="F760" s="95" t="str">
        <f>IF('VSTUP SCAUx'!F760="","",'VSTUP SCAUx'!F760)</f>
        <v/>
      </c>
      <c r="G760" s="95" t="str">
        <f>IF('VSTUP SCAUx'!G760="","",'VSTUP SCAUx'!G760)</f>
        <v/>
      </c>
      <c r="H760" s="101" t="str">
        <f>IF('VSTUP SCAUx'!AC760="","","ANO")</f>
        <v/>
      </c>
      <c r="I760" s="106" t="str">
        <f>IF('VSTUP SCAUx'!BD760="","",'VSTUP SCAUx'!BD760)</f>
        <v/>
      </c>
      <c r="J760" s="101" t="str">
        <f>IF('VSTUP SCAUx'!N760="","",'VSTUP SCAUx'!N760)</f>
        <v/>
      </c>
      <c r="K760" s="95" t="s">
        <v>28</v>
      </c>
      <c r="L760" s="95" t="s">
        <v>28</v>
      </c>
      <c r="M760" s="95" t="s">
        <v>28</v>
      </c>
      <c r="N760" s="95"/>
      <c r="O760" s="95" t="s">
        <v>28</v>
      </c>
      <c r="P760" s="96" t="e">
        <f>ROUND(IF(F760="vyplnit","-",VLOOKUP(CONCATENATE(Y760,G760," ",Z760),ZU!$A$6:$H$100,5,FALSE)*F760),2)</f>
        <v>#N/A</v>
      </c>
      <c r="Q760" s="96" t="e">
        <f t="shared" si="66"/>
        <v>#N/A</v>
      </c>
      <c r="R760" s="97" t="s">
        <v>28</v>
      </c>
      <c r="S760" s="97" t="s">
        <v>28</v>
      </c>
      <c r="T760" s="97" t="s">
        <v>28</v>
      </c>
      <c r="U760" s="96"/>
      <c r="V760" s="101" t="str">
        <f>IF('VSTUP SCAUx'!BH760="","",'VSTUP SCAUx'!BH760)</f>
        <v/>
      </c>
      <c r="W760" s="101" t="str">
        <f>IF('VSTUP SCAUx'!BI760="","",'VSTUP SCAUx'!BI760)</f>
        <v/>
      </c>
      <c r="X760" s="98" t="e">
        <f t="shared" si="67"/>
        <v>#VALUE!</v>
      </c>
      <c r="Y760" s="99">
        <f>IF(A760="vyplnit"," ",VLOOKUP(A760,ZU!$B$6:$H$101,2,FALSE))</f>
        <v>0</v>
      </c>
      <c r="Z760" s="95" t="s">
        <v>28</v>
      </c>
      <c r="AA760" s="95"/>
      <c r="AB760" s="95" t="s">
        <v>28</v>
      </c>
      <c r="AC760" s="95" t="s">
        <v>28</v>
      </c>
      <c r="AD760" s="95" t="s">
        <v>28</v>
      </c>
      <c r="AE760" s="95">
        <f t="shared" si="68"/>
        <v>0</v>
      </c>
      <c r="AF760" s="100">
        <f t="shared" si="69"/>
        <v>1</v>
      </c>
      <c r="AG760" s="95" t="e">
        <f t="shared" si="70"/>
        <v>#N/A</v>
      </c>
      <c r="AH760" s="95"/>
      <c r="AI760" s="101" t="s">
        <v>28</v>
      </c>
      <c r="AJ760" s="101" t="s">
        <v>28</v>
      </c>
      <c r="AK760" s="101" t="s">
        <v>28</v>
      </c>
      <c r="AL760" s="102" t="str">
        <f t="shared" si="71"/>
        <v>nezměněna</v>
      </c>
      <c r="AM760" s="103"/>
    </row>
    <row r="761" spans="1:39" ht="15">
      <c r="A761" s="105" t="str">
        <f>IF('VSTUP SCAUx'!AY761="","",'VSTUP SCAUx'!AY761)</f>
        <v/>
      </c>
      <c r="B761" s="105" t="str">
        <f>IF('VSTUP SCAUx'!A761="","",'VSTUP SCAUx'!A761)</f>
        <v/>
      </c>
      <c r="C761" s="105" t="str">
        <f>IF('VSTUP SCAUx'!B761="","",'VSTUP SCAUx'!B761)</f>
        <v/>
      </c>
      <c r="D761" s="105" t="str">
        <f>IF('VSTUP SCAUx'!C761="","",'VSTUP SCAUx'!C761)</f>
        <v/>
      </c>
      <c r="E761" s="105" t="str">
        <f>IF('VSTUP SCAUx'!I761="","",'VSTUP SCAUx'!I761)</f>
        <v/>
      </c>
      <c r="F761" s="95" t="str">
        <f>IF('VSTUP SCAUx'!F761="","",'VSTUP SCAUx'!F761)</f>
        <v/>
      </c>
      <c r="G761" s="95" t="str">
        <f>IF('VSTUP SCAUx'!G761="","",'VSTUP SCAUx'!G761)</f>
        <v/>
      </c>
      <c r="H761" s="101" t="str">
        <f>IF('VSTUP SCAUx'!AC761="","","ANO")</f>
        <v/>
      </c>
      <c r="I761" s="106" t="str">
        <f>IF('VSTUP SCAUx'!BD761="","",'VSTUP SCAUx'!BD761)</f>
        <v/>
      </c>
      <c r="J761" s="101" t="str">
        <f>IF('VSTUP SCAUx'!N761="","",'VSTUP SCAUx'!N761)</f>
        <v/>
      </c>
      <c r="K761" s="95" t="s">
        <v>28</v>
      </c>
      <c r="L761" s="95" t="s">
        <v>28</v>
      </c>
      <c r="M761" s="95" t="s">
        <v>28</v>
      </c>
      <c r="N761" s="95"/>
      <c r="O761" s="95" t="s">
        <v>28</v>
      </c>
      <c r="P761" s="96" t="e">
        <f>ROUND(IF(F761="vyplnit","-",VLOOKUP(CONCATENATE(Y761,G761," ",Z761),ZU!$A$6:$H$100,5,FALSE)*F761),2)</f>
        <v>#N/A</v>
      </c>
      <c r="Q761" s="96" t="e">
        <f t="shared" si="66"/>
        <v>#N/A</v>
      </c>
      <c r="R761" s="97" t="s">
        <v>28</v>
      </c>
      <c r="S761" s="97" t="s">
        <v>28</v>
      </c>
      <c r="T761" s="97" t="s">
        <v>28</v>
      </c>
      <c r="U761" s="96"/>
      <c r="V761" s="101" t="str">
        <f>IF('VSTUP SCAUx'!BH761="","",'VSTUP SCAUx'!BH761)</f>
        <v/>
      </c>
      <c r="W761" s="101" t="str">
        <f>IF('VSTUP SCAUx'!BI761="","",'VSTUP SCAUx'!BI761)</f>
        <v/>
      </c>
      <c r="X761" s="98" t="e">
        <f t="shared" si="67"/>
        <v>#VALUE!</v>
      </c>
      <c r="Y761" s="99">
        <f>IF(A761="vyplnit"," ",VLOOKUP(A761,ZU!$B$6:$H$101,2,FALSE))</f>
        <v>0</v>
      </c>
      <c r="Z761" s="95" t="s">
        <v>28</v>
      </c>
      <c r="AA761" s="95"/>
      <c r="AB761" s="95" t="s">
        <v>28</v>
      </c>
      <c r="AC761" s="95" t="s">
        <v>28</v>
      </c>
      <c r="AD761" s="95" t="s">
        <v>28</v>
      </c>
      <c r="AE761" s="95">
        <f t="shared" si="68"/>
        <v>0</v>
      </c>
      <c r="AF761" s="100">
        <f t="shared" si="69"/>
        <v>1</v>
      </c>
      <c r="AG761" s="95" t="e">
        <f t="shared" si="70"/>
        <v>#N/A</v>
      </c>
      <c r="AH761" s="95"/>
      <c r="AI761" s="101" t="s">
        <v>28</v>
      </c>
      <c r="AJ761" s="101" t="s">
        <v>28</v>
      </c>
      <c r="AK761" s="101" t="s">
        <v>28</v>
      </c>
      <c r="AL761" s="102" t="str">
        <f t="shared" si="71"/>
        <v>nezměněna</v>
      </c>
      <c r="AM761" s="103"/>
    </row>
    <row r="762" spans="1:39" ht="15">
      <c r="A762" s="105" t="str">
        <f>IF('VSTUP SCAUx'!AY762="","",'VSTUP SCAUx'!AY762)</f>
        <v/>
      </c>
      <c r="B762" s="105" t="str">
        <f>IF('VSTUP SCAUx'!A762="","",'VSTUP SCAUx'!A762)</f>
        <v/>
      </c>
      <c r="C762" s="105" t="str">
        <f>IF('VSTUP SCAUx'!B762="","",'VSTUP SCAUx'!B762)</f>
        <v/>
      </c>
      <c r="D762" s="105" t="str">
        <f>IF('VSTUP SCAUx'!C762="","",'VSTUP SCAUx'!C762)</f>
        <v/>
      </c>
      <c r="E762" s="105" t="str">
        <f>IF('VSTUP SCAUx'!I762="","",'VSTUP SCAUx'!I762)</f>
        <v/>
      </c>
      <c r="F762" s="95" t="str">
        <f>IF('VSTUP SCAUx'!F762="","",'VSTUP SCAUx'!F762)</f>
        <v/>
      </c>
      <c r="G762" s="95" t="str">
        <f>IF('VSTUP SCAUx'!G762="","",'VSTUP SCAUx'!G762)</f>
        <v/>
      </c>
      <c r="H762" s="101" t="str">
        <f>IF('VSTUP SCAUx'!AC762="","","ANO")</f>
        <v/>
      </c>
      <c r="I762" s="106" t="str">
        <f>IF('VSTUP SCAUx'!BD762="","",'VSTUP SCAUx'!BD762)</f>
        <v/>
      </c>
      <c r="J762" s="101" t="str">
        <f>IF('VSTUP SCAUx'!N762="","",'VSTUP SCAUx'!N762)</f>
        <v/>
      </c>
      <c r="K762" s="95" t="s">
        <v>28</v>
      </c>
      <c r="L762" s="95" t="s">
        <v>28</v>
      </c>
      <c r="M762" s="95" t="s">
        <v>28</v>
      </c>
      <c r="N762" s="95"/>
      <c r="O762" s="95" t="s">
        <v>28</v>
      </c>
      <c r="P762" s="96" t="e">
        <f>ROUND(IF(F762="vyplnit","-",VLOOKUP(CONCATENATE(Y762,G762," ",Z762),ZU!$A$6:$H$100,5,FALSE)*F762),2)</f>
        <v>#N/A</v>
      </c>
      <c r="Q762" s="96" t="e">
        <f t="shared" si="66"/>
        <v>#N/A</v>
      </c>
      <c r="R762" s="97" t="s">
        <v>28</v>
      </c>
      <c r="S762" s="97" t="s">
        <v>28</v>
      </c>
      <c r="T762" s="97" t="s">
        <v>28</v>
      </c>
      <c r="U762" s="96"/>
      <c r="V762" s="101" t="str">
        <f>IF('VSTUP SCAUx'!BH762="","",'VSTUP SCAUx'!BH762)</f>
        <v/>
      </c>
      <c r="W762" s="101" t="str">
        <f>IF('VSTUP SCAUx'!BI762="","",'VSTUP SCAUx'!BI762)</f>
        <v/>
      </c>
      <c r="X762" s="98" t="e">
        <f t="shared" si="67"/>
        <v>#VALUE!</v>
      </c>
      <c r="Y762" s="99">
        <f>IF(A762="vyplnit"," ",VLOOKUP(A762,ZU!$B$6:$H$101,2,FALSE))</f>
        <v>0</v>
      </c>
      <c r="Z762" s="95" t="s">
        <v>28</v>
      </c>
      <c r="AA762" s="95"/>
      <c r="AB762" s="95" t="s">
        <v>28</v>
      </c>
      <c r="AC762" s="95" t="s">
        <v>28</v>
      </c>
      <c r="AD762" s="95" t="s">
        <v>28</v>
      </c>
      <c r="AE762" s="95">
        <f t="shared" si="68"/>
        <v>0</v>
      </c>
      <c r="AF762" s="100">
        <f t="shared" si="69"/>
        <v>1</v>
      </c>
      <c r="AG762" s="95" t="e">
        <f t="shared" si="70"/>
        <v>#N/A</v>
      </c>
      <c r="AH762" s="95"/>
      <c r="AI762" s="101" t="s">
        <v>28</v>
      </c>
      <c r="AJ762" s="101" t="s">
        <v>28</v>
      </c>
      <c r="AK762" s="101" t="s">
        <v>28</v>
      </c>
      <c r="AL762" s="102" t="str">
        <f t="shared" si="71"/>
        <v>nezměněna</v>
      </c>
      <c r="AM762" s="103"/>
    </row>
    <row r="763" spans="1:39" ht="15">
      <c r="A763" s="105" t="str">
        <f>IF('VSTUP SCAUx'!AY763="","",'VSTUP SCAUx'!AY763)</f>
        <v/>
      </c>
      <c r="B763" s="105" t="str">
        <f>IF('VSTUP SCAUx'!A763="","",'VSTUP SCAUx'!A763)</f>
        <v/>
      </c>
      <c r="C763" s="105" t="str">
        <f>IF('VSTUP SCAUx'!B763="","",'VSTUP SCAUx'!B763)</f>
        <v/>
      </c>
      <c r="D763" s="105" t="str">
        <f>IF('VSTUP SCAUx'!C763="","",'VSTUP SCAUx'!C763)</f>
        <v/>
      </c>
      <c r="E763" s="105" t="str">
        <f>IF('VSTUP SCAUx'!I763="","",'VSTUP SCAUx'!I763)</f>
        <v/>
      </c>
      <c r="F763" s="95" t="str">
        <f>IF('VSTUP SCAUx'!F763="","",'VSTUP SCAUx'!F763)</f>
        <v/>
      </c>
      <c r="G763" s="95" t="str">
        <f>IF('VSTUP SCAUx'!G763="","",'VSTUP SCAUx'!G763)</f>
        <v/>
      </c>
      <c r="H763" s="101" t="str">
        <f>IF('VSTUP SCAUx'!AC763="","","ANO")</f>
        <v/>
      </c>
      <c r="I763" s="106" t="str">
        <f>IF('VSTUP SCAUx'!BD763="","",'VSTUP SCAUx'!BD763)</f>
        <v/>
      </c>
      <c r="J763" s="101" t="str">
        <f>IF('VSTUP SCAUx'!N763="","",'VSTUP SCAUx'!N763)</f>
        <v/>
      </c>
      <c r="K763" s="95" t="s">
        <v>28</v>
      </c>
      <c r="L763" s="95" t="s">
        <v>28</v>
      </c>
      <c r="M763" s="95" t="s">
        <v>28</v>
      </c>
      <c r="N763" s="95"/>
      <c r="O763" s="95" t="s">
        <v>28</v>
      </c>
      <c r="P763" s="96" t="e">
        <f>ROUND(IF(F763="vyplnit","-",VLOOKUP(CONCATENATE(Y763,G763," ",Z763),ZU!$A$6:$H$100,5,FALSE)*F763),2)</f>
        <v>#N/A</v>
      </c>
      <c r="Q763" s="96" t="e">
        <f t="shared" si="66"/>
        <v>#N/A</v>
      </c>
      <c r="R763" s="97" t="s">
        <v>28</v>
      </c>
      <c r="S763" s="97" t="s">
        <v>28</v>
      </c>
      <c r="T763" s="97" t="s">
        <v>28</v>
      </c>
      <c r="U763" s="96"/>
      <c r="V763" s="101" t="str">
        <f>IF('VSTUP SCAUx'!BH763="","",'VSTUP SCAUx'!BH763)</f>
        <v/>
      </c>
      <c r="W763" s="101" t="str">
        <f>IF('VSTUP SCAUx'!BI763="","",'VSTUP SCAUx'!BI763)</f>
        <v/>
      </c>
      <c r="X763" s="98" t="e">
        <f t="shared" si="67"/>
        <v>#VALUE!</v>
      </c>
      <c r="Y763" s="99">
        <f>IF(A763="vyplnit"," ",VLOOKUP(A763,ZU!$B$6:$H$101,2,FALSE))</f>
        <v>0</v>
      </c>
      <c r="Z763" s="95" t="s">
        <v>28</v>
      </c>
      <c r="AA763" s="95"/>
      <c r="AB763" s="95" t="s">
        <v>28</v>
      </c>
      <c r="AC763" s="95" t="s">
        <v>28</v>
      </c>
      <c r="AD763" s="95" t="s">
        <v>28</v>
      </c>
      <c r="AE763" s="95">
        <f t="shared" si="68"/>
        <v>0</v>
      </c>
      <c r="AF763" s="100">
        <f t="shared" si="69"/>
        <v>1</v>
      </c>
      <c r="AG763" s="95" t="e">
        <f t="shared" si="70"/>
        <v>#N/A</v>
      </c>
      <c r="AH763" s="95"/>
      <c r="AI763" s="101" t="s">
        <v>28</v>
      </c>
      <c r="AJ763" s="101" t="s">
        <v>28</v>
      </c>
      <c r="AK763" s="101" t="s">
        <v>28</v>
      </c>
      <c r="AL763" s="102" t="str">
        <f t="shared" si="71"/>
        <v>nezměněna</v>
      </c>
      <c r="AM763" s="103"/>
    </row>
    <row r="764" spans="1:39" ht="15">
      <c r="A764" s="105" t="str">
        <f>IF('VSTUP SCAUx'!AY764="","",'VSTUP SCAUx'!AY764)</f>
        <v/>
      </c>
      <c r="B764" s="105" t="str">
        <f>IF('VSTUP SCAUx'!A764="","",'VSTUP SCAUx'!A764)</f>
        <v/>
      </c>
      <c r="C764" s="105" t="str">
        <f>IF('VSTUP SCAUx'!B764="","",'VSTUP SCAUx'!B764)</f>
        <v/>
      </c>
      <c r="D764" s="105" t="str">
        <f>IF('VSTUP SCAUx'!C764="","",'VSTUP SCAUx'!C764)</f>
        <v/>
      </c>
      <c r="E764" s="105" t="str">
        <f>IF('VSTUP SCAUx'!I764="","",'VSTUP SCAUx'!I764)</f>
        <v/>
      </c>
      <c r="F764" s="95" t="str">
        <f>IF('VSTUP SCAUx'!F764="","",'VSTUP SCAUx'!F764)</f>
        <v/>
      </c>
      <c r="G764" s="95" t="str">
        <f>IF('VSTUP SCAUx'!G764="","",'VSTUP SCAUx'!G764)</f>
        <v/>
      </c>
      <c r="H764" s="101" t="str">
        <f>IF('VSTUP SCAUx'!AC764="","","ANO")</f>
        <v/>
      </c>
      <c r="I764" s="106" t="str">
        <f>IF('VSTUP SCAUx'!BD764="","",'VSTUP SCAUx'!BD764)</f>
        <v/>
      </c>
      <c r="J764" s="101" t="str">
        <f>IF('VSTUP SCAUx'!N764="","",'VSTUP SCAUx'!N764)</f>
        <v/>
      </c>
      <c r="K764" s="95" t="s">
        <v>28</v>
      </c>
      <c r="L764" s="95" t="s">
        <v>28</v>
      </c>
      <c r="M764" s="95" t="s">
        <v>28</v>
      </c>
      <c r="N764" s="95"/>
      <c r="O764" s="95" t="s">
        <v>28</v>
      </c>
      <c r="P764" s="96" t="e">
        <f>ROUND(IF(F764="vyplnit","-",VLOOKUP(CONCATENATE(Y764,G764," ",Z764),ZU!$A$6:$H$100,5,FALSE)*F764),2)</f>
        <v>#N/A</v>
      </c>
      <c r="Q764" s="96" t="e">
        <f t="shared" si="66"/>
        <v>#N/A</v>
      </c>
      <c r="R764" s="97" t="s">
        <v>28</v>
      </c>
      <c r="S764" s="97" t="s">
        <v>28</v>
      </c>
      <c r="T764" s="97" t="s">
        <v>28</v>
      </c>
      <c r="U764" s="96"/>
      <c r="V764" s="101" t="str">
        <f>IF('VSTUP SCAUx'!BH764="","",'VSTUP SCAUx'!BH764)</f>
        <v/>
      </c>
      <c r="W764" s="101" t="str">
        <f>IF('VSTUP SCAUx'!BI764="","",'VSTUP SCAUx'!BI764)</f>
        <v/>
      </c>
      <c r="X764" s="98" t="e">
        <f t="shared" si="67"/>
        <v>#VALUE!</v>
      </c>
      <c r="Y764" s="99">
        <f>IF(A764="vyplnit"," ",VLOOKUP(A764,ZU!$B$6:$H$101,2,FALSE))</f>
        <v>0</v>
      </c>
      <c r="Z764" s="95" t="s">
        <v>28</v>
      </c>
      <c r="AA764" s="95"/>
      <c r="AB764" s="95" t="s">
        <v>28</v>
      </c>
      <c r="AC764" s="95" t="s">
        <v>28</v>
      </c>
      <c r="AD764" s="95" t="s">
        <v>28</v>
      </c>
      <c r="AE764" s="95">
        <f t="shared" si="68"/>
        <v>0</v>
      </c>
      <c r="AF764" s="100">
        <f t="shared" si="69"/>
        <v>1</v>
      </c>
      <c r="AG764" s="95" t="e">
        <f t="shared" si="70"/>
        <v>#N/A</v>
      </c>
      <c r="AH764" s="95"/>
      <c r="AI764" s="101" t="s">
        <v>28</v>
      </c>
      <c r="AJ764" s="101" t="s">
        <v>28</v>
      </c>
      <c r="AK764" s="101" t="s">
        <v>28</v>
      </c>
      <c r="AL764" s="102" t="str">
        <f t="shared" si="71"/>
        <v>nezměněna</v>
      </c>
      <c r="AM764" s="103"/>
    </row>
    <row r="765" spans="1:39" ht="15">
      <c r="A765" s="105" t="str">
        <f>IF('VSTUP SCAUx'!AY765="","",'VSTUP SCAUx'!AY765)</f>
        <v/>
      </c>
      <c r="B765" s="105" t="str">
        <f>IF('VSTUP SCAUx'!A765="","",'VSTUP SCAUx'!A765)</f>
        <v/>
      </c>
      <c r="C765" s="105" t="str">
        <f>IF('VSTUP SCAUx'!B765="","",'VSTUP SCAUx'!B765)</f>
        <v/>
      </c>
      <c r="D765" s="105" t="str">
        <f>IF('VSTUP SCAUx'!C765="","",'VSTUP SCAUx'!C765)</f>
        <v/>
      </c>
      <c r="E765" s="105" t="str">
        <f>IF('VSTUP SCAUx'!I765="","",'VSTUP SCAUx'!I765)</f>
        <v/>
      </c>
      <c r="F765" s="95" t="str">
        <f>IF('VSTUP SCAUx'!F765="","",'VSTUP SCAUx'!F765)</f>
        <v/>
      </c>
      <c r="G765" s="95" t="str">
        <f>IF('VSTUP SCAUx'!G765="","",'VSTUP SCAUx'!G765)</f>
        <v/>
      </c>
      <c r="H765" s="101" t="str">
        <f>IF('VSTUP SCAUx'!AC765="","","ANO")</f>
        <v/>
      </c>
      <c r="I765" s="106" t="str">
        <f>IF('VSTUP SCAUx'!BD765="","",'VSTUP SCAUx'!BD765)</f>
        <v/>
      </c>
      <c r="J765" s="101" t="str">
        <f>IF('VSTUP SCAUx'!N765="","",'VSTUP SCAUx'!N765)</f>
        <v/>
      </c>
      <c r="K765" s="95" t="s">
        <v>28</v>
      </c>
      <c r="L765" s="95" t="s">
        <v>28</v>
      </c>
      <c r="M765" s="95" t="s">
        <v>28</v>
      </c>
      <c r="N765" s="95"/>
      <c r="O765" s="95" t="s">
        <v>28</v>
      </c>
      <c r="P765" s="96" t="e">
        <f>ROUND(IF(F765="vyplnit","-",VLOOKUP(CONCATENATE(Y765,G765," ",Z765),ZU!$A$6:$H$100,5,FALSE)*F765),2)</f>
        <v>#N/A</v>
      </c>
      <c r="Q765" s="96" t="e">
        <f t="shared" si="66"/>
        <v>#N/A</v>
      </c>
      <c r="R765" s="97" t="s">
        <v>28</v>
      </c>
      <c r="S765" s="97" t="s">
        <v>28</v>
      </c>
      <c r="T765" s="97" t="s">
        <v>28</v>
      </c>
      <c r="U765" s="96"/>
      <c r="V765" s="101" t="str">
        <f>IF('VSTUP SCAUx'!BH765="","",'VSTUP SCAUx'!BH765)</f>
        <v/>
      </c>
      <c r="W765" s="101" t="str">
        <f>IF('VSTUP SCAUx'!BI765="","",'VSTUP SCAUx'!BI765)</f>
        <v/>
      </c>
      <c r="X765" s="98" t="e">
        <f t="shared" si="67"/>
        <v>#VALUE!</v>
      </c>
      <c r="Y765" s="99">
        <f>IF(A765="vyplnit"," ",VLOOKUP(A765,ZU!$B$6:$H$101,2,FALSE))</f>
        <v>0</v>
      </c>
      <c r="Z765" s="95" t="s">
        <v>28</v>
      </c>
      <c r="AA765" s="95"/>
      <c r="AB765" s="95" t="s">
        <v>28</v>
      </c>
      <c r="AC765" s="95" t="s">
        <v>28</v>
      </c>
      <c r="AD765" s="95" t="s">
        <v>28</v>
      </c>
      <c r="AE765" s="95">
        <f t="shared" si="68"/>
        <v>0</v>
      </c>
      <c r="AF765" s="100">
        <f t="shared" si="69"/>
        <v>1</v>
      </c>
      <c r="AG765" s="95" t="e">
        <f t="shared" si="70"/>
        <v>#N/A</v>
      </c>
      <c r="AH765" s="95"/>
      <c r="AI765" s="101" t="s">
        <v>28</v>
      </c>
      <c r="AJ765" s="101" t="s">
        <v>28</v>
      </c>
      <c r="AK765" s="101" t="s">
        <v>28</v>
      </c>
      <c r="AL765" s="102" t="str">
        <f t="shared" si="71"/>
        <v>nezměněna</v>
      </c>
      <c r="AM765" s="103"/>
    </row>
    <row r="766" spans="1:39" ht="15">
      <c r="A766" s="105" t="str">
        <f>IF('VSTUP SCAUx'!AY766="","",'VSTUP SCAUx'!AY766)</f>
        <v/>
      </c>
      <c r="B766" s="105" t="str">
        <f>IF('VSTUP SCAUx'!A766="","",'VSTUP SCAUx'!A766)</f>
        <v/>
      </c>
      <c r="C766" s="105" t="str">
        <f>IF('VSTUP SCAUx'!B766="","",'VSTUP SCAUx'!B766)</f>
        <v/>
      </c>
      <c r="D766" s="105" t="str">
        <f>IF('VSTUP SCAUx'!C766="","",'VSTUP SCAUx'!C766)</f>
        <v/>
      </c>
      <c r="E766" s="105" t="str">
        <f>IF('VSTUP SCAUx'!I766="","",'VSTUP SCAUx'!I766)</f>
        <v/>
      </c>
      <c r="F766" s="95" t="str">
        <f>IF('VSTUP SCAUx'!F766="","",'VSTUP SCAUx'!F766)</f>
        <v/>
      </c>
      <c r="G766" s="95" t="str">
        <f>IF('VSTUP SCAUx'!G766="","",'VSTUP SCAUx'!G766)</f>
        <v/>
      </c>
      <c r="H766" s="101" t="str">
        <f>IF('VSTUP SCAUx'!AC766="","","ANO")</f>
        <v/>
      </c>
      <c r="I766" s="106" t="str">
        <f>IF('VSTUP SCAUx'!BD766="","",'VSTUP SCAUx'!BD766)</f>
        <v/>
      </c>
      <c r="J766" s="101" t="str">
        <f>IF('VSTUP SCAUx'!N766="","",'VSTUP SCAUx'!N766)</f>
        <v/>
      </c>
      <c r="K766" s="95" t="s">
        <v>28</v>
      </c>
      <c r="L766" s="95" t="s">
        <v>28</v>
      </c>
      <c r="M766" s="95" t="s">
        <v>28</v>
      </c>
      <c r="N766" s="95"/>
      <c r="O766" s="95" t="s">
        <v>28</v>
      </c>
      <c r="P766" s="96" t="e">
        <f>ROUND(IF(F766="vyplnit","-",VLOOKUP(CONCATENATE(Y766,G766," ",Z766),ZU!$A$6:$H$100,5,FALSE)*F766),2)</f>
        <v>#N/A</v>
      </c>
      <c r="Q766" s="96" t="e">
        <f t="shared" si="66"/>
        <v>#N/A</v>
      </c>
      <c r="R766" s="97" t="s">
        <v>28</v>
      </c>
      <c r="S766" s="97" t="s">
        <v>28</v>
      </c>
      <c r="T766" s="97" t="s">
        <v>28</v>
      </c>
      <c r="U766" s="96"/>
      <c r="V766" s="101" t="str">
        <f>IF('VSTUP SCAUx'!BH766="","",'VSTUP SCAUx'!BH766)</f>
        <v/>
      </c>
      <c r="W766" s="101" t="str">
        <f>IF('VSTUP SCAUx'!BI766="","",'VSTUP SCAUx'!BI766)</f>
        <v/>
      </c>
      <c r="X766" s="98" t="e">
        <f t="shared" si="67"/>
        <v>#VALUE!</v>
      </c>
      <c r="Y766" s="99">
        <f>IF(A766="vyplnit"," ",VLOOKUP(A766,ZU!$B$6:$H$101,2,FALSE))</f>
        <v>0</v>
      </c>
      <c r="Z766" s="95" t="s">
        <v>28</v>
      </c>
      <c r="AA766" s="95"/>
      <c r="AB766" s="95" t="s">
        <v>28</v>
      </c>
      <c r="AC766" s="95" t="s">
        <v>28</v>
      </c>
      <c r="AD766" s="95" t="s">
        <v>28</v>
      </c>
      <c r="AE766" s="95">
        <f t="shared" si="68"/>
        <v>0</v>
      </c>
      <c r="AF766" s="100">
        <f t="shared" si="69"/>
        <v>1</v>
      </c>
      <c r="AG766" s="95" t="e">
        <f t="shared" si="70"/>
        <v>#N/A</v>
      </c>
      <c r="AH766" s="95"/>
      <c r="AI766" s="101" t="s">
        <v>28</v>
      </c>
      <c r="AJ766" s="101" t="s">
        <v>28</v>
      </c>
      <c r="AK766" s="101" t="s">
        <v>28</v>
      </c>
      <c r="AL766" s="102" t="str">
        <f t="shared" si="71"/>
        <v>nezměněna</v>
      </c>
      <c r="AM766" s="103"/>
    </row>
    <row r="767" spans="1:39" ht="15">
      <c r="A767" s="105" t="str">
        <f>IF('VSTUP SCAUx'!AY767="","",'VSTUP SCAUx'!AY767)</f>
        <v/>
      </c>
      <c r="B767" s="105" t="str">
        <f>IF('VSTUP SCAUx'!A767="","",'VSTUP SCAUx'!A767)</f>
        <v/>
      </c>
      <c r="C767" s="105" t="str">
        <f>IF('VSTUP SCAUx'!B767="","",'VSTUP SCAUx'!B767)</f>
        <v/>
      </c>
      <c r="D767" s="105" t="str">
        <f>IF('VSTUP SCAUx'!C767="","",'VSTUP SCAUx'!C767)</f>
        <v/>
      </c>
      <c r="E767" s="105" t="str">
        <f>IF('VSTUP SCAUx'!I767="","",'VSTUP SCAUx'!I767)</f>
        <v/>
      </c>
      <c r="F767" s="95" t="str">
        <f>IF('VSTUP SCAUx'!F767="","",'VSTUP SCAUx'!F767)</f>
        <v/>
      </c>
      <c r="G767" s="95" t="str">
        <f>IF('VSTUP SCAUx'!G767="","",'VSTUP SCAUx'!G767)</f>
        <v/>
      </c>
      <c r="H767" s="101" t="str">
        <f>IF('VSTUP SCAUx'!AC767="","","ANO")</f>
        <v/>
      </c>
      <c r="I767" s="106" t="str">
        <f>IF('VSTUP SCAUx'!BD767="","",'VSTUP SCAUx'!BD767)</f>
        <v/>
      </c>
      <c r="J767" s="101" t="str">
        <f>IF('VSTUP SCAUx'!N767="","",'VSTUP SCAUx'!N767)</f>
        <v/>
      </c>
      <c r="K767" s="95" t="s">
        <v>28</v>
      </c>
      <c r="L767" s="95" t="s">
        <v>28</v>
      </c>
      <c r="M767" s="95" t="s">
        <v>28</v>
      </c>
      <c r="N767" s="95"/>
      <c r="O767" s="95" t="s">
        <v>28</v>
      </c>
      <c r="P767" s="96" t="e">
        <f>ROUND(IF(F767="vyplnit","-",VLOOKUP(CONCATENATE(Y767,G767," ",Z767),ZU!$A$6:$H$100,5,FALSE)*F767),2)</f>
        <v>#N/A</v>
      </c>
      <c r="Q767" s="96" t="e">
        <f t="shared" si="66"/>
        <v>#N/A</v>
      </c>
      <c r="R767" s="97" t="s">
        <v>28</v>
      </c>
      <c r="S767" s="97" t="s">
        <v>28</v>
      </c>
      <c r="T767" s="97" t="s">
        <v>28</v>
      </c>
      <c r="U767" s="96"/>
      <c r="V767" s="101" t="str">
        <f>IF('VSTUP SCAUx'!BH767="","",'VSTUP SCAUx'!BH767)</f>
        <v/>
      </c>
      <c r="W767" s="101" t="str">
        <f>IF('VSTUP SCAUx'!BI767="","",'VSTUP SCAUx'!BI767)</f>
        <v/>
      </c>
      <c r="X767" s="98" t="e">
        <f t="shared" si="67"/>
        <v>#VALUE!</v>
      </c>
      <c r="Y767" s="99">
        <f>IF(A767="vyplnit"," ",VLOOKUP(A767,ZU!$B$6:$H$101,2,FALSE))</f>
        <v>0</v>
      </c>
      <c r="Z767" s="95" t="s">
        <v>28</v>
      </c>
      <c r="AA767" s="95"/>
      <c r="AB767" s="95" t="s">
        <v>28</v>
      </c>
      <c r="AC767" s="95" t="s">
        <v>28</v>
      </c>
      <c r="AD767" s="95" t="s">
        <v>28</v>
      </c>
      <c r="AE767" s="95">
        <f t="shared" si="68"/>
        <v>0</v>
      </c>
      <c r="AF767" s="100">
        <f t="shared" si="69"/>
        <v>1</v>
      </c>
      <c r="AG767" s="95" t="e">
        <f t="shared" si="70"/>
        <v>#N/A</v>
      </c>
      <c r="AH767" s="95"/>
      <c r="AI767" s="101" t="s">
        <v>28</v>
      </c>
      <c r="AJ767" s="101" t="s">
        <v>28</v>
      </c>
      <c r="AK767" s="101" t="s">
        <v>28</v>
      </c>
      <c r="AL767" s="102" t="str">
        <f t="shared" si="71"/>
        <v>nezměněna</v>
      </c>
      <c r="AM767" s="103"/>
    </row>
    <row r="768" spans="1:39" ht="15">
      <c r="A768" s="105" t="str">
        <f>IF('VSTUP SCAUx'!AY768="","",'VSTUP SCAUx'!AY768)</f>
        <v/>
      </c>
      <c r="B768" s="105" t="str">
        <f>IF('VSTUP SCAUx'!A768="","",'VSTUP SCAUx'!A768)</f>
        <v/>
      </c>
      <c r="C768" s="105" t="str">
        <f>IF('VSTUP SCAUx'!B768="","",'VSTUP SCAUx'!B768)</f>
        <v/>
      </c>
      <c r="D768" s="105" t="str">
        <f>IF('VSTUP SCAUx'!C768="","",'VSTUP SCAUx'!C768)</f>
        <v/>
      </c>
      <c r="E768" s="105" t="str">
        <f>IF('VSTUP SCAUx'!I768="","",'VSTUP SCAUx'!I768)</f>
        <v/>
      </c>
      <c r="F768" s="95" t="str">
        <f>IF('VSTUP SCAUx'!F768="","",'VSTUP SCAUx'!F768)</f>
        <v/>
      </c>
      <c r="G768" s="95" t="str">
        <f>IF('VSTUP SCAUx'!G768="","",'VSTUP SCAUx'!G768)</f>
        <v/>
      </c>
      <c r="H768" s="101" t="str">
        <f>IF('VSTUP SCAUx'!AC768="","","ANO")</f>
        <v/>
      </c>
      <c r="I768" s="106" t="str">
        <f>IF('VSTUP SCAUx'!BD768="","",'VSTUP SCAUx'!BD768)</f>
        <v/>
      </c>
      <c r="J768" s="101" t="str">
        <f>IF('VSTUP SCAUx'!N768="","",'VSTUP SCAUx'!N768)</f>
        <v/>
      </c>
      <c r="K768" s="95" t="s">
        <v>28</v>
      </c>
      <c r="L768" s="95" t="s">
        <v>28</v>
      </c>
      <c r="M768" s="95" t="s">
        <v>28</v>
      </c>
      <c r="N768" s="95"/>
      <c r="O768" s="95" t="s">
        <v>28</v>
      </c>
      <c r="P768" s="96" t="e">
        <f>ROUND(IF(F768="vyplnit","-",VLOOKUP(CONCATENATE(Y768,G768," ",Z768),ZU!$A$6:$H$100,5,FALSE)*F768),2)</f>
        <v>#N/A</v>
      </c>
      <c r="Q768" s="96" t="e">
        <f t="shared" si="66"/>
        <v>#N/A</v>
      </c>
      <c r="R768" s="97" t="s">
        <v>28</v>
      </c>
      <c r="S768" s="97" t="s">
        <v>28</v>
      </c>
      <c r="T768" s="97" t="s">
        <v>28</v>
      </c>
      <c r="U768" s="96"/>
      <c r="V768" s="101" t="str">
        <f>IF('VSTUP SCAUx'!BH768="","",'VSTUP SCAUx'!BH768)</f>
        <v/>
      </c>
      <c r="W768" s="101" t="str">
        <f>IF('VSTUP SCAUx'!BI768="","",'VSTUP SCAUx'!BI768)</f>
        <v/>
      </c>
      <c r="X768" s="98" t="e">
        <f t="shared" si="67"/>
        <v>#VALUE!</v>
      </c>
      <c r="Y768" s="99">
        <f>IF(A768="vyplnit"," ",VLOOKUP(A768,ZU!$B$6:$H$101,2,FALSE))</f>
        <v>0</v>
      </c>
      <c r="Z768" s="95" t="s">
        <v>28</v>
      </c>
      <c r="AA768" s="95"/>
      <c r="AB768" s="95" t="s">
        <v>28</v>
      </c>
      <c r="AC768" s="95" t="s">
        <v>28</v>
      </c>
      <c r="AD768" s="95" t="s">
        <v>28</v>
      </c>
      <c r="AE768" s="95">
        <f t="shared" si="68"/>
        <v>0</v>
      </c>
      <c r="AF768" s="100">
        <f t="shared" si="69"/>
        <v>1</v>
      </c>
      <c r="AG768" s="95" t="e">
        <f t="shared" si="70"/>
        <v>#N/A</v>
      </c>
      <c r="AH768" s="95"/>
      <c r="AI768" s="101" t="s">
        <v>28</v>
      </c>
      <c r="AJ768" s="101" t="s">
        <v>28</v>
      </c>
      <c r="AK768" s="101" t="s">
        <v>28</v>
      </c>
      <c r="AL768" s="102" t="str">
        <f t="shared" si="71"/>
        <v>nezměněna</v>
      </c>
      <c r="AM768" s="103"/>
    </row>
    <row r="769" spans="1:39" ht="15">
      <c r="A769" s="105" t="str">
        <f>IF('VSTUP SCAUx'!AY769="","",'VSTUP SCAUx'!AY769)</f>
        <v/>
      </c>
      <c r="B769" s="105" t="str">
        <f>IF('VSTUP SCAUx'!A769="","",'VSTUP SCAUx'!A769)</f>
        <v/>
      </c>
      <c r="C769" s="105" t="str">
        <f>IF('VSTUP SCAUx'!B769="","",'VSTUP SCAUx'!B769)</f>
        <v/>
      </c>
      <c r="D769" s="105" t="str">
        <f>IF('VSTUP SCAUx'!C769="","",'VSTUP SCAUx'!C769)</f>
        <v/>
      </c>
      <c r="E769" s="105" t="str">
        <f>IF('VSTUP SCAUx'!I769="","",'VSTUP SCAUx'!I769)</f>
        <v/>
      </c>
      <c r="F769" s="95" t="str">
        <f>IF('VSTUP SCAUx'!F769="","",'VSTUP SCAUx'!F769)</f>
        <v/>
      </c>
      <c r="G769" s="95" t="str">
        <f>IF('VSTUP SCAUx'!G769="","",'VSTUP SCAUx'!G769)</f>
        <v/>
      </c>
      <c r="H769" s="101" t="str">
        <f>IF('VSTUP SCAUx'!AC769="","","ANO")</f>
        <v/>
      </c>
      <c r="I769" s="106" t="str">
        <f>IF('VSTUP SCAUx'!BD769="","",'VSTUP SCAUx'!BD769)</f>
        <v/>
      </c>
      <c r="J769" s="101" t="str">
        <f>IF('VSTUP SCAUx'!N769="","",'VSTUP SCAUx'!N769)</f>
        <v/>
      </c>
      <c r="K769" s="95" t="s">
        <v>28</v>
      </c>
      <c r="L769" s="95" t="s">
        <v>28</v>
      </c>
      <c r="M769" s="95" t="s">
        <v>28</v>
      </c>
      <c r="N769" s="95"/>
      <c r="O769" s="95" t="s">
        <v>28</v>
      </c>
      <c r="P769" s="96" t="e">
        <f>ROUND(IF(F769="vyplnit","-",VLOOKUP(CONCATENATE(Y769,G769," ",Z769),ZU!$A$6:$H$100,5,FALSE)*F769),2)</f>
        <v>#N/A</v>
      </c>
      <c r="Q769" s="96" t="e">
        <f t="shared" si="66"/>
        <v>#N/A</v>
      </c>
      <c r="R769" s="97" t="s">
        <v>28</v>
      </c>
      <c r="S769" s="97" t="s">
        <v>28</v>
      </c>
      <c r="T769" s="97" t="s">
        <v>28</v>
      </c>
      <c r="U769" s="96"/>
      <c r="V769" s="101" t="str">
        <f>IF('VSTUP SCAUx'!BH769="","",'VSTUP SCAUx'!BH769)</f>
        <v/>
      </c>
      <c r="W769" s="101" t="str">
        <f>IF('VSTUP SCAUx'!BI769="","",'VSTUP SCAUx'!BI769)</f>
        <v/>
      </c>
      <c r="X769" s="98" t="e">
        <f t="shared" si="67"/>
        <v>#VALUE!</v>
      </c>
      <c r="Y769" s="99">
        <f>IF(A769="vyplnit"," ",VLOOKUP(A769,ZU!$B$6:$H$101,2,FALSE))</f>
        <v>0</v>
      </c>
      <c r="Z769" s="95" t="s">
        <v>28</v>
      </c>
      <c r="AA769" s="95"/>
      <c r="AB769" s="95" t="s">
        <v>28</v>
      </c>
      <c r="AC769" s="95" t="s">
        <v>28</v>
      </c>
      <c r="AD769" s="95" t="s">
        <v>28</v>
      </c>
      <c r="AE769" s="95">
        <f t="shared" si="68"/>
        <v>0</v>
      </c>
      <c r="AF769" s="100">
        <f t="shared" si="69"/>
        <v>1</v>
      </c>
      <c r="AG769" s="95" t="e">
        <f t="shared" si="70"/>
        <v>#N/A</v>
      </c>
      <c r="AH769" s="95"/>
      <c r="AI769" s="101" t="s">
        <v>28</v>
      </c>
      <c r="AJ769" s="101" t="s">
        <v>28</v>
      </c>
      <c r="AK769" s="101" t="s">
        <v>28</v>
      </c>
      <c r="AL769" s="102" t="str">
        <f t="shared" si="71"/>
        <v>nezměněna</v>
      </c>
      <c r="AM769" s="103"/>
    </row>
    <row r="770" spans="1:39" ht="15">
      <c r="A770" s="105" t="str">
        <f>IF('VSTUP SCAUx'!AY770="","",'VSTUP SCAUx'!AY770)</f>
        <v/>
      </c>
      <c r="B770" s="105" t="str">
        <f>IF('VSTUP SCAUx'!A770="","",'VSTUP SCAUx'!A770)</f>
        <v/>
      </c>
      <c r="C770" s="105" t="str">
        <f>IF('VSTUP SCAUx'!B770="","",'VSTUP SCAUx'!B770)</f>
        <v/>
      </c>
      <c r="D770" s="105" t="str">
        <f>IF('VSTUP SCAUx'!C770="","",'VSTUP SCAUx'!C770)</f>
        <v/>
      </c>
      <c r="E770" s="105" t="str">
        <f>IF('VSTUP SCAUx'!I770="","",'VSTUP SCAUx'!I770)</f>
        <v/>
      </c>
      <c r="F770" s="95" t="str">
        <f>IF('VSTUP SCAUx'!F770="","",'VSTUP SCAUx'!F770)</f>
        <v/>
      </c>
      <c r="G770" s="95" t="str">
        <f>IF('VSTUP SCAUx'!G770="","",'VSTUP SCAUx'!G770)</f>
        <v/>
      </c>
      <c r="H770" s="101" t="str">
        <f>IF('VSTUP SCAUx'!AC770="","","ANO")</f>
        <v/>
      </c>
      <c r="I770" s="106" t="str">
        <f>IF('VSTUP SCAUx'!BD770="","",'VSTUP SCAUx'!BD770)</f>
        <v/>
      </c>
      <c r="J770" s="101" t="str">
        <f>IF('VSTUP SCAUx'!N770="","",'VSTUP SCAUx'!N770)</f>
        <v/>
      </c>
      <c r="K770" s="95" t="s">
        <v>28</v>
      </c>
      <c r="L770" s="95" t="s">
        <v>28</v>
      </c>
      <c r="M770" s="95" t="s">
        <v>28</v>
      </c>
      <c r="N770" s="95"/>
      <c r="O770" s="95" t="s">
        <v>28</v>
      </c>
      <c r="P770" s="96" t="e">
        <f>ROUND(IF(F770="vyplnit","-",VLOOKUP(CONCATENATE(Y770,G770," ",Z770),ZU!$A$6:$H$100,5,FALSE)*F770),2)</f>
        <v>#N/A</v>
      </c>
      <c r="Q770" s="96" t="e">
        <f t="shared" si="66"/>
        <v>#N/A</v>
      </c>
      <c r="R770" s="97" t="s">
        <v>28</v>
      </c>
      <c r="S770" s="97" t="s">
        <v>28</v>
      </c>
      <c r="T770" s="97" t="s">
        <v>28</v>
      </c>
      <c r="U770" s="96"/>
      <c r="V770" s="101" t="str">
        <f>IF('VSTUP SCAUx'!BH770="","",'VSTUP SCAUx'!BH770)</f>
        <v/>
      </c>
      <c r="W770" s="101" t="str">
        <f>IF('VSTUP SCAUx'!BI770="","",'VSTUP SCAUx'!BI770)</f>
        <v/>
      </c>
      <c r="X770" s="98" t="e">
        <f t="shared" si="67"/>
        <v>#VALUE!</v>
      </c>
      <c r="Y770" s="99">
        <f>IF(A770="vyplnit"," ",VLOOKUP(A770,ZU!$B$6:$H$101,2,FALSE))</f>
        <v>0</v>
      </c>
      <c r="Z770" s="95" t="s">
        <v>28</v>
      </c>
      <c r="AA770" s="95"/>
      <c r="AB770" s="95" t="s">
        <v>28</v>
      </c>
      <c r="AC770" s="95" t="s">
        <v>28</v>
      </c>
      <c r="AD770" s="95" t="s">
        <v>28</v>
      </c>
      <c r="AE770" s="95">
        <f t="shared" si="68"/>
        <v>0</v>
      </c>
      <c r="AF770" s="100">
        <f t="shared" si="69"/>
        <v>1</v>
      </c>
      <c r="AG770" s="95" t="e">
        <f t="shared" si="70"/>
        <v>#N/A</v>
      </c>
      <c r="AH770" s="95"/>
      <c r="AI770" s="101" t="s">
        <v>28</v>
      </c>
      <c r="AJ770" s="101" t="s">
        <v>28</v>
      </c>
      <c r="AK770" s="101" t="s">
        <v>28</v>
      </c>
      <c r="AL770" s="102" t="str">
        <f t="shared" si="71"/>
        <v>nezměněna</v>
      </c>
      <c r="AM770" s="103"/>
    </row>
    <row r="771" spans="1:39" ht="15">
      <c r="A771" s="105" t="str">
        <f>IF('VSTUP SCAUx'!AY771="","",'VSTUP SCAUx'!AY771)</f>
        <v/>
      </c>
      <c r="B771" s="105" t="str">
        <f>IF('VSTUP SCAUx'!A771="","",'VSTUP SCAUx'!A771)</f>
        <v/>
      </c>
      <c r="C771" s="105" t="str">
        <f>IF('VSTUP SCAUx'!B771="","",'VSTUP SCAUx'!B771)</f>
        <v/>
      </c>
      <c r="D771" s="105" t="str">
        <f>IF('VSTUP SCAUx'!C771="","",'VSTUP SCAUx'!C771)</f>
        <v/>
      </c>
      <c r="E771" s="105" t="str">
        <f>IF('VSTUP SCAUx'!I771="","",'VSTUP SCAUx'!I771)</f>
        <v/>
      </c>
      <c r="F771" s="95" t="str">
        <f>IF('VSTUP SCAUx'!F771="","",'VSTUP SCAUx'!F771)</f>
        <v/>
      </c>
      <c r="G771" s="95" t="str">
        <f>IF('VSTUP SCAUx'!G771="","",'VSTUP SCAUx'!G771)</f>
        <v/>
      </c>
      <c r="H771" s="101" t="str">
        <f>IF('VSTUP SCAUx'!AC771="","","ANO")</f>
        <v/>
      </c>
      <c r="I771" s="106" t="str">
        <f>IF('VSTUP SCAUx'!BD771="","",'VSTUP SCAUx'!BD771)</f>
        <v/>
      </c>
      <c r="J771" s="101" t="str">
        <f>IF('VSTUP SCAUx'!N771="","",'VSTUP SCAUx'!N771)</f>
        <v/>
      </c>
      <c r="K771" s="95" t="s">
        <v>28</v>
      </c>
      <c r="L771" s="95" t="s">
        <v>28</v>
      </c>
      <c r="M771" s="95" t="s">
        <v>28</v>
      </c>
      <c r="N771" s="95"/>
      <c r="O771" s="95" t="s">
        <v>28</v>
      </c>
      <c r="P771" s="96" t="e">
        <f>ROUND(IF(F771="vyplnit","-",VLOOKUP(CONCATENATE(Y771,G771," ",Z771),ZU!$A$6:$H$100,5,FALSE)*F771),2)</f>
        <v>#N/A</v>
      </c>
      <c r="Q771" s="96" t="e">
        <f t="shared" si="66"/>
        <v>#N/A</v>
      </c>
      <c r="R771" s="97" t="s">
        <v>28</v>
      </c>
      <c r="S771" s="97" t="s">
        <v>28</v>
      </c>
      <c r="T771" s="97" t="s">
        <v>28</v>
      </c>
      <c r="U771" s="96"/>
      <c r="V771" s="101" t="str">
        <f>IF('VSTUP SCAUx'!BH771="","",'VSTUP SCAUx'!BH771)</f>
        <v/>
      </c>
      <c r="W771" s="101" t="str">
        <f>IF('VSTUP SCAUx'!BI771="","",'VSTUP SCAUx'!BI771)</f>
        <v/>
      </c>
      <c r="X771" s="98" t="e">
        <f t="shared" si="67"/>
        <v>#VALUE!</v>
      </c>
      <c r="Y771" s="99">
        <f>IF(A771="vyplnit"," ",VLOOKUP(A771,ZU!$B$6:$H$101,2,FALSE))</f>
        <v>0</v>
      </c>
      <c r="Z771" s="95" t="s">
        <v>28</v>
      </c>
      <c r="AA771" s="95"/>
      <c r="AB771" s="95" t="s">
        <v>28</v>
      </c>
      <c r="AC771" s="95" t="s">
        <v>28</v>
      </c>
      <c r="AD771" s="95" t="s">
        <v>28</v>
      </c>
      <c r="AE771" s="95">
        <f t="shared" si="68"/>
        <v>0</v>
      </c>
      <c r="AF771" s="100">
        <f t="shared" si="69"/>
        <v>1</v>
      </c>
      <c r="AG771" s="95" t="e">
        <f t="shared" si="70"/>
        <v>#N/A</v>
      </c>
      <c r="AH771" s="95"/>
      <c r="AI771" s="101" t="s">
        <v>28</v>
      </c>
      <c r="AJ771" s="101" t="s">
        <v>28</v>
      </c>
      <c r="AK771" s="101" t="s">
        <v>28</v>
      </c>
      <c r="AL771" s="102" t="str">
        <f t="shared" si="71"/>
        <v>nezměněna</v>
      </c>
      <c r="AM771" s="103"/>
    </row>
    <row r="772" spans="1:39" ht="15">
      <c r="A772" s="105" t="str">
        <f>IF('VSTUP SCAUx'!AY772="","",'VSTUP SCAUx'!AY772)</f>
        <v/>
      </c>
      <c r="B772" s="105" t="str">
        <f>IF('VSTUP SCAUx'!A772="","",'VSTUP SCAUx'!A772)</f>
        <v/>
      </c>
      <c r="C772" s="105" t="str">
        <f>IF('VSTUP SCAUx'!B772="","",'VSTUP SCAUx'!B772)</f>
        <v/>
      </c>
      <c r="D772" s="105" t="str">
        <f>IF('VSTUP SCAUx'!C772="","",'VSTUP SCAUx'!C772)</f>
        <v/>
      </c>
      <c r="E772" s="105" t="str">
        <f>IF('VSTUP SCAUx'!I772="","",'VSTUP SCAUx'!I772)</f>
        <v/>
      </c>
      <c r="F772" s="95" t="str">
        <f>IF('VSTUP SCAUx'!F772="","",'VSTUP SCAUx'!F772)</f>
        <v/>
      </c>
      <c r="G772" s="95" t="str">
        <f>IF('VSTUP SCAUx'!G772="","",'VSTUP SCAUx'!G772)</f>
        <v/>
      </c>
      <c r="H772" s="101" t="str">
        <f>IF('VSTUP SCAUx'!AC772="","","ANO")</f>
        <v/>
      </c>
      <c r="I772" s="106" t="str">
        <f>IF('VSTUP SCAUx'!BD772="","",'VSTUP SCAUx'!BD772)</f>
        <v/>
      </c>
      <c r="J772" s="101" t="str">
        <f>IF('VSTUP SCAUx'!N772="","",'VSTUP SCAUx'!N772)</f>
        <v/>
      </c>
      <c r="K772" s="95" t="s">
        <v>28</v>
      </c>
      <c r="L772" s="95" t="s">
        <v>28</v>
      </c>
      <c r="M772" s="95" t="s">
        <v>28</v>
      </c>
      <c r="N772" s="95"/>
      <c r="O772" s="95" t="s">
        <v>28</v>
      </c>
      <c r="P772" s="96" t="e">
        <f>ROUND(IF(F772="vyplnit","-",VLOOKUP(CONCATENATE(Y772,G772," ",Z772),ZU!$A$6:$H$100,5,FALSE)*F772),2)</f>
        <v>#N/A</v>
      </c>
      <c r="Q772" s="96" t="e">
        <f t="shared" si="66"/>
        <v>#N/A</v>
      </c>
      <c r="R772" s="97" t="s">
        <v>28</v>
      </c>
      <c r="S772" s="97" t="s">
        <v>28</v>
      </c>
      <c r="T772" s="97" t="s">
        <v>28</v>
      </c>
      <c r="U772" s="96"/>
      <c r="V772" s="101" t="str">
        <f>IF('VSTUP SCAUx'!BH772="","",'VSTUP SCAUx'!BH772)</f>
        <v/>
      </c>
      <c r="W772" s="101" t="str">
        <f>IF('VSTUP SCAUx'!BI772="","",'VSTUP SCAUx'!BI772)</f>
        <v/>
      </c>
      <c r="X772" s="98" t="e">
        <f t="shared" si="67"/>
        <v>#VALUE!</v>
      </c>
      <c r="Y772" s="99">
        <f>IF(A772="vyplnit"," ",VLOOKUP(A772,ZU!$B$6:$H$101,2,FALSE))</f>
        <v>0</v>
      </c>
      <c r="Z772" s="95" t="s">
        <v>28</v>
      </c>
      <c r="AA772" s="95"/>
      <c r="AB772" s="95" t="s">
        <v>28</v>
      </c>
      <c r="AC772" s="95" t="s">
        <v>28</v>
      </c>
      <c r="AD772" s="95" t="s">
        <v>28</v>
      </c>
      <c r="AE772" s="95">
        <f t="shared" si="68"/>
        <v>0</v>
      </c>
      <c r="AF772" s="100">
        <f t="shared" si="69"/>
        <v>1</v>
      </c>
      <c r="AG772" s="95" t="e">
        <f t="shared" si="70"/>
        <v>#N/A</v>
      </c>
      <c r="AH772" s="95"/>
      <c r="AI772" s="101" t="s">
        <v>28</v>
      </c>
      <c r="AJ772" s="101" t="s">
        <v>28</v>
      </c>
      <c r="AK772" s="101" t="s">
        <v>28</v>
      </c>
      <c r="AL772" s="102" t="str">
        <f t="shared" si="71"/>
        <v>nezměněna</v>
      </c>
      <c r="AM772" s="103"/>
    </row>
    <row r="773" spans="1:39" ht="15">
      <c r="A773" s="105" t="str">
        <f>IF('VSTUP SCAUx'!AY773="","",'VSTUP SCAUx'!AY773)</f>
        <v/>
      </c>
      <c r="B773" s="105" t="str">
        <f>IF('VSTUP SCAUx'!A773="","",'VSTUP SCAUx'!A773)</f>
        <v/>
      </c>
      <c r="C773" s="105" t="str">
        <f>IF('VSTUP SCAUx'!B773="","",'VSTUP SCAUx'!B773)</f>
        <v/>
      </c>
      <c r="D773" s="105" t="str">
        <f>IF('VSTUP SCAUx'!C773="","",'VSTUP SCAUx'!C773)</f>
        <v/>
      </c>
      <c r="E773" s="105" t="str">
        <f>IF('VSTUP SCAUx'!I773="","",'VSTUP SCAUx'!I773)</f>
        <v/>
      </c>
      <c r="F773" s="95" t="str">
        <f>IF('VSTUP SCAUx'!F773="","",'VSTUP SCAUx'!F773)</f>
        <v/>
      </c>
      <c r="G773" s="95" t="str">
        <f>IF('VSTUP SCAUx'!G773="","",'VSTUP SCAUx'!G773)</f>
        <v/>
      </c>
      <c r="H773" s="101" t="str">
        <f>IF('VSTUP SCAUx'!AC773="","","ANO")</f>
        <v/>
      </c>
      <c r="I773" s="106" t="str">
        <f>IF('VSTUP SCAUx'!BD773="","",'VSTUP SCAUx'!BD773)</f>
        <v/>
      </c>
      <c r="J773" s="101" t="str">
        <f>IF('VSTUP SCAUx'!N773="","",'VSTUP SCAUx'!N773)</f>
        <v/>
      </c>
      <c r="K773" s="95" t="s">
        <v>28</v>
      </c>
      <c r="L773" s="95" t="s">
        <v>28</v>
      </c>
      <c r="M773" s="95" t="s">
        <v>28</v>
      </c>
      <c r="N773" s="95"/>
      <c r="O773" s="95" t="s">
        <v>28</v>
      </c>
      <c r="P773" s="96" t="e">
        <f>ROUND(IF(F773="vyplnit","-",VLOOKUP(CONCATENATE(Y773,G773," ",Z773),ZU!$A$6:$H$100,5,FALSE)*F773),2)</f>
        <v>#N/A</v>
      </c>
      <c r="Q773" s="96" t="e">
        <f t="shared" si="66"/>
        <v>#N/A</v>
      </c>
      <c r="R773" s="97" t="s">
        <v>28</v>
      </c>
      <c r="S773" s="97" t="s">
        <v>28</v>
      </c>
      <c r="T773" s="97" t="s">
        <v>28</v>
      </c>
      <c r="U773" s="96"/>
      <c r="V773" s="101" t="str">
        <f>IF('VSTUP SCAUx'!BH773="","",'VSTUP SCAUx'!BH773)</f>
        <v/>
      </c>
      <c r="W773" s="101" t="str">
        <f>IF('VSTUP SCAUx'!BI773="","",'VSTUP SCAUx'!BI773)</f>
        <v/>
      </c>
      <c r="X773" s="98" t="e">
        <f t="shared" si="67"/>
        <v>#VALUE!</v>
      </c>
      <c r="Y773" s="99">
        <f>IF(A773="vyplnit"," ",VLOOKUP(A773,ZU!$B$6:$H$101,2,FALSE))</f>
        <v>0</v>
      </c>
      <c r="Z773" s="95" t="s">
        <v>28</v>
      </c>
      <c r="AA773" s="95"/>
      <c r="AB773" s="95" t="s">
        <v>28</v>
      </c>
      <c r="AC773" s="95" t="s">
        <v>28</v>
      </c>
      <c r="AD773" s="95" t="s">
        <v>28</v>
      </c>
      <c r="AE773" s="95">
        <f t="shared" si="68"/>
        <v>0</v>
      </c>
      <c r="AF773" s="100">
        <f t="shared" si="69"/>
        <v>1</v>
      </c>
      <c r="AG773" s="95" t="e">
        <f t="shared" si="70"/>
        <v>#N/A</v>
      </c>
      <c r="AH773" s="95"/>
      <c r="AI773" s="101" t="s">
        <v>28</v>
      </c>
      <c r="AJ773" s="101" t="s">
        <v>28</v>
      </c>
      <c r="AK773" s="101" t="s">
        <v>28</v>
      </c>
      <c r="AL773" s="102" t="str">
        <f t="shared" si="71"/>
        <v>nezměněna</v>
      </c>
      <c r="AM773" s="103"/>
    </row>
    <row r="774" spans="1:39" ht="15">
      <c r="A774" s="105" t="str">
        <f>IF('VSTUP SCAUx'!AY774="","",'VSTUP SCAUx'!AY774)</f>
        <v/>
      </c>
      <c r="B774" s="105" t="str">
        <f>IF('VSTUP SCAUx'!A774="","",'VSTUP SCAUx'!A774)</f>
        <v/>
      </c>
      <c r="C774" s="105" t="str">
        <f>IF('VSTUP SCAUx'!B774="","",'VSTUP SCAUx'!B774)</f>
        <v/>
      </c>
      <c r="D774" s="105" t="str">
        <f>IF('VSTUP SCAUx'!C774="","",'VSTUP SCAUx'!C774)</f>
        <v/>
      </c>
      <c r="E774" s="105" t="str">
        <f>IF('VSTUP SCAUx'!I774="","",'VSTUP SCAUx'!I774)</f>
        <v/>
      </c>
      <c r="F774" s="95" t="str">
        <f>IF('VSTUP SCAUx'!F774="","",'VSTUP SCAUx'!F774)</f>
        <v/>
      </c>
      <c r="G774" s="95" t="str">
        <f>IF('VSTUP SCAUx'!G774="","",'VSTUP SCAUx'!G774)</f>
        <v/>
      </c>
      <c r="H774" s="101" t="str">
        <f>IF('VSTUP SCAUx'!AC774="","","ANO")</f>
        <v/>
      </c>
      <c r="I774" s="106" t="str">
        <f>IF('VSTUP SCAUx'!BD774="","",'VSTUP SCAUx'!BD774)</f>
        <v/>
      </c>
      <c r="J774" s="101" t="str">
        <f>IF('VSTUP SCAUx'!N774="","",'VSTUP SCAUx'!N774)</f>
        <v/>
      </c>
      <c r="K774" s="95" t="s">
        <v>28</v>
      </c>
      <c r="L774" s="95" t="s">
        <v>28</v>
      </c>
      <c r="M774" s="95" t="s">
        <v>28</v>
      </c>
      <c r="N774" s="95"/>
      <c r="O774" s="95" t="s">
        <v>28</v>
      </c>
      <c r="P774" s="96" t="e">
        <f>ROUND(IF(F774="vyplnit","-",VLOOKUP(CONCATENATE(Y774,G774," ",Z774),ZU!$A$6:$H$100,5,FALSE)*F774),2)</f>
        <v>#N/A</v>
      </c>
      <c r="Q774" s="96" t="e">
        <f aca="true" t="shared" si="72" ref="Q774:Q837">MIN(IF(AG774&lt;&gt;"",AG774,P774),O774)</f>
        <v>#N/A</v>
      </c>
      <c r="R774" s="97" t="s">
        <v>28</v>
      </c>
      <c r="S774" s="97" t="s">
        <v>28</v>
      </c>
      <c r="T774" s="97" t="s">
        <v>28</v>
      </c>
      <c r="U774" s="96"/>
      <c r="V774" s="101" t="str">
        <f>IF('VSTUP SCAUx'!BH774="","",'VSTUP SCAUx'!BH774)</f>
        <v/>
      </c>
      <c r="W774" s="101" t="str">
        <f>IF('VSTUP SCAUx'!BI774="","",'VSTUP SCAUx'!BI774)</f>
        <v/>
      </c>
      <c r="X774" s="98" t="e">
        <f aca="true" t="shared" si="73" ref="X774:X837">IF(F774&lt;&gt;"vyplnit",(G774*F774)/V774," ")</f>
        <v>#VALUE!</v>
      </c>
      <c r="Y774" s="99">
        <f>IF(A774="vyplnit"," ",VLOOKUP(A774,ZU!$B$6:$H$101,2,FALSE))</f>
        <v>0</v>
      </c>
      <c r="Z774" s="95" t="s">
        <v>28</v>
      </c>
      <c r="AA774" s="95"/>
      <c r="AB774" s="95" t="s">
        <v>28</v>
      </c>
      <c r="AC774" s="95" t="s">
        <v>28</v>
      </c>
      <c r="AD774" s="95" t="s">
        <v>28</v>
      </c>
      <c r="AE774" s="95">
        <f aca="true" t="shared" si="74" ref="AE774:AE837">SUM(AB774:AD774)</f>
        <v>0</v>
      </c>
      <c r="AF774" s="100">
        <f aca="true" t="shared" si="75" ref="AF774:AF837">1+(AE774/100)</f>
        <v>1</v>
      </c>
      <c r="AG774" s="95" t="e">
        <f aca="true" t="shared" si="76" ref="AG774:AG837">IF(AB774&lt;&gt;"",ROUND(P774*AF774,2),"")</f>
        <v>#N/A</v>
      </c>
      <c r="AH774" s="95"/>
      <c r="AI774" s="101" t="s">
        <v>28</v>
      </c>
      <c r="AJ774" s="101" t="s">
        <v>28</v>
      </c>
      <c r="AK774" s="101" t="s">
        <v>28</v>
      </c>
      <c r="AL774" s="102" t="str">
        <f aca="true" t="shared" si="77" ref="AL774:AL837">IF(AND(AJ774="vyplnit",AK774="vyplnit"),"nezměněna",MIN(AJ774:AK774))</f>
        <v>nezměněna</v>
      </c>
      <c r="AM774" s="103"/>
    </row>
    <row r="775" spans="1:39" ht="15">
      <c r="A775" s="105" t="str">
        <f>IF('VSTUP SCAUx'!AY775="","",'VSTUP SCAUx'!AY775)</f>
        <v/>
      </c>
      <c r="B775" s="105" t="str">
        <f>IF('VSTUP SCAUx'!A775="","",'VSTUP SCAUx'!A775)</f>
        <v/>
      </c>
      <c r="C775" s="105" t="str">
        <f>IF('VSTUP SCAUx'!B775="","",'VSTUP SCAUx'!B775)</f>
        <v/>
      </c>
      <c r="D775" s="105" t="str">
        <f>IF('VSTUP SCAUx'!C775="","",'VSTUP SCAUx'!C775)</f>
        <v/>
      </c>
      <c r="E775" s="105" t="str">
        <f>IF('VSTUP SCAUx'!I775="","",'VSTUP SCAUx'!I775)</f>
        <v/>
      </c>
      <c r="F775" s="95" t="str">
        <f>IF('VSTUP SCAUx'!F775="","",'VSTUP SCAUx'!F775)</f>
        <v/>
      </c>
      <c r="G775" s="95" t="str">
        <f>IF('VSTUP SCAUx'!G775="","",'VSTUP SCAUx'!G775)</f>
        <v/>
      </c>
      <c r="H775" s="101" t="str">
        <f>IF('VSTUP SCAUx'!AC775="","","ANO")</f>
        <v/>
      </c>
      <c r="I775" s="106" t="str">
        <f>IF('VSTUP SCAUx'!BD775="","",'VSTUP SCAUx'!BD775)</f>
        <v/>
      </c>
      <c r="J775" s="101" t="str">
        <f>IF('VSTUP SCAUx'!N775="","",'VSTUP SCAUx'!N775)</f>
        <v/>
      </c>
      <c r="K775" s="95" t="s">
        <v>28</v>
      </c>
      <c r="L775" s="95" t="s">
        <v>28</v>
      </c>
      <c r="M775" s="95" t="s">
        <v>28</v>
      </c>
      <c r="N775" s="95"/>
      <c r="O775" s="95" t="s">
        <v>28</v>
      </c>
      <c r="P775" s="96" t="e">
        <f>ROUND(IF(F775="vyplnit","-",VLOOKUP(CONCATENATE(Y775,G775," ",Z775),ZU!$A$6:$H$100,5,FALSE)*F775),2)</f>
        <v>#N/A</v>
      </c>
      <c r="Q775" s="96" t="e">
        <f t="shared" si="72"/>
        <v>#N/A</v>
      </c>
      <c r="R775" s="97" t="s">
        <v>28</v>
      </c>
      <c r="S775" s="97" t="s">
        <v>28</v>
      </c>
      <c r="T775" s="97" t="s">
        <v>28</v>
      </c>
      <c r="U775" s="96"/>
      <c r="V775" s="101" t="str">
        <f>IF('VSTUP SCAUx'!BH775="","",'VSTUP SCAUx'!BH775)</f>
        <v/>
      </c>
      <c r="W775" s="101" t="str">
        <f>IF('VSTUP SCAUx'!BI775="","",'VSTUP SCAUx'!BI775)</f>
        <v/>
      </c>
      <c r="X775" s="98" t="e">
        <f t="shared" si="73"/>
        <v>#VALUE!</v>
      </c>
      <c r="Y775" s="99">
        <f>IF(A775="vyplnit"," ",VLOOKUP(A775,ZU!$B$6:$H$101,2,FALSE))</f>
        <v>0</v>
      </c>
      <c r="Z775" s="95" t="s">
        <v>28</v>
      </c>
      <c r="AA775" s="95"/>
      <c r="AB775" s="95" t="s">
        <v>28</v>
      </c>
      <c r="AC775" s="95" t="s">
        <v>28</v>
      </c>
      <c r="AD775" s="95" t="s">
        <v>28</v>
      </c>
      <c r="AE775" s="95">
        <f t="shared" si="74"/>
        <v>0</v>
      </c>
      <c r="AF775" s="100">
        <f t="shared" si="75"/>
        <v>1</v>
      </c>
      <c r="AG775" s="95" t="e">
        <f t="shared" si="76"/>
        <v>#N/A</v>
      </c>
      <c r="AH775" s="95"/>
      <c r="AI775" s="101" t="s">
        <v>28</v>
      </c>
      <c r="AJ775" s="101" t="s">
        <v>28</v>
      </c>
      <c r="AK775" s="101" t="s">
        <v>28</v>
      </c>
      <c r="AL775" s="102" t="str">
        <f t="shared" si="77"/>
        <v>nezměněna</v>
      </c>
      <c r="AM775" s="103"/>
    </row>
    <row r="776" spans="1:39" ht="15">
      <c r="A776" s="105" t="str">
        <f>IF('VSTUP SCAUx'!AY776="","",'VSTUP SCAUx'!AY776)</f>
        <v/>
      </c>
      <c r="B776" s="105" t="str">
        <f>IF('VSTUP SCAUx'!A776="","",'VSTUP SCAUx'!A776)</f>
        <v/>
      </c>
      <c r="C776" s="105" t="str">
        <f>IF('VSTUP SCAUx'!B776="","",'VSTUP SCAUx'!B776)</f>
        <v/>
      </c>
      <c r="D776" s="105" t="str">
        <f>IF('VSTUP SCAUx'!C776="","",'VSTUP SCAUx'!C776)</f>
        <v/>
      </c>
      <c r="E776" s="105" t="str">
        <f>IF('VSTUP SCAUx'!I776="","",'VSTUP SCAUx'!I776)</f>
        <v/>
      </c>
      <c r="F776" s="95" t="str">
        <f>IF('VSTUP SCAUx'!F776="","",'VSTUP SCAUx'!F776)</f>
        <v/>
      </c>
      <c r="G776" s="95" t="str">
        <f>IF('VSTUP SCAUx'!G776="","",'VSTUP SCAUx'!G776)</f>
        <v/>
      </c>
      <c r="H776" s="101" t="str">
        <f>IF('VSTUP SCAUx'!AC776="","","ANO")</f>
        <v/>
      </c>
      <c r="I776" s="106" t="str">
        <f>IF('VSTUP SCAUx'!BD776="","",'VSTUP SCAUx'!BD776)</f>
        <v/>
      </c>
      <c r="J776" s="101" t="str">
        <f>IF('VSTUP SCAUx'!N776="","",'VSTUP SCAUx'!N776)</f>
        <v/>
      </c>
      <c r="K776" s="95" t="s">
        <v>28</v>
      </c>
      <c r="L776" s="95" t="s">
        <v>28</v>
      </c>
      <c r="M776" s="95" t="s">
        <v>28</v>
      </c>
      <c r="N776" s="95"/>
      <c r="O776" s="95" t="s">
        <v>28</v>
      </c>
      <c r="P776" s="96" t="e">
        <f>ROUND(IF(F776="vyplnit","-",VLOOKUP(CONCATENATE(Y776,G776," ",Z776),ZU!$A$6:$H$100,5,FALSE)*F776),2)</f>
        <v>#N/A</v>
      </c>
      <c r="Q776" s="96" t="e">
        <f t="shared" si="72"/>
        <v>#N/A</v>
      </c>
      <c r="R776" s="97" t="s">
        <v>28</v>
      </c>
      <c r="S776" s="97" t="s">
        <v>28</v>
      </c>
      <c r="T776" s="97" t="s">
        <v>28</v>
      </c>
      <c r="U776" s="96"/>
      <c r="V776" s="101" t="str">
        <f>IF('VSTUP SCAUx'!BH776="","",'VSTUP SCAUx'!BH776)</f>
        <v/>
      </c>
      <c r="W776" s="101" t="str">
        <f>IF('VSTUP SCAUx'!BI776="","",'VSTUP SCAUx'!BI776)</f>
        <v/>
      </c>
      <c r="X776" s="98" t="e">
        <f t="shared" si="73"/>
        <v>#VALUE!</v>
      </c>
      <c r="Y776" s="99">
        <f>IF(A776="vyplnit"," ",VLOOKUP(A776,ZU!$B$6:$H$101,2,FALSE))</f>
        <v>0</v>
      </c>
      <c r="Z776" s="95" t="s">
        <v>28</v>
      </c>
      <c r="AA776" s="95"/>
      <c r="AB776" s="95" t="s">
        <v>28</v>
      </c>
      <c r="AC776" s="95" t="s">
        <v>28</v>
      </c>
      <c r="AD776" s="95" t="s">
        <v>28</v>
      </c>
      <c r="AE776" s="95">
        <f t="shared" si="74"/>
        <v>0</v>
      </c>
      <c r="AF776" s="100">
        <f t="shared" si="75"/>
        <v>1</v>
      </c>
      <c r="AG776" s="95" t="e">
        <f t="shared" si="76"/>
        <v>#N/A</v>
      </c>
      <c r="AH776" s="95"/>
      <c r="AI776" s="101" t="s">
        <v>28</v>
      </c>
      <c r="AJ776" s="101" t="s">
        <v>28</v>
      </c>
      <c r="AK776" s="101" t="s">
        <v>28</v>
      </c>
      <c r="AL776" s="102" t="str">
        <f t="shared" si="77"/>
        <v>nezměněna</v>
      </c>
      <c r="AM776" s="103"/>
    </row>
    <row r="777" spans="1:39" ht="15">
      <c r="A777" s="105" t="str">
        <f>IF('VSTUP SCAUx'!AY777="","",'VSTUP SCAUx'!AY777)</f>
        <v/>
      </c>
      <c r="B777" s="105" t="str">
        <f>IF('VSTUP SCAUx'!A777="","",'VSTUP SCAUx'!A777)</f>
        <v/>
      </c>
      <c r="C777" s="105" t="str">
        <f>IF('VSTUP SCAUx'!B777="","",'VSTUP SCAUx'!B777)</f>
        <v/>
      </c>
      <c r="D777" s="105" t="str">
        <f>IF('VSTUP SCAUx'!C777="","",'VSTUP SCAUx'!C777)</f>
        <v/>
      </c>
      <c r="E777" s="105" t="str">
        <f>IF('VSTUP SCAUx'!I777="","",'VSTUP SCAUx'!I777)</f>
        <v/>
      </c>
      <c r="F777" s="95" t="str">
        <f>IF('VSTUP SCAUx'!F777="","",'VSTUP SCAUx'!F777)</f>
        <v/>
      </c>
      <c r="G777" s="95" t="str">
        <f>IF('VSTUP SCAUx'!G777="","",'VSTUP SCAUx'!G777)</f>
        <v/>
      </c>
      <c r="H777" s="101" t="str">
        <f>IF('VSTUP SCAUx'!AC777="","","ANO")</f>
        <v/>
      </c>
      <c r="I777" s="106" t="str">
        <f>IF('VSTUP SCAUx'!BD777="","",'VSTUP SCAUx'!BD777)</f>
        <v/>
      </c>
      <c r="J777" s="101" t="str">
        <f>IF('VSTUP SCAUx'!N777="","",'VSTUP SCAUx'!N777)</f>
        <v/>
      </c>
      <c r="K777" s="95" t="s">
        <v>28</v>
      </c>
      <c r="L777" s="95" t="s">
        <v>28</v>
      </c>
      <c r="M777" s="95" t="s">
        <v>28</v>
      </c>
      <c r="N777" s="95"/>
      <c r="O777" s="95" t="s">
        <v>28</v>
      </c>
      <c r="P777" s="96" t="e">
        <f>ROUND(IF(F777="vyplnit","-",VLOOKUP(CONCATENATE(Y777,G777," ",Z777),ZU!$A$6:$H$100,5,FALSE)*F777),2)</f>
        <v>#N/A</v>
      </c>
      <c r="Q777" s="96" t="e">
        <f t="shared" si="72"/>
        <v>#N/A</v>
      </c>
      <c r="R777" s="97" t="s">
        <v>28</v>
      </c>
      <c r="S777" s="97" t="s">
        <v>28</v>
      </c>
      <c r="T777" s="97" t="s">
        <v>28</v>
      </c>
      <c r="U777" s="96"/>
      <c r="V777" s="101" t="str">
        <f>IF('VSTUP SCAUx'!BH777="","",'VSTUP SCAUx'!BH777)</f>
        <v/>
      </c>
      <c r="W777" s="101" t="str">
        <f>IF('VSTUP SCAUx'!BI777="","",'VSTUP SCAUx'!BI777)</f>
        <v/>
      </c>
      <c r="X777" s="98" t="e">
        <f t="shared" si="73"/>
        <v>#VALUE!</v>
      </c>
      <c r="Y777" s="99">
        <f>IF(A777="vyplnit"," ",VLOOKUP(A777,ZU!$B$6:$H$101,2,FALSE))</f>
        <v>0</v>
      </c>
      <c r="Z777" s="95" t="s">
        <v>28</v>
      </c>
      <c r="AA777" s="95"/>
      <c r="AB777" s="95" t="s">
        <v>28</v>
      </c>
      <c r="AC777" s="95" t="s">
        <v>28</v>
      </c>
      <c r="AD777" s="95" t="s">
        <v>28</v>
      </c>
      <c r="AE777" s="95">
        <f t="shared" si="74"/>
        <v>0</v>
      </c>
      <c r="AF777" s="100">
        <f t="shared" si="75"/>
        <v>1</v>
      </c>
      <c r="AG777" s="95" t="e">
        <f t="shared" si="76"/>
        <v>#N/A</v>
      </c>
      <c r="AH777" s="95"/>
      <c r="AI777" s="101" t="s">
        <v>28</v>
      </c>
      <c r="AJ777" s="101" t="s">
        <v>28</v>
      </c>
      <c r="AK777" s="101" t="s">
        <v>28</v>
      </c>
      <c r="AL777" s="102" t="str">
        <f t="shared" si="77"/>
        <v>nezměněna</v>
      </c>
      <c r="AM777" s="103"/>
    </row>
    <row r="778" spans="1:39" ht="15">
      <c r="A778" s="105" t="str">
        <f>IF('VSTUP SCAUx'!AY778="","",'VSTUP SCAUx'!AY778)</f>
        <v/>
      </c>
      <c r="B778" s="105" t="str">
        <f>IF('VSTUP SCAUx'!A778="","",'VSTUP SCAUx'!A778)</f>
        <v/>
      </c>
      <c r="C778" s="105" t="str">
        <f>IF('VSTUP SCAUx'!B778="","",'VSTUP SCAUx'!B778)</f>
        <v/>
      </c>
      <c r="D778" s="105" t="str">
        <f>IF('VSTUP SCAUx'!C778="","",'VSTUP SCAUx'!C778)</f>
        <v/>
      </c>
      <c r="E778" s="105" t="str">
        <f>IF('VSTUP SCAUx'!I778="","",'VSTUP SCAUx'!I778)</f>
        <v/>
      </c>
      <c r="F778" s="95" t="str">
        <f>IF('VSTUP SCAUx'!F778="","",'VSTUP SCAUx'!F778)</f>
        <v/>
      </c>
      <c r="G778" s="95" t="str">
        <f>IF('VSTUP SCAUx'!G778="","",'VSTUP SCAUx'!G778)</f>
        <v/>
      </c>
      <c r="H778" s="101" t="str">
        <f>IF('VSTUP SCAUx'!AC778="","","ANO")</f>
        <v/>
      </c>
      <c r="I778" s="106" t="str">
        <f>IF('VSTUP SCAUx'!BD778="","",'VSTUP SCAUx'!BD778)</f>
        <v/>
      </c>
      <c r="J778" s="101" t="str">
        <f>IF('VSTUP SCAUx'!N778="","",'VSTUP SCAUx'!N778)</f>
        <v/>
      </c>
      <c r="K778" s="95" t="s">
        <v>28</v>
      </c>
      <c r="L778" s="95" t="s">
        <v>28</v>
      </c>
      <c r="M778" s="95" t="s">
        <v>28</v>
      </c>
      <c r="N778" s="95"/>
      <c r="O778" s="95" t="s">
        <v>28</v>
      </c>
      <c r="P778" s="96" t="e">
        <f>ROUND(IF(F778="vyplnit","-",VLOOKUP(CONCATENATE(Y778,G778," ",Z778),ZU!$A$6:$H$100,5,FALSE)*F778),2)</f>
        <v>#N/A</v>
      </c>
      <c r="Q778" s="96" t="e">
        <f t="shared" si="72"/>
        <v>#N/A</v>
      </c>
      <c r="R778" s="97" t="s">
        <v>28</v>
      </c>
      <c r="S778" s="97" t="s">
        <v>28</v>
      </c>
      <c r="T778" s="97" t="s">
        <v>28</v>
      </c>
      <c r="U778" s="96"/>
      <c r="V778" s="101" t="str">
        <f>IF('VSTUP SCAUx'!BH778="","",'VSTUP SCAUx'!BH778)</f>
        <v/>
      </c>
      <c r="W778" s="101" t="str">
        <f>IF('VSTUP SCAUx'!BI778="","",'VSTUP SCAUx'!BI778)</f>
        <v/>
      </c>
      <c r="X778" s="98" t="e">
        <f t="shared" si="73"/>
        <v>#VALUE!</v>
      </c>
      <c r="Y778" s="99">
        <f>IF(A778="vyplnit"," ",VLOOKUP(A778,ZU!$B$6:$H$101,2,FALSE))</f>
        <v>0</v>
      </c>
      <c r="Z778" s="95" t="s">
        <v>28</v>
      </c>
      <c r="AA778" s="95"/>
      <c r="AB778" s="95" t="s">
        <v>28</v>
      </c>
      <c r="AC778" s="95" t="s">
        <v>28</v>
      </c>
      <c r="AD778" s="95" t="s">
        <v>28</v>
      </c>
      <c r="AE778" s="95">
        <f t="shared" si="74"/>
        <v>0</v>
      </c>
      <c r="AF778" s="100">
        <f t="shared" si="75"/>
        <v>1</v>
      </c>
      <c r="AG778" s="95" t="e">
        <f t="shared" si="76"/>
        <v>#N/A</v>
      </c>
      <c r="AH778" s="95"/>
      <c r="AI778" s="101" t="s">
        <v>28</v>
      </c>
      <c r="AJ778" s="101" t="s">
        <v>28</v>
      </c>
      <c r="AK778" s="101" t="s">
        <v>28</v>
      </c>
      <c r="AL778" s="102" t="str">
        <f t="shared" si="77"/>
        <v>nezměněna</v>
      </c>
      <c r="AM778" s="103"/>
    </row>
    <row r="779" spans="1:39" ht="15">
      <c r="A779" s="105" t="str">
        <f>IF('VSTUP SCAUx'!AY779="","",'VSTUP SCAUx'!AY779)</f>
        <v/>
      </c>
      <c r="B779" s="105" t="str">
        <f>IF('VSTUP SCAUx'!A779="","",'VSTUP SCAUx'!A779)</f>
        <v/>
      </c>
      <c r="C779" s="105" t="str">
        <f>IF('VSTUP SCAUx'!B779="","",'VSTUP SCAUx'!B779)</f>
        <v/>
      </c>
      <c r="D779" s="105" t="str">
        <f>IF('VSTUP SCAUx'!C779="","",'VSTUP SCAUx'!C779)</f>
        <v/>
      </c>
      <c r="E779" s="105" t="str">
        <f>IF('VSTUP SCAUx'!I779="","",'VSTUP SCAUx'!I779)</f>
        <v/>
      </c>
      <c r="F779" s="95" t="str">
        <f>IF('VSTUP SCAUx'!F779="","",'VSTUP SCAUx'!F779)</f>
        <v/>
      </c>
      <c r="G779" s="95" t="str">
        <f>IF('VSTUP SCAUx'!G779="","",'VSTUP SCAUx'!G779)</f>
        <v/>
      </c>
      <c r="H779" s="101" t="str">
        <f>IF('VSTUP SCAUx'!AC779="","","ANO")</f>
        <v/>
      </c>
      <c r="I779" s="106" t="str">
        <f>IF('VSTUP SCAUx'!BD779="","",'VSTUP SCAUx'!BD779)</f>
        <v/>
      </c>
      <c r="J779" s="101" t="str">
        <f>IF('VSTUP SCAUx'!N779="","",'VSTUP SCAUx'!N779)</f>
        <v/>
      </c>
      <c r="K779" s="95" t="s">
        <v>28</v>
      </c>
      <c r="L779" s="95" t="s">
        <v>28</v>
      </c>
      <c r="M779" s="95" t="s">
        <v>28</v>
      </c>
      <c r="N779" s="95"/>
      <c r="O779" s="95" t="s">
        <v>28</v>
      </c>
      <c r="P779" s="96" t="e">
        <f>ROUND(IF(F779="vyplnit","-",VLOOKUP(CONCATENATE(Y779,G779," ",Z779),ZU!$A$6:$H$100,5,FALSE)*F779),2)</f>
        <v>#N/A</v>
      </c>
      <c r="Q779" s="96" t="e">
        <f t="shared" si="72"/>
        <v>#N/A</v>
      </c>
      <c r="R779" s="97" t="s">
        <v>28</v>
      </c>
      <c r="S779" s="97" t="s">
        <v>28</v>
      </c>
      <c r="T779" s="97" t="s">
        <v>28</v>
      </c>
      <c r="U779" s="96"/>
      <c r="V779" s="101" t="str">
        <f>IF('VSTUP SCAUx'!BH779="","",'VSTUP SCAUx'!BH779)</f>
        <v/>
      </c>
      <c r="W779" s="101" t="str">
        <f>IF('VSTUP SCAUx'!BI779="","",'VSTUP SCAUx'!BI779)</f>
        <v/>
      </c>
      <c r="X779" s="98" t="e">
        <f t="shared" si="73"/>
        <v>#VALUE!</v>
      </c>
      <c r="Y779" s="99">
        <f>IF(A779="vyplnit"," ",VLOOKUP(A779,ZU!$B$6:$H$101,2,FALSE))</f>
        <v>0</v>
      </c>
      <c r="Z779" s="95" t="s">
        <v>28</v>
      </c>
      <c r="AA779" s="95"/>
      <c r="AB779" s="95" t="s">
        <v>28</v>
      </c>
      <c r="AC779" s="95" t="s">
        <v>28</v>
      </c>
      <c r="AD779" s="95" t="s">
        <v>28</v>
      </c>
      <c r="AE779" s="95">
        <f t="shared" si="74"/>
        <v>0</v>
      </c>
      <c r="AF779" s="100">
        <f t="shared" si="75"/>
        <v>1</v>
      </c>
      <c r="AG779" s="95" t="e">
        <f t="shared" si="76"/>
        <v>#N/A</v>
      </c>
      <c r="AH779" s="95"/>
      <c r="AI779" s="101" t="s">
        <v>28</v>
      </c>
      <c r="AJ779" s="101" t="s">
        <v>28</v>
      </c>
      <c r="AK779" s="101" t="s">
        <v>28</v>
      </c>
      <c r="AL779" s="102" t="str">
        <f t="shared" si="77"/>
        <v>nezměněna</v>
      </c>
      <c r="AM779" s="103"/>
    </row>
    <row r="780" spans="1:39" ht="15">
      <c r="A780" s="105" t="str">
        <f>IF('VSTUP SCAUx'!AY780="","",'VSTUP SCAUx'!AY780)</f>
        <v/>
      </c>
      <c r="B780" s="105" t="str">
        <f>IF('VSTUP SCAUx'!A780="","",'VSTUP SCAUx'!A780)</f>
        <v/>
      </c>
      <c r="C780" s="105" t="str">
        <f>IF('VSTUP SCAUx'!B780="","",'VSTUP SCAUx'!B780)</f>
        <v/>
      </c>
      <c r="D780" s="105" t="str">
        <f>IF('VSTUP SCAUx'!C780="","",'VSTUP SCAUx'!C780)</f>
        <v/>
      </c>
      <c r="E780" s="105" t="str">
        <f>IF('VSTUP SCAUx'!I780="","",'VSTUP SCAUx'!I780)</f>
        <v/>
      </c>
      <c r="F780" s="95" t="str">
        <f>IF('VSTUP SCAUx'!F780="","",'VSTUP SCAUx'!F780)</f>
        <v/>
      </c>
      <c r="G780" s="95" t="str">
        <f>IF('VSTUP SCAUx'!G780="","",'VSTUP SCAUx'!G780)</f>
        <v/>
      </c>
      <c r="H780" s="101" t="str">
        <f>IF('VSTUP SCAUx'!AC780="","","ANO")</f>
        <v/>
      </c>
      <c r="I780" s="106" t="str">
        <f>IF('VSTUP SCAUx'!BD780="","",'VSTUP SCAUx'!BD780)</f>
        <v/>
      </c>
      <c r="J780" s="101" t="str">
        <f>IF('VSTUP SCAUx'!N780="","",'VSTUP SCAUx'!N780)</f>
        <v/>
      </c>
      <c r="K780" s="95" t="s">
        <v>28</v>
      </c>
      <c r="L780" s="95" t="s">
        <v>28</v>
      </c>
      <c r="M780" s="95" t="s">
        <v>28</v>
      </c>
      <c r="N780" s="95"/>
      <c r="O780" s="95" t="s">
        <v>28</v>
      </c>
      <c r="P780" s="96" t="e">
        <f>ROUND(IF(F780="vyplnit","-",VLOOKUP(CONCATENATE(Y780,G780," ",Z780),ZU!$A$6:$H$100,5,FALSE)*F780),2)</f>
        <v>#N/A</v>
      </c>
      <c r="Q780" s="96" t="e">
        <f t="shared" si="72"/>
        <v>#N/A</v>
      </c>
      <c r="R780" s="97" t="s">
        <v>28</v>
      </c>
      <c r="S780" s="97" t="s">
        <v>28</v>
      </c>
      <c r="T780" s="97" t="s">
        <v>28</v>
      </c>
      <c r="U780" s="96"/>
      <c r="V780" s="101" t="str">
        <f>IF('VSTUP SCAUx'!BH780="","",'VSTUP SCAUx'!BH780)</f>
        <v/>
      </c>
      <c r="W780" s="101" t="str">
        <f>IF('VSTUP SCAUx'!BI780="","",'VSTUP SCAUx'!BI780)</f>
        <v/>
      </c>
      <c r="X780" s="98" t="e">
        <f t="shared" si="73"/>
        <v>#VALUE!</v>
      </c>
      <c r="Y780" s="99">
        <f>IF(A780="vyplnit"," ",VLOOKUP(A780,ZU!$B$6:$H$101,2,FALSE))</f>
        <v>0</v>
      </c>
      <c r="Z780" s="95" t="s">
        <v>28</v>
      </c>
      <c r="AA780" s="95"/>
      <c r="AB780" s="95" t="s">
        <v>28</v>
      </c>
      <c r="AC780" s="95" t="s">
        <v>28</v>
      </c>
      <c r="AD780" s="95" t="s">
        <v>28</v>
      </c>
      <c r="AE780" s="95">
        <f t="shared" si="74"/>
        <v>0</v>
      </c>
      <c r="AF780" s="100">
        <f t="shared" si="75"/>
        <v>1</v>
      </c>
      <c r="AG780" s="95" t="e">
        <f t="shared" si="76"/>
        <v>#N/A</v>
      </c>
      <c r="AH780" s="95"/>
      <c r="AI780" s="101" t="s">
        <v>28</v>
      </c>
      <c r="AJ780" s="101" t="s">
        <v>28</v>
      </c>
      <c r="AK780" s="101" t="s">
        <v>28</v>
      </c>
      <c r="AL780" s="102" t="str">
        <f t="shared" si="77"/>
        <v>nezměněna</v>
      </c>
      <c r="AM780" s="103"/>
    </row>
    <row r="781" spans="1:39" ht="15">
      <c r="A781" s="105" t="str">
        <f>IF('VSTUP SCAUx'!AY781="","",'VSTUP SCAUx'!AY781)</f>
        <v/>
      </c>
      <c r="B781" s="105" t="str">
        <f>IF('VSTUP SCAUx'!A781="","",'VSTUP SCAUx'!A781)</f>
        <v/>
      </c>
      <c r="C781" s="105" t="str">
        <f>IF('VSTUP SCAUx'!B781="","",'VSTUP SCAUx'!B781)</f>
        <v/>
      </c>
      <c r="D781" s="105" t="str">
        <f>IF('VSTUP SCAUx'!C781="","",'VSTUP SCAUx'!C781)</f>
        <v/>
      </c>
      <c r="E781" s="105" t="str">
        <f>IF('VSTUP SCAUx'!I781="","",'VSTUP SCAUx'!I781)</f>
        <v/>
      </c>
      <c r="F781" s="95" t="str">
        <f>IF('VSTUP SCAUx'!F781="","",'VSTUP SCAUx'!F781)</f>
        <v/>
      </c>
      <c r="G781" s="95" t="str">
        <f>IF('VSTUP SCAUx'!G781="","",'VSTUP SCAUx'!G781)</f>
        <v/>
      </c>
      <c r="H781" s="101" t="str">
        <f>IF('VSTUP SCAUx'!AC781="","","ANO")</f>
        <v/>
      </c>
      <c r="I781" s="106" t="str">
        <f>IF('VSTUP SCAUx'!BD781="","",'VSTUP SCAUx'!BD781)</f>
        <v/>
      </c>
      <c r="J781" s="101" t="str">
        <f>IF('VSTUP SCAUx'!N781="","",'VSTUP SCAUx'!N781)</f>
        <v/>
      </c>
      <c r="K781" s="95" t="s">
        <v>28</v>
      </c>
      <c r="L781" s="95" t="s">
        <v>28</v>
      </c>
      <c r="M781" s="95" t="s">
        <v>28</v>
      </c>
      <c r="N781" s="95"/>
      <c r="O781" s="95" t="s">
        <v>28</v>
      </c>
      <c r="P781" s="96" t="e">
        <f>ROUND(IF(F781="vyplnit","-",VLOOKUP(CONCATENATE(Y781,G781," ",Z781),ZU!$A$6:$H$100,5,FALSE)*F781),2)</f>
        <v>#N/A</v>
      </c>
      <c r="Q781" s="96" t="e">
        <f t="shared" si="72"/>
        <v>#N/A</v>
      </c>
      <c r="R781" s="97" t="s">
        <v>28</v>
      </c>
      <c r="S781" s="97" t="s">
        <v>28</v>
      </c>
      <c r="T781" s="97" t="s">
        <v>28</v>
      </c>
      <c r="U781" s="96"/>
      <c r="V781" s="101" t="str">
        <f>IF('VSTUP SCAUx'!BH781="","",'VSTUP SCAUx'!BH781)</f>
        <v/>
      </c>
      <c r="W781" s="101" t="str">
        <f>IF('VSTUP SCAUx'!BI781="","",'VSTUP SCAUx'!BI781)</f>
        <v/>
      </c>
      <c r="X781" s="98" t="e">
        <f t="shared" si="73"/>
        <v>#VALUE!</v>
      </c>
      <c r="Y781" s="99">
        <f>IF(A781="vyplnit"," ",VLOOKUP(A781,ZU!$B$6:$H$101,2,FALSE))</f>
        <v>0</v>
      </c>
      <c r="Z781" s="95" t="s">
        <v>28</v>
      </c>
      <c r="AA781" s="95"/>
      <c r="AB781" s="95" t="s">
        <v>28</v>
      </c>
      <c r="AC781" s="95" t="s">
        <v>28</v>
      </c>
      <c r="AD781" s="95" t="s">
        <v>28</v>
      </c>
      <c r="AE781" s="95">
        <f t="shared" si="74"/>
        <v>0</v>
      </c>
      <c r="AF781" s="100">
        <f t="shared" si="75"/>
        <v>1</v>
      </c>
      <c r="AG781" s="95" t="e">
        <f t="shared" si="76"/>
        <v>#N/A</v>
      </c>
      <c r="AH781" s="95"/>
      <c r="AI781" s="101" t="s">
        <v>28</v>
      </c>
      <c r="AJ781" s="101" t="s">
        <v>28</v>
      </c>
      <c r="AK781" s="101" t="s">
        <v>28</v>
      </c>
      <c r="AL781" s="102" t="str">
        <f t="shared" si="77"/>
        <v>nezměněna</v>
      </c>
      <c r="AM781" s="103"/>
    </row>
    <row r="782" spans="1:39" ht="15">
      <c r="A782" s="105" t="str">
        <f>IF('VSTUP SCAUx'!AY782="","",'VSTUP SCAUx'!AY782)</f>
        <v/>
      </c>
      <c r="B782" s="105" t="str">
        <f>IF('VSTUP SCAUx'!A782="","",'VSTUP SCAUx'!A782)</f>
        <v/>
      </c>
      <c r="C782" s="105" t="str">
        <f>IF('VSTUP SCAUx'!B782="","",'VSTUP SCAUx'!B782)</f>
        <v/>
      </c>
      <c r="D782" s="105" t="str">
        <f>IF('VSTUP SCAUx'!C782="","",'VSTUP SCAUx'!C782)</f>
        <v/>
      </c>
      <c r="E782" s="105" t="str">
        <f>IF('VSTUP SCAUx'!I782="","",'VSTUP SCAUx'!I782)</f>
        <v/>
      </c>
      <c r="F782" s="95" t="str">
        <f>IF('VSTUP SCAUx'!F782="","",'VSTUP SCAUx'!F782)</f>
        <v/>
      </c>
      <c r="G782" s="95" t="str">
        <f>IF('VSTUP SCAUx'!G782="","",'VSTUP SCAUx'!G782)</f>
        <v/>
      </c>
      <c r="H782" s="101" t="str">
        <f>IF('VSTUP SCAUx'!AC782="","","ANO")</f>
        <v/>
      </c>
      <c r="I782" s="106" t="str">
        <f>IF('VSTUP SCAUx'!BD782="","",'VSTUP SCAUx'!BD782)</f>
        <v/>
      </c>
      <c r="J782" s="101" t="str">
        <f>IF('VSTUP SCAUx'!N782="","",'VSTUP SCAUx'!N782)</f>
        <v/>
      </c>
      <c r="K782" s="95" t="s">
        <v>28</v>
      </c>
      <c r="L782" s="95" t="s">
        <v>28</v>
      </c>
      <c r="M782" s="95" t="s">
        <v>28</v>
      </c>
      <c r="N782" s="95"/>
      <c r="O782" s="95" t="s">
        <v>28</v>
      </c>
      <c r="P782" s="96" t="e">
        <f>ROUND(IF(F782="vyplnit","-",VLOOKUP(CONCATENATE(Y782,G782," ",Z782),ZU!$A$6:$H$100,5,FALSE)*F782),2)</f>
        <v>#N/A</v>
      </c>
      <c r="Q782" s="96" t="e">
        <f t="shared" si="72"/>
        <v>#N/A</v>
      </c>
      <c r="R782" s="97" t="s">
        <v>28</v>
      </c>
      <c r="S782" s="97" t="s">
        <v>28</v>
      </c>
      <c r="T782" s="97" t="s">
        <v>28</v>
      </c>
      <c r="U782" s="96"/>
      <c r="V782" s="101" t="str">
        <f>IF('VSTUP SCAUx'!BH782="","",'VSTUP SCAUx'!BH782)</f>
        <v/>
      </c>
      <c r="W782" s="101" t="str">
        <f>IF('VSTUP SCAUx'!BI782="","",'VSTUP SCAUx'!BI782)</f>
        <v/>
      </c>
      <c r="X782" s="98" t="e">
        <f t="shared" si="73"/>
        <v>#VALUE!</v>
      </c>
      <c r="Y782" s="99">
        <f>IF(A782="vyplnit"," ",VLOOKUP(A782,ZU!$B$6:$H$101,2,FALSE))</f>
        <v>0</v>
      </c>
      <c r="Z782" s="95" t="s">
        <v>28</v>
      </c>
      <c r="AA782" s="95"/>
      <c r="AB782" s="95" t="s">
        <v>28</v>
      </c>
      <c r="AC782" s="95" t="s">
        <v>28</v>
      </c>
      <c r="AD782" s="95" t="s">
        <v>28</v>
      </c>
      <c r="AE782" s="95">
        <f t="shared" si="74"/>
        <v>0</v>
      </c>
      <c r="AF782" s="100">
        <f t="shared" si="75"/>
        <v>1</v>
      </c>
      <c r="AG782" s="95" t="e">
        <f t="shared" si="76"/>
        <v>#N/A</v>
      </c>
      <c r="AH782" s="95"/>
      <c r="AI782" s="101" t="s">
        <v>28</v>
      </c>
      <c r="AJ782" s="101" t="s">
        <v>28</v>
      </c>
      <c r="AK782" s="101" t="s">
        <v>28</v>
      </c>
      <c r="AL782" s="102" t="str">
        <f t="shared" si="77"/>
        <v>nezměněna</v>
      </c>
      <c r="AM782" s="103"/>
    </row>
    <row r="783" spans="1:39" ht="15">
      <c r="A783" s="105" t="str">
        <f>IF('VSTUP SCAUx'!AY783="","",'VSTUP SCAUx'!AY783)</f>
        <v/>
      </c>
      <c r="B783" s="105" t="str">
        <f>IF('VSTUP SCAUx'!A783="","",'VSTUP SCAUx'!A783)</f>
        <v/>
      </c>
      <c r="C783" s="105" t="str">
        <f>IF('VSTUP SCAUx'!B783="","",'VSTUP SCAUx'!B783)</f>
        <v/>
      </c>
      <c r="D783" s="105" t="str">
        <f>IF('VSTUP SCAUx'!C783="","",'VSTUP SCAUx'!C783)</f>
        <v/>
      </c>
      <c r="E783" s="105" t="str">
        <f>IF('VSTUP SCAUx'!I783="","",'VSTUP SCAUx'!I783)</f>
        <v/>
      </c>
      <c r="F783" s="95" t="str">
        <f>IF('VSTUP SCAUx'!F783="","",'VSTUP SCAUx'!F783)</f>
        <v/>
      </c>
      <c r="G783" s="95" t="str">
        <f>IF('VSTUP SCAUx'!G783="","",'VSTUP SCAUx'!G783)</f>
        <v/>
      </c>
      <c r="H783" s="101" t="str">
        <f>IF('VSTUP SCAUx'!AC783="","","ANO")</f>
        <v/>
      </c>
      <c r="I783" s="106" t="str">
        <f>IF('VSTUP SCAUx'!BD783="","",'VSTUP SCAUx'!BD783)</f>
        <v/>
      </c>
      <c r="J783" s="101" t="str">
        <f>IF('VSTUP SCAUx'!N783="","",'VSTUP SCAUx'!N783)</f>
        <v/>
      </c>
      <c r="K783" s="95" t="s">
        <v>28</v>
      </c>
      <c r="L783" s="95" t="s">
        <v>28</v>
      </c>
      <c r="M783" s="95" t="s">
        <v>28</v>
      </c>
      <c r="N783" s="95"/>
      <c r="O783" s="95" t="s">
        <v>28</v>
      </c>
      <c r="P783" s="96" t="e">
        <f>ROUND(IF(F783="vyplnit","-",VLOOKUP(CONCATENATE(Y783,G783," ",Z783),ZU!$A$6:$H$100,5,FALSE)*F783),2)</f>
        <v>#N/A</v>
      </c>
      <c r="Q783" s="96" t="e">
        <f t="shared" si="72"/>
        <v>#N/A</v>
      </c>
      <c r="R783" s="97" t="s">
        <v>28</v>
      </c>
      <c r="S783" s="97" t="s">
        <v>28</v>
      </c>
      <c r="T783" s="97" t="s">
        <v>28</v>
      </c>
      <c r="U783" s="96"/>
      <c r="V783" s="101" t="str">
        <f>IF('VSTUP SCAUx'!BH783="","",'VSTUP SCAUx'!BH783)</f>
        <v/>
      </c>
      <c r="W783" s="101" t="str">
        <f>IF('VSTUP SCAUx'!BI783="","",'VSTUP SCAUx'!BI783)</f>
        <v/>
      </c>
      <c r="X783" s="98" t="e">
        <f t="shared" si="73"/>
        <v>#VALUE!</v>
      </c>
      <c r="Y783" s="99">
        <f>IF(A783="vyplnit"," ",VLOOKUP(A783,ZU!$B$6:$H$101,2,FALSE))</f>
        <v>0</v>
      </c>
      <c r="Z783" s="95" t="s">
        <v>28</v>
      </c>
      <c r="AA783" s="95"/>
      <c r="AB783" s="95" t="s">
        <v>28</v>
      </c>
      <c r="AC783" s="95" t="s">
        <v>28</v>
      </c>
      <c r="AD783" s="95" t="s">
        <v>28</v>
      </c>
      <c r="AE783" s="95">
        <f t="shared" si="74"/>
        <v>0</v>
      </c>
      <c r="AF783" s="100">
        <f t="shared" si="75"/>
        <v>1</v>
      </c>
      <c r="AG783" s="95" t="e">
        <f t="shared" si="76"/>
        <v>#N/A</v>
      </c>
      <c r="AH783" s="95"/>
      <c r="AI783" s="101" t="s">
        <v>28</v>
      </c>
      <c r="AJ783" s="101" t="s">
        <v>28</v>
      </c>
      <c r="AK783" s="101" t="s">
        <v>28</v>
      </c>
      <c r="AL783" s="102" t="str">
        <f t="shared" si="77"/>
        <v>nezměněna</v>
      </c>
      <c r="AM783" s="103"/>
    </row>
    <row r="784" spans="1:39" ht="15">
      <c r="A784" s="105" t="str">
        <f>IF('VSTUP SCAUx'!AY784="","",'VSTUP SCAUx'!AY784)</f>
        <v/>
      </c>
      <c r="B784" s="105" t="str">
        <f>IF('VSTUP SCAUx'!A784="","",'VSTUP SCAUx'!A784)</f>
        <v/>
      </c>
      <c r="C784" s="105" t="str">
        <f>IF('VSTUP SCAUx'!B784="","",'VSTUP SCAUx'!B784)</f>
        <v/>
      </c>
      <c r="D784" s="105" t="str">
        <f>IF('VSTUP SCAUx'!C784="","",'VSTUP SCAUx'!C784)</f>
        <v/>
      </c>
      <c r="E784" s="105" t="str">
        <f>IF('VSTUP SCAUx'!I784="","",'VSTUP SCAUx'!I784)</f>
        <v/>
      </c>
      <c r="F784" s="95" t="str">
        <f>IF('VSTUP SCAUx'!F784="","",'VSTUP SCAUx'!F784)</f>
        <v/>
      </c>
      <c r="G784" s="95" t="str">
        <f>IF('VSTUP SCAUx'!G784="","",'VSTUP SCAUx'!G784)</f>
        <v/>
      </c>
      <c r="H784" s="101" t="str">
        <f>IF('VSTUP SCAUx'!AC784="","","ANO")</f>
        <v/>
      </c>
      <c r="I784" s="106" t="str">
        <f>IF('VSTUP SCAUx'!BD784="","",'VSTUP SCAUx'!BD784)</f>
        <v/>
      </c>
      <c r="J784" s="101" t="str">
        <f>IF('VSTUP SCAUx'!N784="","",'VSTUP SCAUx'!N784)</f>
        <v/>
      </c>
      <c r="K784" s="95" t="s">
        <v>28</v>
      </c>
      <c r="L784" s="95" t="s">
        <v>28</v>
      </c>
      <c r="M784" s="95" t="s">
        <v>28</v>
      </c>
      <c r="N784" s="95"/>
      <c r="O784" s="95" t="s">
        <v>28</v>
      </c>
      <c r="P784" s="96" t="e">
        <f>ROUND(IF(F784="vyplnit","-",VLOOKUP(CONCATENATE(Y784,G784," ",Z784),ZU!$A$6:$H$100,5,FALSE)*F784),2)</f>
        <v>#N/A</v>
      </c>
      <c r="Q784" s="96" t="e">
        <f t="shared" si="72"/>
        <v>#N/A</v>
      </c>
      <c r="R784" s="97" t="s">
        <v>28</v>
      </c>
      <c r="S784" s="97" t="s">
        <v>28</v>
      </c>
      <c r="T784" s="97" t="s">
        <v>28</v>
      </c>
      <c r="U784" s="96"/>
      <c r="V784" s="101" t="str">
        <f>IF('VSTUP SCAUx'!BH784="","",'VSTUP SCAUx'!BH784)</f>
        <v/>
      </c>
      <c r="W784" s="101" t="str">
        <f>IF('VSTUP SCAUx'!BI784="","",'VSTUP SCAUx'!BI784)</f>
        <v/>
      </c>
      <c r="X784" s="98" t="e">
        <f t="shared" si="73"/>
        <v>#VALUE!</v>
      </c>
      <c r="Y784" s="99">
        <f>IF(A784="vyplnit"," ",VLOOKUP(A784,ZU!$B$6:$H$101,2,FALSE))</f>
        <v>0</v>
      </c>
      <c r="Z784" s="95" t="s">
        <v>28</v>
      </c>
      <c r="AA784" s="95"/>
      <c r="AB784" s="95" t="s">
        <v>28</v>
      </c>
      <c r="AC784" s="95" t="s">
        <v>28</v>
      </c>
      <c r="AD784" s="95" t="s">
        <v>28</v>
      </c>
      <c r="AE784" s="95">
        <f t="shared" si="74"/>
        <v>0</v>
      </c>
      <c r="AF784" s="100">
        <f t="shared" si="75"/>
        <v>1</v>
      </c>
      <c r="AG784" s="95" t="e">
        <f t="shared" si="76"/>
        <v>#N/A</v>
      </c>
      <c r="AH784" s="95"/>
      <c r="AI784" s="101" t="s">
        <v>28</v>
      </c>
      <c r="AJ784" s="101" t="s">
        <v>28</v>
      </c>
      <c r="AK784" s="101" t="s">
        <v>28</v>
      </c>
      <c r="AL784" s="102" t="str">
        <f t="shared" si="77"/>
        <v>nezměněna</v>
      </c>
      <c r="AM784" s="103"/>
    </row>
    <row r="785" spans="1:39" ht="15">
      <c r="A785" s="105" t="str">
        <f>IF('VSTUP SCAUx'!AY785="","",'VSTUP SCAUx'!AY785)</f>
        <v/>
      </c>
      <c r="B785" s="105" t="str">
        <f>IF('VSTUP SCAUx'!A785="","",'VSTUP SCAUx'!A785)</f>
        <v/>
      </c>
      <c r="C785" s="105" t="str">
        <f>IF('VSTUP SCAUx'!B785="","",'VSTUP SCAUx'!B785)</f>
        <v/>
      </c>
      <c r="D785" s="105" t="str">
        <f>IF('VSTUP SCAUx'!C785="","",'VSTUP SCAUx'!C785)</f>
        <v/>
      </c>
      <c r="E785" s="105" t="str">
        <f>IF('VSTUP SCAUx'!I785="","",'VSTUP SCAUx'!I785)</f>
        <v/>
      </c>
      <c r="F785" s="95" t="str">
        <f>IF('VSTUP SCAUx'!F785="","",'VSTUP SCAUx'!F785)</f>
        <v/>
      </c>
      <c r="G785" s="95" t="str">
        <f>IF('VSTUP SCAUx'!G785="","",'VSTUP SCAUx'!G785)</f>
        <v/>
      </c>
      <c r="H785" s="101" t="str">
        <f>IF('VSTUP SCAUx'!AC785="","","ANO")</f>
        <v/>
      </c>
      <c r="I785" s="106" t="str">
        <f>IF('VSTUP SCAUx'!BD785="","",'VSTUP SCAUx'!BD785)</f>
        <v/>
      </c>
      <c r="J785" s="101" t="str">
        <f>IF('VSTUP SCAUx'!N785="","",'VSTUP SCAUx'!N785)</f>
        <v/>
      </c>
      <c r="K785" s="95" t="s">
        <v>28</v>
      </c>
      <c r="L785" s="95" t="s">
        <v>28</v>
      </c>
      <c r="M785" s="95" t="s">
        <v>28</v>
      </c>
      <c r="N785" s="95"/>
      <c r="O785" s="95" t="s">
        <v>28</v>
      </c>
      <c r="P785" s="96" t="e">
        <f>ROUND(IF(F785="vyplnit","-",VLOOKUP(CONCATENATE(Y785,G785," ",Z785),ZU!$A$6:$H$100,5,FALSE)*F785),2)</f>
        <v>#N/A</v>
      </c>
      <c r="Q785" s="96" t="e">
        <f t="shared" si="72"/>
        <v>#N/A</v>
      </c>
      <c r="R785" s="97" t="s">
        <v>28</v>
      </c>
      <c r="S785" s="97" t="s">
        <v>28</v>
      </c>
      <c r="T785" s="97" t="s">
        <v>28</v>
      </c>
      <c r="U785" s="96"/>
      <c r="V785" s="101" t="str">
        <f>IF('VSTUP SCAUx'!BH785="","",'VSTUP SCAUx'!BH785)</f>
        <v/>
      </c>
      <c r="W785" s="101" t="str">
        <f>IF('VSTUP SCAUx'!BI785="","",'VSTUP SCAUx'!BI785)</f>
        <v/>
      </c>
      <c r="X785" s="98" t="e">
        <f t="shared" si="73"/>
        <v>#VALUE!</v>
      </c>
      <c r="Y785" s="99">
        <f>IF(A785="vyplnit"," ",VLOOKUP(A785,ZU!$B$6:$H$101,2,FALSE))</f>
        <v>0</v>
      </c>
      <c r="Z785" s="95" t="s">
        <v>28</v>
      </c>
      <c r="AA785" s="95"/>
      <c r="AB785" s="95" t="s">
        <v>28</v>
      </c>
      <c r="AC785" s="95" t="s">
        <v>28</v>
      </c>
      <c r="AD785" s="95" t="s">
        <v>28</v>
      </c>
      <c r="AE785" s="95">
        <f t="shared" si="74"/>
        <v>0</v>
      </c>
      <c r="AF785" s="100">
        <f t="shared" si="75"/>
        <v>1</v>
      </c>
      <c r="AG785" s="95" t="e">
        <f t="shared" si="76"/>
        <v>#N/A</v>
      </c>
      <c r="AH785" s="95"/>
      <c r="AI785" s="101" t="s">
        <v>28</v>
      </c>
      <c r="AJ785" s="101" t="s">
        <v>28</v>
      </c>
      <c r="AK785" s="101" t="s">
        <v>28</v>
      </c>
      <c r="AL785" s="102" t="str">
        <f t="shared" si="77"/>
        <v>nezměněna</v>
      </c>
      <c r="AM785" s="103"/>
    </row>
    <row r="786" spans="1:39" ht="15">
      <c r="A786" s="105" t="str">
        <f>IF('VSTUP SCAUx'!AY786="","",'VSTUP SCAUx'!AY786)</f>
        <v/>
      </c>
      <c r="B786" s="105" t="str">
        <f>IF('VSTUP SCAUx'!A786="","",'VSTUP SCAUx'!A786)</f>
        <v/>
      </c>
      <c r="C786" s="105" t="str">
        <f>IF('VSTUP SCAUx'!B786="","",'VSTUP SCAUx'!B786)</f>
        <v/>
      </c>
      <c r="D786" s="105" t="str">
        <f>IF('VSTUP SCAUx'!C786="","",'VSTUP SCAUx'!C786)</f>
        <v/>
      </c>
      <c r="E786" s="105" t="str">
        <f>IF('VSTUP SCAUx'!I786="","",'VSTUP SCAUx'!I786)</f>
        <v/>
      </c>
      <c r="F786" s="95" t="str">
        <f>IF('VSTUP SCAUx'!F786="","",'VSTUP SCAUx'!F786)</f>
        <v/>
      </c>
      <c r="G786" s="95" t="str">
        <f>IF('VSTUP SCAUx'!G786="","",'VSTUP SCAUx'!G786)</f>
        <v/>
      </c>
      <c r="H786" s="101" t="str">
        <f>IF('VSTUP SCAUx'!AC786="","","ANO")</f>
        <v/>
      </c>
      <c r="I786" s="106" t="str">
        <f>IF('VSTUP SCAUx'!BD786="","",'VSTUP SCAUx'!BD786)</f>
        <v/>
      </c>
      <c r="J786" s="101" t="str">
        <f>IF('VSTUP SCAUx'!N786="","",'VSTUP SCAUx'!N786)</f>
        <v/>
      </c>
      <c r="K786" s="95" t="s">
        <v>28</v>
      </c>
      <c r="L786" s="95" t="s">
        <v>28</v>
      </c>
      <c r="M786" s="95" t="s">
        <v>28</v>
      </c>
      <c r="N786" s="95"/>
      <c r="O786" s="95" t="s">
        <v>28</v>
      </c>
      <c r="P786" s="96" t="e">
        <f>ROUND(IF(F786="vyplnit","-",VLOOKUP(CONCATENATE(Y786,G786," ",Z786),ZU!$A$6:$H$100,5,FALSE)*F786),2)</f>
        <v>#N/A</v>
      </c>
      <c r="Q786" s="96" t="e">
        <f t="shared" si="72"/>
        <v>#N/A</v>
      </c>
      <c r="R786" s="97" t="s">
        <v>28</v>
      </c>
      <c r="S786" s="97" t="s">
        <v>28</v>
      </c>
      <c r="T786" s="97" t="s">
        <v>28</v>
      </c>
      <c r="U786" s="96"/>
      <c r="V786" s="101" t="str">
        <f>IF('VSTUP SCAUx'!BH786="","",'VSTUP SCAUx'!BH786)</f>
        <v/>
      </c>
      <c r="W786" s="101" t="str">
        <f>IF('VSTUP SCAUx'!BI786="","",'VSTUP SCAUx'!BI786)</f>
        <v/>
      </c>
      <c r="X786" s="98" t="e">
        <f t="shared" si="73"/>
        <v>#VALUE!</v>
      </c>
      <c r="Y786" s="99">
        <f>IF(A786="vyplnit"," ",VLOOKUP(A786,ZU!$B$6:$H$101,2,FALSE))</f>
        <v>0</v>
      </c>
      <c r="Z786" s="95" t="s">
        <v>28</v>
      </c>
      <c r="AA786" s="95"/>
      <c r="AB786" s="95" t="s">
        <v>28</v>
      </c>
      <c r="AC786" s="95" t="s">
        <v>28</v>
      </c>
      <c r="AD786" s="95" t="s">
        <v>28</v>
      </c>
      <c r="AE786" s="95">
        <f t="shared" si="74"/>
        <v>0</v>
      </c>
      <c r="AF786" s="100">
        <f t="shared" si="75"/>
        <v>1</v>
      </c>
      <c r="AG786" s="95" t="e">
        <f t="shared" si="76"/>
        <v>#N/A</v>
      </c>
      <c r="AH786" s="95"/>
      <c r="AI786" s="101" t="s">
        <v>28</v>
      </c>
      <c r="AJ786" s="101" t="s">
        <v>28</v>
      </c>
      <c r="AK786" s="101" t="s">
        <v>28</v>
      </c>
      <c r="AL786" s="102" t="str">
        <f t="shared" si="77"/>
        <v>nezměněna</v>
      </c>
      <c r="AM786" s="103"/>
    </row>
    <row r="787" spans="1:39" ht="15">
      <c r="A787" s="105" t="str">
        <f>IF('VSTUP SCAUx'!AY787="","",'VSTUP SCAUx'!AY787)</f>
        <v/>
      </c>
      <c r="B787" s="105" t="str">
        <f>IF('VSTUP SCAUx'!A787="","",'VSTUP SCAUx'!A787)</f>
        <v/>
      </c>
      <c r="C787" s="105" t="str">
        <f>IF('VSTUP SCAUx'!B787="","",'VSTUP SCAUx'!B787)</f>
        <v/>
      </c>
      <c r="D787" s="105" t="str">
        <f>IF('VSTUP SCAUx'!C787="","",'VSTUP SCAUx'!C787)</f>
        <v/>
      </c>
      <c r="E787" s="105" t="str">
        <f>IF('VSTUP SCAUx'!I787="","",'VSTUP SCAUx'!I787)</f>
        <v/>
      </c>
      <c r="F787" s="95" t="str">
        <f>IF('VSTUP SCAUx'!F787="","",'VSTUP SCAUx'!F787)</f>
        <v/>
      </c>
      <c r="G787" s="95" t="str">
        <f>IF('VSTUP SCAUx'!G787="","",'VSTUP SCAUx'!G787)</f>
        <v/>
      </c>
      <c r="H787" s="101" t="str">
        <f>IF('VSTUP SCAUx'!AC787="","","ANO")</f>
        <v/>
      </c>
      <c r="I787" s="106" t="str">
        <f>IF('VSTUP SCAUx'!BD787="","",'VSTUP SCAUx'!BD787)</f>
        <v/>
      </c>
      <c r="J787" s="101" t="str">
        <f>IF('VSTUP SCAUx'!N787="","",'VSTUP SCAUx'!N787)</f>
        <v/>
      </c>
      <c r="K787" s="95" t="s">
        <v>28</v>
      </c>
      <c r="L787" s="95" t="s">
        <v>28</v>
      </c>
      <c r="M787" s="95" t="s">
        <v>28</v>
      </c>
      <c r="N787" s="95"/>
      <c r="O787" s="95" t="s">
        <v>28</v>
      </c>
      <c r="P787" s="96" t="e">
        <f>ROUND(IF(F787="vyplnit","-",VLOOKUP(CONCATENATE(Y787,G787," ",Z787),ZU!$A$6:$H$100,5,FALSE)*F787),2)</f>
        <v>#N/A</v>
      </c>
      <c r="Q787" s="96" t="e">
        <f t="shared" si="72"/>
        <v>#N/A</v>
      </c>
      <c r="R787" s="97" t="s">
        <v>28</v>
      </c>
      <c r="S787" s="97" t="s">
        <v>28</v>
      </c>
      <c r="T787" s="97" t="s">
        <v>28</v>
      </c>
      <c r="U787" s="96"/>
      <c r="V787" s="101" t="str">
        <f>IF('VSTUP SCAUx'!BH787="","",'VSTUP SCAUx'!BH787)</f>
        <v/>
      </c>
      <c r="W787" s="101" t="str">
        <f>IF('VSTUP SCAUx'!BI787="","",'VSTUP SCAUx'!BI787)</f>
        <v/>
      </c>
      <c r="X787" s="98" t="e">
        <f t="shared" si="73"/>
        <v>#VALUE!</v>
      </c>
      <c r="Y787" s="99">
        <f>IF(A787="vyplnit"," ",VLOOKUP(A787,ZU!$B$6:$H$101,2,FALSE))</f>
        <v>0</v>
      </c>
      <c r="Z787" s="95" t="s">
        <v>28</v>
      </c>
      <c r="AA787" s="95"/>
      <c r="AB787" s="95" t="s">
        <v>28</v>
      </c>
      <c r="AC787" s="95" t="s">
        <v>28</v>
      </c>
      <c r="AD787" s="95" t="s">
        <v>28</v>
      </c>
      <c r="AE787" s="95">
        <f t="shared" si="74"/>
        <v>0</v>
      </c>
      <c r="AF787" s="100">
        <f t="shared" si="75"/>
        <v>1</v>
      </c>
      <c r="AG787" s="95" t="e">
        <f t="shared" si="76"/>
        <v>#N/A</v>
      </c>
      <c r="AH787" s="95"/>
      <c r="AI787" s="101" t="s">
        <v>28</v>
      </c>
      <c r="AJ787" s="101" t="s">
        <v>28</v>
      </c>
      <c r="AK787" s="101" t="s">
        <v>28</v>
      </c>
      <c r="AL787" s="102" t="str">
        <f t="shared" si="77"/>
        <v>nezměněna</v>
      </c>
      <c r="AM787" s="103"/>
    </row>
    <row r="788" spans="1:39" ht="15">
      <c r="A788" s="105" t="str">
        <f>IF('VSTUP SCAUx'!AY788="","",'VSTUP SCAUx'!AY788)</f>
        <v/>
      </c>
      <c r="B788" s="105" t="str">
        <f>IF('VSTUP SCAUx'!A788="","",'VSTUP SCAUx'!A788)</f>
        <v/>
      </c>
      <c r="C788" s="105" t="str">
        <f>IF('VSTUP SCAUx'!B788="","",'VSTUP SCAUx'!B788)</f>
        <v/>
      </c>
      <c r="D788" s="105" t="str">
        <f>IF('VSTUP SCAUx'!C788="","",'VSTUP SCAUx'!C788)</f>
        <v/>
      </c>
      <c r="E788" s="105" t="str">
        <f>IF('VSTUP SCAUx'!I788="","",'VSTUP SCAUx'!I788)</f>
        <v/>
      </c>
      <c r="F788" s="95" t="str">
        <f>IF('VSTUP SCAUx'!F788="","",'VSTUP SCAUx'!F788)</f>
        <v/>
      </c>
      <c r="G788" s="95" t="str">
        <f>IF('VSTUP SCAUx'!G788="","",'VSTUP SCAUx'!G788)</f>
        <v/>
      </c>
      <c r="H788" s="101" t="str">
        <f>IF('VSTUP SCAUx'!AC788="","","ANO")</f>
        <v/>
      </c>
      <c r="I788" s="106" t="str">
        <f>IF('VSTUP SCAUx'!BD788="","",'VSTUP SCAUx'!BD788)</f>
        <v/>
      </c>
      <c r="J788" s="101" t="str">
        <f>IF('VSTUP SCAUx'!N788="","",'VSTUP SCAUx'!N788)</f>
        <v/>
      </c>
      <c r="K788" s="95" t="s">
        <v>28</v>
      </c>
      <c r="L788" s="95" t="s">
        <v>28</v>
      </c>
      <c r="M788" s="95" t="s">
        <v>28</v>
      </c>
      <c r="N788" s="95"/>
      <c r="O788" s="95" t="s">
        <v>28</v>
      </c>
      <c r="P788" s="96" t="e">
        <f>ROUND(IF(F788="vyplnit","-",VLOOKUP(CONCATENATE(Y788,G788," ",Z788),ZU!$A$6:$H$100,5,FALSE)*F788),2)</f>
        <v>#N/A</v>
      </c>
      <c r="Q788" s="96" t="e">
        <f t="shared" si="72"/>
        <v>#N/A</v>
      </c>
      <c r="R788" s="97" t="s">
        <v>28</v>
      </c>
      <c r="S788" s="97" t="s">
        <v>28</v>
      </c>
      <c r="T788" s="97" t="s">
        <v>28</v>
      </c>
      <c r="U788" s="96"/>
      <c r="V788" s="101" t="str">
        <f>IF('VSTUP SCAUx'!BH788="","",'VSTUP SCAUx'!BH788)</f>
        <v/>
      </c>
      <c r="W788" s="101" t="str">
        <f>IF('VSTUP SCAUx'!BI788="","",'VSTUP SCAUx'!BI788)</f>
        <v/>
      </c>
      <c r="X788" s="98" t="e">
        <f t="shared" si="73"/>
        <v>#VALUE!</v>
      </c>
      <c r="Y788" s="99">
        <f>IF(A788="vyplnit"," ",VLOOKUP(A788,ZU!$B$6:$H$101,2,FALSE))</f>
        <v>0</v>
      </c>
      <c r="Z788" s="95" t="s">
        <v>28</v>
      </c>
      <c r="AA788" s="95"/>
      <c r="AB788" s="95" t="s">
        <v>28</v>
      </c>
      <c r="AC788" s="95" t="s">
        <v>28</v>
      </c>
      <c r="AD788" s="95" t="s">
        <v>28</v>
      </c>
      <c r="AE788" s="95">
        <f t="shared" si="74"/>
        <v>0</v>
      </c>
      <c r="AF788" s="100">
        <f t="shared" si="75"/>
        <v>1</v>
      </c>
      <c r="AG788" s="95" t="e">
        <f t="shared" si="76"/>
        <v>#N/A</v>
      </c>
      <c r="AH788" s="95"/>
      <c r="AI788" s="101" t="s">
        <v>28</v>
      </c>
      <c r="AJ788" s="101" t="s">
        <v>28</v>
      </c>
      <c r="AK788" s="101" t="s">
        <v>28</v>
      </c>
      <c r="AL788" s="102" t="str">
        <f t="shared" si="77"/>
        <v>nezměněna</v>
      </c>
      <c r="AM788" s="103"/>
    </row>
    <row r="789" spans="1:39" ht="15">
      <c r="A789" s="105" t="str">
        <f>IF('VSTUP SCAUx'!AY789="","",'VSTUP SCAUx'!AY789)</f>
        <v/>
      </c>
      <c r="B789" s="105" t="str">
        <f>IF('VSTUP SCAUx'!A789="","",'VSTUP SCAUx'!A789)</f>
        <v/>
      </c>
      <c r="C789" s="105" t="str">
        <f>IF('VSTUP SCAUx'!B789="","",'VSTUP SCAUx'!B789)</f>
        <v/>
      </c>
      <c r="D789" s="105" t="str">
        <f>IF('VSTUP SCAUx'!C789="","",'VSTUP SCAUx'!C789)</f>
        <v/>
      </c>
      <c r="E789" s="105" t="str">
        <f>IF('VSTUP SCAUx'!I789="","",'VSTUP SCAUx'!I789)</f>
        <v/>
      </c>
      <c r="F789" s="95" t="str">
        <f>IF('VSTUP SCAUx'!F789="","",'VSTUP SCAUx'!F789)</f>
        <v/>
      </c>
      <c r="G789" s="95" t="str">
        <f>IF('VSTUP SCAUx'!G789="","",'VSTUP SCAUx'!G789)</f>
        <v/>
      </c>
      <c r="H789" s="101" t="str">
        <f>IF('VSTUP SCAUx'!AC789="","","ANO")</f>
        <v/>
      </c>
      <c r="I789" s="106" t="str">
        <f>IF('VSTUP SCAUx'!BD789="","",'VSTUP SCAUx'!BD789)</f>
        <v/>
      </c>
      <c r="J789" s="101" t="str">
        <f>IF('VSTUP SCAUx'!N789="","",'VSTUP SCAUx'!N789)</f>
        <v/>
      </c>
      <c r="K789" s="95" t="s">
        <v>28</v>
      </c>
      <c r="L789" s="95" t="s">
        <v>28</v>
      </c>
      <c r="M789" s="95" t="s">
        <v>28</v>
      </c>
      <c r="N789" s="95"/>
      <c r="O789" s="95" t="s">
        <v>28</v>
      </c>
      <c r="P789" s="96" t="e">
        <f>ROUND(IF(F789="vyplnit","-",VLOOKUP(CONCATENATE(Y789,G789," ",Z789),ZU!$A$6:$H$100,5,FALSE)*F789),2)</f>
        <v>#N/A</v>
      </c>
      <c r="Q789" s="96" t="e">
        <f t="shared" si="72"/>
        <v>#N/A</v>
      </c>
      <c r="R789" s="97" t="s">
        <v>28</v>
      </c>
      <c r="S789" s="97" t="s">
        <v>28</v>
      </c>
      <c r="T789" s="97" t="s">
        <v>28</v>
      </c>
      <c r="U789" s="96"/>
      <c r="V789" s="101" t="str">
        <f>IF('VSTUP SCAUx'!BH789="","",'VSTUP SCAUx'!BH789)</f>
        <v/>
      </c>
      <c r="W789" s="101" t="str">
        <f>IF('VSTUP SCAUx'!BI789="","",'VSTUP SCAUx'!BI789)</f>
        <v/>
      </c>
      <c r="X789" s="98" t="e">
        <f t="shared" si="73"/>
        <v>#VALUE!</v>
      </c>
      <c r="Y789" s="99">
        <f>IF(A789="vyplnit"," ",VLOOKUP(A789,ZU!$B$6:$H$101,2,FALSE))</f>
        <v>0</v>
      </c>
      <c r="Z789" s="95" t="s">
        <v>28</v>
      </c>
      <c r="AA789" s="95"/>
      <c r="AB789" s="95" t="s">
        <v>28</v>
      </c>
      <c r="AC789" s="95" t="s">
        <v>28</v>
      </c>
      <c r="AD789" s="95" t="s">
        <v>28</v>
      </c>
      <c r="AE789" s="95">
        <f t="shared" si="74"/>
        <v>0</v>
      </c>
      <c r="AF789" s="100">
        <f t="shared" si="75"/>
        <v>1</v>
      </c>
      <c r="AG789" s="95" t="e">
        <f t="shared" si="76"/>
        <v>#N/A</v>
      </c>
      <c r="AH789" s="95"/>
      <c r="AI789" s="101" t="s">
        <v>28</v>
      </c>
      <c r="AJ789" s="101" t="s">
        <v>28</v>
      </c>
      <c r="AK789" s="101" t="s">
        <v>28</v>
      </c>
      <c r="AL789" s="102" t="str">
        <f t="shared" si="77"/>
        <v>nezměněna</v>
      </c>
      <c r="AM789" s="103"/>
    </row>
    <row r="790" spans="1:39" ht="15">
      <c r="A790" s="105" t="str">
        <f>IF('VSTUP SCAUx'!AY790="","",'VSTUP SCAUx'!AY790)</f>
        <v/>
      </c>
      <c r="B790" s="105" t="str">
        <f>IF('VSTUP SCAUx'!A790="","",'VSTUP SCAUx'!A790)</f>
        <v/>
      </c>
      <c r="C790" s="105" t="str">
        <f>IF('VSTUP SCAUx'!B790="","",'VSTUP SCAUx'!B790)</f>
        <v/>
      </c>
      <c r="D790" s="105" t="str">
        <f>IF('VSTUP SCAUx'!C790="","",'VSTUP SCAUx'!C790)</f>
        <v/>
      </c>
      <c r="E790" s="105" t="str">
        <f>IF('VSTUP SCAUx'!I790="","",'VSTUP SCAUx'!I790)</f>
        <v/>
      </c>
      <c r="F790" s="95" t="str">
        <f>IF('VSTUP SCAUx'!F790="","",'VSTUP SCAUx'!F790)</f>
        <v/>
      </c>
      <c r="G790" s="95" t="str">
        <f>IF('VSTUP SCAUx'!G790="","",'VSTUP SCAUx'!G790)</f>
        <v/>
      </c>
      <c r="H790" s="101" t="str">
        <f>IF('VSTUP SCAUx'!AC790="","","ANO")</f>
        <v/>
      </c>
      <c r="I790" s="106" t="str">
        <f>IF('VSTUP SCAUx'!BD790="","",'VSTUP SCAUx'!BD790)</f>
        <v/>
      </c>
      <c r="J790" s="101" t="str">
        <f>IF('VSTUP SCAUx'!N790="","",'VSTUP SCAUx'!N790)</f>
        <v/>
      </c>
      <c r="K790" s="95" t="s">
        <v>28</v>
      </c>
      <c r="L790" s="95" t="s">
        <v>28</v>
      </c>
      <c r="M790" s="95" t="s">
        <v>28</v>
      </c>
      <c r="N790" s="95"/>
      <c r="O790" s="95" t="s">
        <v>28</v>
      </c>
      <c r="P790" s="96" t="e">
        <f>ROUND(IF(F790="vyplnit","-",VLOOKUP(CONCATENATE(Y790,G790," ",Z790),ZU!$A$6:$H$100,5,FALSE)*F790),2)</f>
        <v>#N/A</v>
      </c>
      <c r="Q790" s="96" t="e">
        <f t="shared" si="72"/>
        <v>#N/A</v>
      </c>
      <c r="R790" s="97" t="s">
        <v>28</v>
      </c>
      <c r="S790" s="97" t="s">
        <v>28</v>
      </c>
      <c r="T790" s="97" t="s">
        <v>28</v>
      </c>
      <c r="U790" s="96"/>
      <c r="V790" s="101" t="str">
        <f>IF('VSTUP SCAUx'!BH790="","",'VSTUP SCAUx'!BH790)</f>
        <v/>
      </c>
      <c r="W790" s="101" t="str">
        <f>IF('VSTUP SCAUx'!BI790="","",'VSTUP SCAUx'!BI790)</f>
        <v/>
      </c>
      <c r="X790" s="98" t="e">
        <f t="shared" si="73"/>
        <v>#VALUE!</v>
      </c>
      <c r="Y790" s="99">
        <f>IF(A790="vyplnit"," ",VLOOKUP(A790,ZU!$B$6:$H$101,2,FALSE))</f>
        <v>0</v>
      </c>
      <c r="Z790" s="95" t="s">
        <v>28</v>
      </c>
      <c r="AA790" s="95"/>
      <c r="AB790" s="95" t="s">
        <v>28</v>
      </c>
      <c r="AC790" s="95" t="s">
        <v>28</v>
      </c>
      <c r="AD790" s="95" t="s">
        <v>28</v>
      </c>
      <c r="AE790" s="95">
        <f t="shared" si="74"/>
        <v>0</v>
      </c>
      <c r="AF790" s="100">
        <f t="shared" si="75"/>
        <v>1</v>
      </c>
      <c r="AG790" s="95" t="e">
        <f t="shared" si="76"/>
        <v>#N/A</v>
      </c>
      <c r="AH790" s="95"/>
      <c r="AI790" s="101" t="s">
        <v>28</v>
      </c>
      <c r="AJ790" s="101" t="s">
        <v>28</v>
      </c>
      <c r="AK790" s="101" t="s">
        <v>28</v>
      </c>
      <c r="AL790" s="102" t="str">
        <f t="shared" si="77"/>
        <v>nezměněna</v>
      </c>
      <c r="AM790" s="103"/>
    </row>
    <row r="791" spans="1:39" ht="15">
      <c r="A791" s="105" t="str">
        <f>IF('VSTUP SCAUx'!AY791="","",'VSTUP SCAUx'!AY791)</f>
        <v/>
      </c>
      <c r="B791" s="105" t="str">
        <f>IF('VSTUP SCAUx'!A791="","",'VSTUP SCAUx'!A791)</f>
        <v/>
      </c>
      <c r="C791" s="105" t="str">
        <f>IF('VSTUP SCAUx'!B791="","",'VSTUP SCAUx'!B791)</f>
        <v/>
      </c>
      <c r="D791" s="105" t="str">
        <f>IF('VSTUP SCAUx'!C791="","",'VSTUP SCAUx'!C791)</f>
        <v/>
      </c>
      <c r="E791" s="105" t="str">
        <f>IF('VSTUP SCAUx'!I791="","",'VSTUP SCAUx'!I791)</f>
        <v/>
      </c>
      <c r="F791" s="95" t="str">
        <f>IF('VSTUP SCAUx'!F791="","",'VSTUP SCAUx'!F791)</f>
        <v/>
      </c>
      <c r="G791" s="95" t="str">
        <f>IF('VSTUP SCAUx'!G791="","",'VSTUP SCAUx'!G791)</f>
        <v/>
      </c>
      <c r="H791" s="101" t="str">
        <f>IF('VSTUP SCAUx'!AC791="","","ANO")</f>
        <v/>
      </c>
      <c r="I791" s="106" t="str">
        <f>IF('VSTUP SCAUx'!BD791="","",'VSTUP SCAUx'!BD791)</f>
        <v/>
      </c>
      <c r="J791" s="101" t="str">
        <f>IF('VSTUP SCAUx'!N791="","",'VSTUP SCAUx'!N791)</f>
        <v/>
      </c>
      <c r="K791" s="95" t="s">
        <v>28</v>
      </c>
      <c r="L791" s="95" t="s">
        <v>28</v>
      </c>
      <c r="M791" s="95" t="s">
        <v>28</v>
      </c>
      <c r="N791" s="95"/>
      <c r="O791" s="95" t="s">
        <v>28</v>
      </c>
      <c r="P791" s="96" t="e">
        <f>ROUND(IF(F791="vyplnit","-",VLOOKUP(CONCATENATE(Y791,G791," ",Z791),ZU!$A$6:$H$100,5,FALSE)*F791),2)</f>
        <v>#N/A</v>
      </c>
      <c r="Q791" s="96" t="e">
        <f t="shared" si="72"/>
        <v>#N/A</v>
      </c>
      <c r="R791" s="97" t="s">
        <v>28</v>
      </c>
      <c r="S791" s="97" t="s">
        <v>28</v>
      </c>
      <c r="T791" s="97" t="s">
        <v>28</v>
      </c>
      <c r="U791" s="96"/>
      <c r="V791" s="101" t="str">
        <f>IF('VSTUP SCAUx'!BH791="","",'VSTUP SCAUx'!BH791)</f>
        <v/>
      </c>
      <c r="W791" s="101" t="str">
        <f>IF('VSTUP SCAUx'!BI791="","",'VSTUP SCAUx'!BI791)</f>
        <v/>
      </c>
      <c r="X791" s="98" t="e">
        <f t="shared" si="73"/>
        <v>#VALUE!</v>
      </c>
      <c r="Y791" s="99">
        <f>IF(A791="vyplnit"," ",VLOOKUP(A791,ZU!$B$6:$H$101,2,FALSE))</f>
        <v>0</v>
      </c>
      <c r="Z791" s="95" t="s">
        <v>28</v>
      </c>
      <c r="AA791" s="95"/>
      <c r="AB791" s="95" t="s">
        <v>28</v>
      </c>
      <c r="AC791" s="95" t="s">
        <v>28</v>
      </c>
      <c r="AD791" s="95" t="s">
        <v>28</v>
      </c>
      <c r="AE791" s="95">
        <f t="shared" si="74"/>
        <v>0</v>
      </c>
      <c r="AF791" s="100">
        <f t="shared" si="75"/>
        <v>1</v>
      </c>
      <c r="AG791" s="95" t="e">
        <f t="shared" si="76"/>
        <v>#N/A</v>
      </c>
      <c r="AH791" s="95"/>
      <c r="AI791" s="101" t="s">
        <v>28</v>
      </c>
      <c r="AJ791" s="101" t="s">
        <v>28</v>
      </c>
      <c r="AK791" s="101" t="s">
        <v>28</v>
      </c>
      <c r="AL791" s="102" t="str">
        <f t="shared" si="77"/>
        <v>nezměněna</v>
      </c>
      <c r="AM791" s="103"/>
    </row>
    <row r="792" spans="1:39" ht="15">
      <c r="A792" s="105" t="str">
        <f>IF('VSTUP SCAUx'!AY792="","",'VSTUP SCAUx'!AY792)</f>
        <v/>
      </c>
      <c r="B792" s="105" t="str">
        <f>IF('VSTUP SCAUx'!A792="","",'VSTUP SCAUx'!A792)</f>
        <v/>
      </c>
      <c r="C792" s="105" t="str">
        <f>IF('VSTUP SCAUx'!B792="","",'VSTUP SCAUx'!B792)</f>
        <v/>
      </c>
      <c r="D792" s="105" t="str">
        <f>IF('VSTUP SCAUx'!C792="","",'VSTUP SCAUx'!C792)</f>
        <v/>
      </c>
      <c r="E792" s="105" t="str">
        <f>IF('VSTUP SCAUx'!I792="","",'VSTUP SCAUx'!I792)</f>
        <v/>
      </c>
      <c r="F792" s="95" t="str">
        <f>IF('VSTUP SCAUx'!F792="","",'VSTUP SCAUx'!F792)</f>
        <v/>
      </c>
      <c r="G792" s="95" t="str">
        <f>IF('VSTUP SCAUx'!G792="","",'VSTUP SCAUx'!G792)</f>
        <v/>
      </c>
      <c r="H792" s="101" t="str">
        <f>IF('VSTUP SCAUx'!AC792="","","ANO")</f>
        <v/>
      </c>
      <c r="I792" s="106" t="str">
        <f>IF('VSTUP SCAUx'!BD792="","",'VSTUP SCAUx'!BD792)</f>
        <v/>
      </c>
      <c r="J792" s="101" t="str">
        <f>IF('VSTUP SCAUx'!N792="","",'VSTUP SCAUx'!N792)</f>
        <v/>
      </c>
      <c r="K792" s="95" t="s">
        <v>28</v>
      </c>
      <c r="L792" s="95" t="s">
        <v>28</v>
      </c>
      <c r="M792" s="95" t="s">
        <v>28</v>
      </c>
      <c r="N792" s="95"/>
      <c r="O792" s="95" t="s">
        <v>28</v>
      </c>
      <c r="P792" s="96" t="e">
        <f>ROUND(IF(F792="vyplnit","-",VLOOKUP(CONCATENATE(Y792,G792," ",Z792),ZU!$A$6:$H$100,5,FALSE)*F792),2)</f>
        <v>#N/A</v>
      </c>
      <c r="Q792" s="96" t="e">
        <f t="shared" si="72"/>
        <v>#N/A</v>
      </c>
      <c r="R792" s="97" t="s">
        <v>28</v>
      </c>
      <c r="S792" s="97" t="s">
        <v>28</v>
      </c>
      <c r="T792" s="97" t="s">
        <v>28</v>
      </c>
      <c r="U792" s="96"/>
      <c r="V792" s="101" t="str">
        <f>IF('VSTUP SCAUx'!BH792="","",'VSTUP SCAUx'!BH792)</f>
        <v/>
      </c>
      <c r="W792" s="101" t="str">
        <f>IF('VSTUP SCAUx'!BI792="","",'VSTUP SCAUx'!BI792)</f>
        <v/>
      </c>
      <c r="X792" s="98" t="e">
        <f t="shared" si="73"/>
        <v>#VALUE!</v>
      </c>
      <c r="Y792" s="99">
        <f>IF(A792="vyplnit"," ",VLOOKUP(A792,ZU!$B$6:$H$101,2,FALSE))</f>
        <v>0</v>
      </c>
      <c r="Z792" s="95" t="s">
        <v>28</v>
      </c>
      <c r="AA792" s="95"/>
      <c r="AB792" s="95" t="s">
        <v>28</v>
      </c>
      <c r="AC792" s="95" t="s">
        <v>28</v>
      </c>
      <c r="AD792" s="95" t="s">
        <v>28</v>
      </c>
      <c r="AE792" s="95">
        <f t="shared" si="74"/>
        <v>0</v>
      </c>
      <c r="AF792" s="100">
        <f t="shared" si="75"/>
        <v>1</v>
      </c>
      <c r="AG792" s="95" t="e">
        <f t="shared" si="76"/>
        <v>#N/A</v>
      </c>
      <c r="AH792" s="95"/>
      <c r="AI792" s="101" t="s">
        <v>28</v>
      </c>
      <c r="AJ792" s="101" t="s">
        <v>28</v>
      </c>
      <c r="AK792" s="101" t="s">
        <v>28</v>
      </c>
      <c r="AL792" s="102" t="str">
        <f t="shared" si="77"/>
        <v>nezměněna</v>
      </c>
      <c r="AM792" s="103"/>
    </row>
    <row r="793" spans="1:39" ht="15">
      <c r="A793" s="105" t="str">
        <f>IF('VSTUP SCAUx'!AY793="","",'VSTUP SCAUx'!AY793)</f>
        <v/>
      </c>
      <c r="B793" s="105" t="str">
        <f>IF('VSTUP SCAUx'!A793="","",'VSTUP SCAUx'!A793)</f>
        <v/>
      </c>
      <c r="C793" s="105" t="str">
        <f>IF('VSTUP SCAUx'!B793="","",'VSTUP SCAUx'!B793)</f>
        <v/>
      </c>
      <c r="D793" s="105" t="str">
        <f>IF('VSTUP SCAUx'!C793="","",'VSTUP SCAUx'!C793)</f>
        <v/>
      </c>
      <c r="E793" s="105" t="str">
        <f>IF('VSTUP SCAUx'!I793="","",'VSTUP SCAUx'!I793)</f>
        <v/>
      </c>
      <c r="F793" s="95" t="str">
        <f>IF('VSTUP SCAUx'!F793="","",'VSTUP SCAUx'!F793)</f>
        <v/>
      </c>
      <c r="G793" s="95" t="str">
        <f>IF('VSTUP SCAUx'!G793="","",'VSTUP SCAUx'!G793)</f>
        <v/>
      </c>
      <c r="H793" s="101" t="str">
        <f>IF('VSTUP SCAUx'!AC793="","","ANO")</f>
        <v/>
      </c>
      <c r="I793" s="106" t="str">
        <f>IF('VSTUP SCAUx'!BD793="","",'VSTUP SCAUx'!BD793)</f>
        <v/>
      </c>
      <c r="J793" s="101" t="str">
        <f>IF('VSTUP SCAUx'!N793="","",'VSTUP SCAUx'!N793)</f>
        <v/>
      </c>
      <c r="K793" s="95" t="s">
        <v>28</v>
      </c>
      <c r="L793" s="95" t="s">
        <v>28</v>
      </c>
      <c r="M793" s="95" t="s">
        <v>28</v>
      </c>
      <c r="N793" s="95"/>
      <c r="O793" s="95" t="s">
        <v>28</v>
      </c>
      <c r="P793" s="96" t="e">
        <f>ROUND(IF(F793="vyplnit","-",VLOOKUP(CONCATENATE(Y793,G793," ",Z793),ZU!$A$6:$H$100,5,FALSE)*F793),2)</f>
        <v>#N/A</v>
      </c>
      <c r="Q793" s="96" t="e">
        <f t="shared" si="72"/>
        <v>#N/A</v>
      </c>
      <c r="R793" s="97" t="s">
        <v>28</v>
      </c>
      <c r="S793" s="97" t="s">
        <v>28</v>
      </c>
      <c r="T793" s="97" t="s">
        <v>28</v>
      </c>
      <c r="U793" s="96"/>
      <c r="V793" s="101" t="str">
        <f>IF('VSTUP SCAUx'!BH793="","",'VSTUP SCAUx'!BH793)</f>
        <v/>
      </c>
      <c r="W793" s="101" t="str">
        <f>IF('VSTUP SCAUx'!BI793="","",'VSTUP SCAUx'!BI793)</f>
        <v/>
      </c>
      <c r="X793" s="98" t="e">
        <f t="shared" si="73"/>
        <v>#VALUE!</v>
      </c>
      <c r="Y793" s="99">
        <f>IF(A793="vyplnit"," ",VLOOKUP(A793,ZU!$B$6:$H$101,2,FALSE))</f>
        <v>0</v>
      </c>
      <c r="Z793" s="95" t="s">
        <v>28</v>
      </c>
      <c r="AA793" s="95"/>
      <c r="AB793" s="95" t="s">
        <v>28</v>
      </c>
      <c r="AC793" s="95" t="s">
        <v>28</v>
      </c>
      <c r="AD793" s="95" t="s">
        <v>28</v>
      </c>
      <c r="AE793" s="95">
        <f t="shared" si="74"/>
        <v>0</v>
      </c>
      <c r="AF793" s="100">
        <f t="shared" si="75"/>
        <v>1</v>
      </c>
      <c r="AG793" s="95" t="e">
        <f t="shared" si="76"/>
        <v>#N/A</v>
      </c>
      <c r="AH793" s="95"/>
      <c r="AI793" s="101" t="s">
        <v>28</v>
      </c>
      <c r="AJ793" s="101" t="s">
        <v>28</v>
      </c>
      <c r="AK793" s="101" t="s">
        <v>28</v>
      </c>
      <c r="AL793" s="102" t="str">
        <f t="shared" si="77"/>
        <v>nezměněna</v>
      </c>
      <c r="AM793" s="103"/>
    </row>
    <row r="794" spans="1:39" ht="15">
      <c r="A794" s="105" t="str">
        <f>IF('VSTUP SCAUx'!AY794="","",'VSTUP SCAUx'!AY794)</f>
        <v/>
      </c>
      <c r="B794" s="105" t="str">
        <f>IF('VSTUP SCAUx'!A794="","",'VSTUP SCAUx'!A794)</f>
        <v/>
      </c>
      <c r="C794" s="105" t="str">
        <f>IF('VSTUP SCAUx'!B794="","",'VSTUP SCAUx'!B794)</f>
        <v/>
      </c>
      <c r="D794" s="105" t="str">
        <f>IF('VSTUP SCAUx'!C794="","",'VSTUP SCAUx'!C794)</f>
        <v/>
      </c>
      <c r="E794" s="105" t="str">
        <f>IF('VSTUP SCAUx'!I794="","",'VSTUP SCAUx'!I794)</f>
        <v/>
      </c>
      <c r="F794" s="95" t="str">
        <f>IF('VSTUP SCAUx'!F794="","",'VSTUP SCAUx'!F794)</f>
        <v/>
      </c>
      <c r="G794" s="95" t="str">
        <f>IF('VSTUP SCAUx'!G794="","",'VSTUP SCAUx'!G794)</f>
        <v/>
      </c>
      <c r="H794" s="101" t="str">
        <f>IF('VSTUP SCAUx'!AC794="","","ANO")</f>
        <v/>
      </c>
      <c r="I794" s="106" t="str">
        <f>IF('VSTUP SCAUx'!BD794="","",'VSTUP SCAUx'!BD794)</f>
        <v/>
      </c>
      <c r="J794" s="101" t="str">
        <f>IF('VSTUP SCAUx'!N794="","",'VSTUP SCAUx'!N794)</f>
        <v/>
      </c>
      <c r="K794" s="95" t="s">
        <v>28</v>
      </c>
      <c r="L794" s="95" t="s">
        <v>28</v>
      </c>
      <c r="M794" s="95" t="s">
        <v>28</v>
      </c>
      <c r="N794" s="95"/>
      <c r="O794" s="95" t="s">
        <v>28</v>
      </c>
      <c r="P794" s="96" t="e">
        <f>ROUND(IF(F794="vyplnit","-",VLOOKUP(CONCATENATE(Y794,G794," ",Z794),ZU!$A$6:$H$100,5,FALSE)*F794),2)</f>
        <v>#N/A</v>
      </c>
      <c r="Q794" s="96" t="e">
        <f t="shared" si="72"/>
        <v>#N/A</v>
      </c>
      <c r="R794" s="97" t="s">
        <v>28</v>
      </c>
      <c r="S794" s="97" t="s">
        <v>28</v>
      </c>
      <c r="T794" s="97" t="s">
        <v>28</v>
      </c>
      <c r="U794" s="96"/>
      <c r="V794" s="101" t="str">
        <f>IF('VSTUP SCAUx'!BH794="","",'VSTUP SCAUx'!BH794)</f>
        <v/>
      </c>
      <c r="W794" s="101" t="str">
        <f>IF('VSTUP SCAUx'!BI794="","",'VSTUP SCAUx'!BI794)</f>
        <v/>
      </c>
      <c r="X794" s="98" t="e">
        <f t="shared" si="73"/>
        <v>#VALUE!</v>
      </c>
      <c r="Y794" s="99">
        <f>IF(A794="vyplnit"," ",VLOOKUP(A794,ZU!$B$6:$H$101,2,FALSE))</f>
        <v>0</v>
      </c>
      <c r="Z794" s="95" t="s">
        <v>28</v>
      </c>
      <c r="AA794" s="95"/>
      <c r="AB794" s="95" t="s">
        <v>28</v>
      </c>
      <c r="AC794" s="95" t="s">
        <v>28</v>
      </c>
      <c r="AD794" s="95" t="s">
        <v>28</v>
      </c>
      <c r="AE794" s="95">
        <f t="shared" si="74"/>
        <v>0</v>
      </c>
      <c r="AF794" s="100">
        <f t="shared" si="75"/>
        <v>1</v>
      </c>
      <c r="AG794" s="95" t="e">
        <f t="shared" si="76"/>
        <v>#N/A</v>
      </c>
      <c r="AH794" s="95"/>
      <c r="AI794" s="101" t="s">
        <v>28</v>
      </c>
      <c r="AJ794" s="101" t="s">
        <v>28</v>
      </c>
      <c r="AK794" s="101" t="s">
        <v>28</v>
      </c>
      <c r="AL794" s="102" t="str">
        <f t="shared" si="77"/>
        <v>nezměněna</v>
      </c>
      <c r="AM794" s="103"/>
    </row>
    <row r="795" spans="1:39" ht="15">
      <c r="A795" s="105" t="str">
        <f>IF('VSTUP SCAUx'!AY795="","",'VSTUP SCAUx'!AY795)</f>
        <v/>
      </c>
      <c r="B795" s="105" t="str">
        <f>IF('VSTUP SCAUx'!A795="","",'VSTUP SCAUx'!A795)</f>
        <v/>
      </c>
      <c r="C795" s="105" t="str">
        <f>IF('VSTUP SCAUx'!B795="","",'VSTUP SCAUx'!B795)</f>
        <v/>
      </c>
      <c r="D795" s="105" t="str">
        <f>IF('VSTUP SCAUx'!C795="","",'VSTUP SCAUx'!C795)</f>
        <v/>
      </c>
      <c r="E795" s="105" t="str">
        <f>IF('VSTUP SCAUx'!I795="","",'VSTUP SCAUx'!I795)</f>
        <v/>
      </c>
      <c r="F795" s="95" t="str">
        <f>IF('VSTUP SCAUx'!F795="","",'VSTUP SCAUx'!F795)</f>
        <v/>
      </c>
      <c r="G795" s="95" t="str">
        <f>IF('VSTUP SCAUx'!G795="","",'VSTUP SCAUx'!G795)</f>
        <v/>
      </c>
      <c r="H795" s="101" t="str">
        <f>IF('VSTUP SCAUx'!AC795="","","ANO")</f>
        <v/>
      </c>
      <c r="I795" s="106" t="str">
        <f>IF('VSTUP SCAUx'!BD795="","",'VSTUP SCAUx'!BD795)</f>
        <v/>
      </c>
      <c r="J795" s="101" t="str">
        <f>IF('VSTUP SCAUx'!N795="","",'VSTUP SCAUx'!N795)</f>
        <v/>
      </c>
      <c r="K795" s="95" t="s">
        <v>28</v>
      </c>
      <c r="L795" s="95" t="s">
        <v>28</v>
      </c>
      <c r="M795" s="95" t="s">
        <v>28</v>
      </c>
      <c r="N795" s="95"/>
      <c r="O795" s="95" t="s">
        <v>28</v>
      </c>
      <c r="P795" s="96" t="e">
        <f>ROUND(IF(F795="vyplnit","-",VLOOKUP(CONCATENATE(Y795,G795," ",Z795),ZU!$A$6:$H$100,5,FALSE)*F795),2)</f>
        <v>#N/A</v>
      </c>
      <c r="Q795" s="96" t="e">
        <f t="shared" si="72"/>
        <v>#N/A</v>
      </c>
      <c r="R795" s="97" t="s">
        <v>28</v>
      </c>
      <c r="S795" s="97" t="s">
        <v>28</v>
      </c>
      <c r="T795" s="97" t="s">
        <v>28</v>
      </c>
      <c r="U795" s="96"/>
      <c r="V795" s="101" t="str">
        <f>IF('VSTUP SCAUx'!BH795="","",'VSTUP SCAUx'!BH795)</f>
        <v/>
      </c>
      <c r="W795" s="101" t="str">
        <f>IF('VSTUP SCAUx'!BI795="","",'VSTUP SCAUx'!BI795)</f>
        <v/>
      </c>
      <c r="X795" s="98" t="e">
        <f t="shared" si="73"/>
        <v>#VALUE!</v>
      </c>
      <c r="Y795" s="99">
        <f>IF(A795="vyplnit"," ",VLOOKUP(A795,ZU!$B$6:$H$101,2,FALSE))</f>
        <v>0</v>
      </c>
      <c r="Z795" s="95" t="s">
        <v>28</v>
      </c>
      <c r="AA795" s="95"/>
      <c r="AB795" s="95" t="s">
        <v>28</v>
      </c>
      <c r="AC795" s="95" t="s">
        <v>28</v>
      </c>
      <c r="AD795" s="95" t="s">
        <v>28</v>
      </c>
      <c r="AE795" s="95">
        <f t="shared" si="74"/>
        <v>0</v>
      </c>
      <c r="AF795" s="100">
        <f t="shared" si="75"/>
        <v>1</v>
      </c>
      <c r="AG795" s="95" t="e">
        <f t="shared" si="76"/>
        <v>#N/A</v>
      </c>
      <c r="AH795" s="95"/>
      <c r="AI795" s="101" t="s">
        <v>28</v>
      </c>
      <c r="AJ795" s="101" t="s">
        <v>28</v>
      </c>
      <c r="AK795" s="101" t="s">
        <v>28</v>
      </c>
      <c r="AL795" s="102" t="str">
        <f t="shared" si="77"/>
        <v>nezměněna</v>
      </c>
      <c r="AM795" s="103"/>
    </row>
    <row r="796" spans="1:39" ht="15">
      <c r="A796" s="105" t="str">
        <f>IF('VSTUP SCAUx'!AY796="","",'VSTUP SCAUx'!AY796)</f>
        <v/>
      </c>
      <c r="B796" s="105" t="str">
        <f>IF('VSTUP SCAUx'!A796="","",'VSTUP SCAUx'!A796)</f>
        <v/>
      </c>
      <c r="C796" s="105" t="str">
        <f>IF('VSTUP SCAUx'!B796="","",'VSTUP SCAUx'!B796)</f>
        <v/>
      </c>
      <c r="D796" s="105" t="str">
        <f>IF('VSTUP SCAUx'!C796="","",'VSTUP SCAUx'!C796)</f>
        <v/>
      </c>
      <c r="E796" s="105" t="str">
        <f>IF('VSTUP SCAUx'!I796="","",'VSTUP SCAUx'!I796)</f>
        <v/>
      </c>
      <c r="F796" s="95" t="str">
        <f>IF('VSTUP SCAUx'!F796="","",'VSTUP SCAUx'!F796)</f>
        <v/>
      </c>
      <c r="G796" s="95" t="str">
        <f>IF('VSTUP SCAUx'!G796="","",'VSTUP SCAUx'!G796)</f>
        <v/>
      </c>
      <c r="H796" s="101" t="str">
        <f>IF('VSTUP SCAUx'!AC796="","","ANO")</f>
        <v/>
      </c>
      <c r="I796" s="106" t="str">
        <f>IF('VSTUP SCAUx'!BD796="","",'VSTUP SCAUx'!BD796)</f>
        <v/>
      </c>
      <c r="J796" s="101" t="str">
        <f>IF('VSTUP SCAUx'!N796="","",'VSTUP SCAUx'!N796)</f>
        <v/>
      </c>
      <c r="K796" s="95" t="s">
        <v>28</v>
      </c>
      <c r="L796" s="95" t="s">
        <v>28</v>
      </c>
      <c r="M796" s="95" t="s">
        <v>28</v>
      </c>
      <c r="N796" s="95"/>
      <c r="O796" s="95" t="s">
        <v>28</v>
      </c>
      <c r="P796" s="96" t="e">
        <f>ROUND(IF(F796="vyplnit","-",VLOOKUP(CONCATENATE(Y796,G796," ",Z796),ZU!$A$6:$H$100,5,FALSE)*F796),2)</f>
        <v>#N/A</v>
      </c>
      <c r="Q796" s="96" t="e">
        <f t="shared" si="72"/>
        <v>#N/A</v>
      </c>
      <c r="R796" s="97" t="s">
        <v>28</v>
      </c>
      <c r="S796" s="97" t="s">
        <v>28</v>
      </c>
      <c r="T796" s="97" t="s">
        <v>28</v>
      </c>
      <c r="U796" s="96"/>
      <c r="V796" s="101" t="str">
        <f>IF('VSTUP SCAUx'!BH796="","",'VSTUP SCAUx'!BH796)</f>
        <v/>
      </c>
      <c r="W796" s="101" t="str">
        <f>IF('VSTUP SCAUx'!BI796="","",'VSTUP SCAUx'!BI796)</f>
        <v/>
      </c>
      <c r="X796" s="98" t="e">
        <f t="shared" si="73"/>
        <v>#VALUE!</v>
      </c>
      <c r="Y796" s="99">
        <f>IF(A796="vyplnit"," ",VLOOKUP(A796,ZU!$B$6:$H$101,2,FALSE))</f>
        <v>0</v>
      </c>
      <c r="Z796" s="95" t="s">
        <v>28</v>
      </c>
      <c r="AA796" s="95"/>
      <c r="AB796" s="95" t="s">
        <v>28</v>
      </c>
      <c r="AC796" s="95" t="s">
        <v>28</v>
      </c>
      <c r="AD796" s="95" t="s">
        <v>28</v>
      </c>
      <c r="AE796" s="95">
        <f t="shared" si="74"/>
        <v>0</v>
      </c>
      <c r="AF796" s="100">
        <f t="shared" si="75"/>
        <v>1</v>
      </c>
      <c r="AG796" s="95" t="e">
        <f t="shared" si="76"/>
        <v>#N/A</v>
      </c>
      <c r="AH796" s="95"/>
      <c r="AI796" s="101" t="s">
        <v>28</v>
      </c>
      <c r="AJ796" s="101" t="s">
        <v>28</v>
      </c>
      <c r="AK796" s="101" t="s">
        <v>28</v>
      </c>
      <c r="AL796" s="102" t="str">
        <f t="shared" si="77"/>
        <v>nezměněna</v>
      </c>
      <c r="AM796" s="103"/>
    </row>
    <row r="797" spans="1:39" ht="15">
      <c r="A797" s="105" t="str">
        <f>IF('VSTUP SCAUx'!AY797="","",'VSTUP SCAUx'!AY797)</f>
        <v/>
      </c>
      <c r="B797" s="105" t="str">
        <f>IF('VSTUP SCAUx'!A797="","",'VSTUP SCAUx'!A797)</f>
        <v/>
      </c>
      <c r="C797" s="105" t="str">
        <f>IF('VSTUP SCAUx'!B797="","",'VSTUP SCAUx'!B797)</f>
        <v/>
      </c>
      <c r="D797" s="105" t="str">
        <f>IF('VSTUP SCAUx'!C797="","",'VSTUP SCAUx'!C797)</f>
        <v/>
      </c>
      <c r="E797" s="105" t="str">
        <f>IF('VSTUP SCAUx'!I797="","",'VSTUP SCAUx'!I797)</f>
        <v/>
      </c>
      <c r="F797" s="95" t="str">
        <f>IF('VSTUP SCAUx'!F797="","",'VSTUP SCAUx'!F797)</f>
        <v/>
      </c>
      <c r="G797" s="95" t="str">
        <f>IF('VSTUP SCAUx'!G797="","",'VSTUP SCAUx'!G797)</f>
        <v/>
      </c>
      <c r="H797" s="101" t="str">
        <f>IF('VSTUP SCAUx'!AC797="","","ANO")</f>
        <v/>
      </c>
      <c r="I797" s="106" t="str">
        <f>IF('VSTUP SCAUx'!BD797="","",'VSTUP SCAUx'!BD797)</f>
        <v/>
      </c>
      <c r="J797" s="101" t="str">
        <f>IF('VSTUP SCAUx'!N797="","",'VSTUP SCAUx'!N797)</f>
        <v/>
      </c>
      <c r="K797" s="95" t="s">
        <v>28</v>
      </c>
      <c r="L797" s="95" t="s">
        <v>28</v>
      </c>
      <c r="M797" s="95" t="s">
        <v>28</v>
      </c>
      <c r="N797" s="95"/>
      <c r="O797" s="95" t="s">
        <v>28</v>
      </c>
      <c r="P797" s="96" t="e">
        <f>ROUND(IF(F797="vyplnit","-",VLOOKUP(CONCATENATE(Y797,G797," ",Z797),ZU!$A$6:$H$100,5,FALSE)*F797),2)</f>
        <v>#N/A</v>
      </c>
      <c r="Q797" s="96" t="e">
        <f t="shared" si="72"/>
        <v>#N/A</v>
      </c>
      <c r="R797" s="97" t="s">
        <v>28</v>
      </c>
      <c r="S797" s="97" t="s">
        <v>28</v>
      </c>
      <c r="T797" s="97" t="s">
        <v>28</v>
      </c>
      <c r="U797" s="96"/>
      <c r="V797" s="101" t="str">
        <f>IF('VSTUP SCAUx'!BH797="","",'VSTUP SCAUx'!BH797)</f>
        <v/>
      </c>
      <c r="W797" s="101" t="str">
        <f>IF('VSTUP SCAUx'!BI797="","",'VSTUP SCAUx'!BI797)</f>
        <v/>
      </c>
      <c r="X797" s="98" t="e">
        <f t="shared" si="73"/>
        <v>#VALUE!</v>
      </c>
      <c r="Y797" s="99">
        <f>IF(A797="vyplnit"," ",VLOOKUP(A797,ZU!$B$6:$H$101,2,FALSE))</f>
        <v>0</v>
      </c>
      <c r="Z797" s="95" t="s">
        <v>28</v>
      </c>
      <c r="AA797" s="95"/>
      <c r="AB797" s="95" t="s">
        <v>28</v>
      </c>
      <c r="AC797" s="95" t="s">
        <v>28</v>
      </c>
      <c r="AD797" s="95" t="s">
        <v>28</v>
      </c>
      <c r="AE797" s="95">
        <f t="shared" si="74"/>
        <v>0</v>
      </c>
      <c r="AF797" s="100">
        <f t="shared" si="75"/>
        <v>1</v>
      </c>
      <c r="AG797" s="95" t="e">
        <f t="shared" si="76"/>
        <v>#N/A</v>
      </c>
      <c r="AH797" s="95"/>
      <c r="AI797" s="101" t="s">
        <v>28</v>
      </c>
      <c r="AJ797" s="101" t="s">
        <v>28</v>
      </c>
      <c r="AK797" s="101" t="s">
        <v>28</v>
      </c>
      <c r="AL797" s="102" t="str">
        <f t="shared" si="77"/>
        <v>nezměněna</v>
      </c>
      <c r="AM797" s="103"/>
    </row>
    <row r="798" spans="1:39" ht="15">
      <c r="A798" s="105" t="str">
        <f>IF('VSTUP SCAUx'!AY798="","",'VSTUP SCAUx'!AY798)</f>
        <v/>
      </c>
      <c r="B798" s="105" t="str">
        <f>IF('VSTUP SCAUx'!A798="","",'VSTUP SCAUx'!A798)</f>
        <v/>
      </c>
      <c r="C798" s="105" t="str">
        <f>IF('VSTUP SCAUx'!B798="","",'VSTUP SCAUx'!B798)</f>
        <v/>
      </c>
      <c r="D798" s="105" t="str">
        <f>IF('VSTUP SCAUx'!C798="","",'VSTUP SCAUx'!C798)</f>
        <v/>
      </c>
      <c r="E798" s="105" t="str">
        <f>IF('VSTUP SCAUx'!I798="","",'VSTUP SCAUx'!I798)</f>
        <v/>
      </c>
      <c r="F798" s="95" t="str">
        <f>IF('VSTUP SCAUx'!F798="","",'VSTUP SCAUx'!F798)</f>
        <v/>
      </c>
      <c r="G798" s="95" t="str">
        <f>IF('VSTUP SCAUx'!G798="","",'VSTUP SCAUx'!G798)</f>
        <v/>
      </c>
      <c r="H798" s="101" t="str">
        <f>IF('VSTUP SCAUx'!AC798="","","ANO")</f>
        <v/>
      </c>
      <c r="I798" s="106" t="str">
        <f>IF('VSTUP SCAUx'!BD798="","",'VSTUP SCAUx'!BD798)</f>
        <v/>
      </c>
      <c r="J798" s="101" t="str">
        <f>IF('VSTUP SCAUx'!N798="","",'VSTUP SCAUx'!N798)</f>
        <v/>
      </c>
      <c r="K798" s="95" t="s">
        <v>28</v>
      </c>
      <c r="L798" s="95" t="s">
        <v>28</v>
      </c>
      <c r="M798" s="95" t="s">
        <v>28</v>
      </c>
      <c r="N798" s="95"/>
      <c r="O798" s="95" t="s">
        <v>28</v>
      </c>
      <c r="P798" s="96" t="e">
        <f>ROUND(IF(F798="vyplnit","-",VLOOKUP(CONCATENATE(Y798,G798," ",Z798),ZU!$A$6:$H$100,5,FALSE)*F798),2)</f>
        <v>#N/A</v>
      </c>
      <c r="Q798" s="96" t="e">
        <f t="shared" si="72"/>
        <v>#N/A</v>
      </c>
      <c r="R798" s="97" t="s">
        <v>28</v>
      </c>
      <c r="S798" s="97" t="s">
        <v>28</v>
      </c>
      <c r="T798" s="97" t="s">
        <v>28</v>
      </c>
      <c r="U798" s="96"/>
      <c r="V798" s="101" t="str">
        <f>IF('VSTUP SCAUx'!BH798="","",'VSTUP SCAUx'!BH798)</f>
        <v/>
      </c>
      <c r="W798" s="101" t="str">
        <f>IF('VSTUP SCAUx'!BI798="","",'VSTUP SCAUx'!BI798)</f>
        <v/>
      </c>
      <c r="X798" s="98" t="e">
        <f t="shared" si="73"/>
        <v>#VALUE!</v>
      </c>
      <c r="Y798" s="99">
        <f>IF(A798="vyplnit"," ",VLOOKUP(A798,ZU!$B$6:$H$101,2,FALSE))</f>
        <v>0</v>
      </c>
      <c r="Z798" s="95" t="s">
        <v>28</v>
      </c>
      <c r="AA798" s="95"/>
      <c r="AB798" s="95" t="s">
        <v>28</v>
      </c>
      <c r="AC798" s="95" t="s">
        <v>28</v>
      </c>
      <c r="AD798" s="95" t="s">
        <v>28</v>
      </c>
      <c r="AE798" s="95">
        <f t="shared" si="74"/>
        <v>0</v>
      </c>
      <c r="AF798" s="100">
        <f t="shared" si="75"/>
        <v>1</v>
      </c>
      <c r="AG798" s="95" t="e">
        <f t="shared" si="76"/>
        <v>#N/A</v>
      </c>
      <c r="AH798" s="95"/>
      <c r="AI798" s="101" t="s">
        <v>28</v>
      </c>
      <c r="AJ798" s="101" t="s">
        <v>28</v>
      </c>
      <c r="AK798" s="101" t="s">
        <v>28</v>
      </c>
      <c r="AL798" s="102" t="str">
        <f t="shared" si="77"/>
        <v>nezměněna</v>
      </c>
      <c r="AM798" s="103"/>
    </row>
    <row r="799" spans="1:39" ht="15">
      <c r="A799" s="105" t="str">
        <f>IF('VSTUP SCAUx'!AY799="","",'VSTUP SCAUx'!AY799)</f>
        <v/>
      </c>
      <c r="B799" s="105" t="str">
        <f>IF('VSTUP SCAUx'!A799="","",'VSTUP SCAUx'!A799)</f>
        <v/>
      </c>
      <c r="C799" s="105" t="str">
        <f>IF('VSTUP SCAUx'!B799="","",'VSTUP SCAUx'!B799)</f>
        <v/>
      </c>
      <c r="D799" s="105" t="str">
        <f>IF('VSTUP SCAUx'!C799="","",'VSTUP SCAUx'!C799)</f>
        <v/>
      </c>
      <c r="E799" s="105" t="str">
        <f>IF('VSTUP SCAUx'!I799="","",'VSTUP SCAUx'!I799)</f>
        <v/>
      </c>
      <c r="F799" s="95" t="str">
        <f>IF('VSTUP SCAUx'!F799="","",'VSTUP SCAUx'!F799)</f>
        <v/>
      </c>
      <c r="G799" s="95" t="str">
        <f>IF('VSTUP SCAUx'!G799="","",'VSTUP SCAUx'!G799)</f>
        <v/>
      </c>
      <c r="H799" s="101" t="str">
        <f>IF('VSTUP SCAUx'!AC799="","","ANO")</f>
        <v/>
      </c>
      <c r="I799" s="106" t="str">
        <f>IF('VSTUP SCAUx'!BD799="","",'VSTUP SCAUx'!BD799)</f>
        <v/>
      </c>
      <c r="J799" s="101" t="str">
        <f>IF('VSTUP SCAUx'!N799="","",'VSTUP SCAUx'!N799)</f>
        <v/>
      </c>
      <c r="K799" s="95" t="s">
        <v>28</v>
      </c>
      <c r="L799" s="95" t="s">
        <v>28</v>
      </c>
      <c r="M799" s="95" t="s">
        <v>28</v>
      </c>
      <c r="N799" s="95"/>
      <c r="O799" s="95" t="s">
        <v>28</v>
      </c>
      <c r="P799" s="96" t="e">
        <f>ROUND(IF(F799="vyplnit","-",VLOOKUP(CONCATENATE(Y799,G799," ",Z799),ZU!$A$6:$H$100,5,FALSE)*F799),2)</f>
        <v>#N/A</v>
      </c>
      <c r="Q799" s="96" t="e">
        <f t="shared" si="72"/>
        <v>#N/A</v>
      </c>
      <c r="R799" s="97" t="s">
        <v>28</v>
      </c>
      <c r="S799" s="97" t="s">
        <v>28</v>
      </c>
      <c r="T799" s="97" t="s">
        <v>28</v>
      </c>
      <c r="U799" s="96"/>
      <c r="V799" s="101" t="str">
        <f>IF('VSTUP SCAUx'!BH799="","",'VSTUP SCAUx'!BH799)</f>
        <v/>
      </c>
      <c r="W799" s="101" t="str">
        <f>IF('VSTUP SCAUx'!BI799="","",'VSTUP SCAUx'!BI799)</f>
        <v/>
      </c>
      <c r="X799" s="98" t="e">
        <f t="shared" si="73"/>
        <v>#VALUE!</v>
      </c>
      <c r="Y799" s="99">
        <f>IF(A799="vyplnit"," ",VLOOKUP(A799,ZU!$B$6:$H$101,2,FALSE))</f>
        <v>0</v>
      </c>
      <c r="Z799" s="95" t="s">
        <v>28</v>
      </c>
      <c r="AA799" s="95"/>
      <c r="AB799" s="95" t="s">
        <v>28</v>
      </c>
      <c r="AC799" s="95" t="s">
        <v>28</v>
      </c>
      <c r="AD799" s="95" t="s">
        <v>28</v>
      </c>
      <c r="AE799" s="95">
        <f t="shared" si="74"/>
        <v>0</v>
      </c>
      <c r="AF799" s="100">
        <f t="shared" si="75"/>
        <v>1</v>
      </c>
      <c r="AG799" s="95" t="e">
        <f t="shared" si="76"/>
        <v>#N/A</v>
      </c>
      <c r="AH799" s="95"/>
      <c r="AI799" s="101" t="s">
        <v>28</v>
      </c>
      <c r="AJ799" s="101" t="s">
        <v>28</v>
      </c>
      <c r="AK799" s="101" t="s">
        <v>28</v>
      </c>
      <c r="AL799" s="102" t="str">
        <f t="shared" si="77"/>
        <v>nezměněna</v>
      </c>
      <c r="AM799" s="103"/>
    </row>
    <row r="800" spans="1:39" ht="15">
      <c r="A800" s="105" t="str">
        <f>IF('VSTUP SCAUx'!AY800="","",'VSTUP SCAUx'!AY800)</f>
        <v/>
      </c>
      <c r="B800" s="105" t="str">
        <f>IF('VSTUP SCAUx'!A800="","",'VSTUP SCAUx'!A800)</f>
        <v/>
      </c>
      <c r="C800" s="105" t="str">
        <f>IF('VSTUP SCAUx'!B800="","",'VSTUP SCAUx'!B800)</f>
        <v/>
      </c>
      <c r="D800" s="105" t="str">
        <f>IF('VSTUP SCAUx'!C800="","",'VSTUP SCAUx'!C800)</f>
        <v/>
      </c>
      <c r="E800" s="105" t="str">
        <f>IF('VSTUP SCAUx'!I800="","",'VSTUP SCAUx'!I800)</f>
        <v/>
      </c>
      <c r="F800" s="95" t="str">
        <f>IF('VSTUP SCAUx'!F800="","",'VSTUP SCAUx'!F800)</f>
        <v/>
      </c>
      <c r="G800" s="95" t="str">
        <f>IF('VSTUP SCAUx'!G800="","",'VSTUP SCAUx'!G800)</f>
        <v/>
      </c>
      <c r="H800" s="101" t="str">
        <f>IF('VSTUP SCAUx'!AC800="","","ANO")</f>
        <v/>
      </c>
      <c r="I800" s="106" t="str">
        <f>IF('VSTUP SCAUx'!BD800="","",'VSTUP SCAUx'!BD800)</f>
        <v/>
      </c>
      <c r="J800" s="101" t="str">
        <f>IF('VSTUP SCAUx'!N800="","",'VSTUP SCAUx'!N800)</f>
        <v/>
      </c>
      <c r="K800" s="95" t="s">
        <v>28</v>
      </c>
      <c r="L800" s="95" t="s">
        <v>28</v>
      </c>
      <c r="M800" s="95" t="s">
        <v>28</v>
      </c>
      <c r="N800" s="95"/>
      <c r="O800" s="95" t="s">
        <v>28</v>
      </c>
      <c r="P800" s="96" t="e">
        <f>ROUND(IF(F800="vyplnit","-",VLOOKUP(CONCATENATE(Y800,G800," ",Z800),ZU!$A$6:$H$100,5,FALSE)*F800),2)</f>
        <v>#N/A</v>
      </c>
      <c r="Q800" s="96" t="e">
        <f t="shared" si="72"/>
        <v>#N/A</v>
      </c>
      <c r="R800" s="97" t="s">
        <v>28</v>
      </c>
      <c r="S800" s="97" t="s">
        <v>28</v>
      </c>
      <c r="T800" s="97" t="s">
        <v>28</v>
      </c>
      <c r="U800" s="96"/>
      <c r="V800" s="101" t="str">
        <f>IF('VSTUP SCAUx'!BH800="","",'VSTUP SCAUx'!BH800)</f>
        <v/>
      </c>
      <c r="W800" s="101" t="str">
        <f>IF('VSTUP SCAUx'!BI800="","",'VSTUP SCAUx'!BI800)</f>
        <v/>
      </c>
      <c r="X800" s="98" t="e">
        <f t="shared" si="73"/>
        <v>#VALUE!</v>
      </c>
      <c r="Y800" s="99">
        <f>IF(A800="vyplnit"," ",VLOOKUP(A800,ZU!$B$6:$H$101,2,FALSE))</f>
        <v>0</v>
      </c>
      <c r="Z800" s="95" t="s">
        <v>28</v>
      </c>
      <c r="AA800" s="95"/>
      <c r="AB800" s="95" t="s">
        <v>28</v>
      </c>
      <c r="AC800" s="95" t="s">
        <v>28</v>
      </c>
      <c r="AD800" s="95" t="s">
        <v>28</v>
      </c>
      <c r="AE800" s="95">
        <f t="shared" si="74"/>
        <v>0</v>
      </c>
      <c r="AF800" s="100">
        <f t="shared" si="75"/>
        <v>1</v>
      </c>
      <c r="AG800" s="95" t="e">
        <f t="shared" si="76"/>
        <v>#N/A</v>
      </c>
      <c r="AH800" s="95"/>
      <c r="AI800" s="101" t="s">
        <v>28</v>
      </c>
      <c r="AJ800" s="101" t="s">
        <v>28</v>
      </c>
      <c r="AK800" s="101" t="s">
        <v>28</v>
      </c>
      <c r="AL800" s="102" t="str">
        <f t="shared" si="77"/>
        <v>nezměněna</v>
      </c>
      <c r="AM800" s="103"/>
    </row>
    <row r="801" spans="1:39" ht="15">
      <c r="A801" s="105" t="str">
        <f>IF('VSTUP SCAUx'!AY801="","",'VSTUP SCAUx'!AY801)</f>
        <v/>
      </c>
      <c r="B801" s="105" t="str">
        <f>IF('VSTUP SCAUx'!A801="","",'VSTUP SCAUx'!A801)</f>
        <v/>
      </c>
      <c r="C801" s="105" t="str">
        <f>IF('VSTUP SCAUx'!B801="","",'VSTUP SCAUx'!B801)</f>
        <v/>
      </c>
      <c r="D801" s="105" t="str">
        <f>IF('VSTUP SCAUx'!C801="","",'VSTUP SCAUx'!C801)</f>
        <v/>
      </c>
      <c r="E801" s="105" t="str">
        <f>IF('VSTUP SCAUx'!I801="","",'VSTUP SCAUx'!I801)</f>
        <v/>
      </c>
      <c r="F801" s="95" t="str">
        <f>IF('VSTUP SCAUx'!F801="","",'VSTUP SCAUx'!F801)</f>
        <v/>
      </c>
      <c r="G801" s="95" t="str">
        <f>IF('VSTUP SCAUx'!G801="","",'VSTUP SCAUx'!G801)</f>
        <v/>
      </c>
      <c r="H801" s="101" t="str">
        <f>IF('VSTUP SCAUx'!AC801="","","ANO")</f>
        <v/>
      </c>
      <c r="I801" s="106" t="str">
        <f>IF('VSTUP SCAUx'!BD801="","",'VSTUP SCAUx'!BD801)</f>
        <v/>
      </c>
      <c r="J801" s="101" t="str">
        <f>IF('VSTUP SCAUx'!N801="","",'VSTUP SCAUx'!N801)</f>
        <v/>
      </c>
      <c r="K801" s="95" t="s">
        <v>28</v>
      </c>
      <c r="L801" s="95" t="s">
        <v>28</v>
      </c>
      <c r="M801" s="95" t="s">
        <v>28</v>
      </c>
      <c r="N801" s="95"/>
      <c r="O801" s="95" t="s">
        <v>28</v>
      </c>
      <c r="P801" s="96" t="e">
        <f>ROUND(IF(F801="vyplnit","-",VLOOKUP(CONCATENATE(Y801,G801," ",Z801),ZU!$A$6:$H$100,5,FALSE)*F801),2)</f>
        <v>#N/A</v>
      </c>
      <c r="Q801" s="96" t="e">
        <f t="shared" si="72"/>
        <v>#N/A</v>
      </c>
      <c r="R801" s="97" t="s">
        <v>28</v>
      </c>
      <c r="S801" s="97" t="s">
        <v>28</v>
      </c>
      <c r="T801" s="97" t="s">
        <v>28</v>
      </c>
      <c r="U801" s="96"/>
      <c r="V801" s="101" t="str">
        <f>IF('VSTUP SCAUx'!BH801="","",'VSTUP SCAUx'!BH801)</f>
        <v/>
      </c>
      <c r="W801" s="101" t="str">
        <f>IF('VSTUP SCAUx'!BI801="","",'VSTUP SCAUx'!BI801)</f>
        <v/>
      </c>
      <c r="X801" s="98" t="e">
        <f t="shared" si="73"/>
        <v>#VALUE!</v>
      </c>
      <c r="Y801" s="99">
        <f>IF(A801="vyplnit"," ",VLOOKUP(A801,ZU!$B$6:$H$101,2,FALSE))</f>
        <v>0</v>
      </c>
      <c r="Z801" s="95" t="s">
        <v>28</v>
      </c>
      <c r="AA801" s="95"/>
      <c r="AB801" s="95" t="s">
        <v>28</v>
      </c>
      <c r="AC801" s="95" t="s">
        <v>28</v>
      </c>
      <c r="AD801" s="95" t="s">
        <v>28</v>
      </c>
      <c r="AE801" s="95">
        <f t="shared" si="74"/>
        <v>0</v>
      </c>
      <c r="AF801" s="100">
        <f t="shared" si="75"/>
        <v>1</v>
      </c>
      <c r="AG801" s="95" t="e">
        <f t="shared" si="76"/>
        <v>#N/A</v>
      </c>
      <c r="AH801" s="95"/>
      <c r="AI801" s="101" t="s">
        <v>28</v>
      </c>
      <c r="AJ801" s="101" t="s">
        <v>28</v>
      </c>
      <c r="AK801" s="101" t="s">
        <v>28</v>
      </c>
      <c r="AL801" s="102" t="str">
        <f t="shared" si="77"/>
        <v>nezměněna</v>
      </c>
      <c r="AM801" s="103"/>
    </row>
    <row r="802" spans="1:39" ht="15">
      <c r="A802" s="105" t="str">
        <f>IF('VSTUP SCAUx'!AY802="","",'VSTUP SCAUx'!AY802)</f>
        <v/>
      </c>
      <c r="B802" s="105" t="str">
        <f>IF('VSTUP SCAUx'!A802="","",'VSTUP SCAUx'!A802)</f>
        <v/>
      </c>
      <c r="C802" s="105" t="str">
        <f>IF('VSTUP SCAUx'!B802="","",'VSTUP SCAUx'!B802)</f>
        <v/>
      </c>
      <c r="D802" s="105" t="str">
        <f>IF('VSTUP SCAUx'!C802="","",'VSTUP SCAUx'!C802)</f>
        <v/>
      </c>
      <c r="E802" s="105" t="str">
        <f>IF('VSTUP SCAUx'!I802="","",'VSTUP SCAUx'!I802)</f>
        <v/>
      </c>
      <c r="F802" s="95" t="str">
        <f>IF('VSTUP SCAUx'!F802="","",'VSTUP SCAUx'!F802)</f>
        <v/>
      </c>
      <c r="G802" s="95" t="str">
        <f>IF('VSTUP SCAUx'!G802="","",'VSTUP SCAUx'!G802)</f>
        <v/>
      </c>
      <c r="H802" s="101" t="str">
        <f>IF('VSTUP SCAUx'!AC802="","","ANO")</f>
        <v/>
      </c>
      <c r="I802" s="106" t="str">
        <f>IF('VSTUP SCAUx'!BD802="","",'VSTUP SCAUx'!BD802)</f>
        <v/>
      </c>
      <c r="J802" s="101" t="str">
        <f>IF('VSTUP SCAUx'!N802="","",'VSTUP SCAUx'!N802)</f>
        <v/>
      </c>
      <c r="K802" s="95" t="s">
        <v>28</v>
      </c>
      <c r="L802" s="95" t="s">
        <v>28</v>
      </c>
      <c r="M802" s="95" t="s">
        <v>28</v>
      </c>
      <c r="N802" s="95"/>
      <c r="O802" s="95" t="s">
        <v>28</v>
      </c>
      <c r="P802" s="96" t="e">
        <f>ROUND(IF(F802="vyplnit","-",VLOOKUP(CONCATENATE(Y802,G802," ",Z802),ZU!$A$6:$H$100,5,FALSE)*F802),2)</f>
        <v>#N/A</v>
      </c>
      <c r="Q802" s="96" t="e">
        <f t="shared" si="72"/>
        <v>#N/A</v>
      </c>
      <c r="R802" s="97" t="s">
        <v>28</v>
      </c>
      <c r="S802" s="97" t="s">
        <v>28</v>
      </c>
      <c r="T802" s="97" t="s">
        <v>28</v>
      </c>
      <c r="U802" s="96"/>
      <c r="V802" s="101" t="str">
        <f>IF('VSTUP SCAUx'!BH802="","",'VSTUP SCAUx'!BH802)</f>
        <v/>
      </c>
      <c r="W802" s="101" t="str">
        <f>IF('VSTUP SCAUx'!BI802="","",'VSTUP SCAUx'!BI802)</f>
        <v/>
      </c>
      <c r="X802" s="98" t="e">
        <f t="shared" si="73"/>
        <v>#VALUE!</v>
      </c>
      <c r="Y802" s="99">
        <f>IF(A802="vyplnit"," ",VLOOKUP(A802,ZU!$B$6:$H$101,2,FALSE))</f>
        <v>0</v>
      </c>
      <c r="Z802" s="95" t="s">
        <v>28</v>
      </c>
      <c r="AA802" s="95"/>
      <c r="AB802" s="95" t="s">
        <v>28</v>
      </c>
      <c r="AC802" s="95" t="s">
        <v>28</v>
      </c>
      <c r="AD802" s="95" t="s">
        <v>28</v>
      </c>
      <c r="AE802" s="95">
        <f t="shared" si="74"/>
        <v>0</v>
      </c>
      <c r="AF802" s="100">
        <f t="shared" si="75"/>
        <v>1</v>
      </c>
      <c r="AG802" s="95" t="e">
        <f t="shared" si="76"/>
        <v>#N/A</v>
      </c>
      <c r="AH802" s="95"/>
      <c r="AI802" s="101" t="s">
        <v>28</v>
      </c>
      <c r="AJ802" s="101" t="s">
        <v>28</v>
      </c>
      <c r="AK802" s="101" t="s">
        <v>28</v>
      </c>
      <c r="AL802" s="102" t="str">
        <f t="shared" si="77"/>
        <v>nezměněna</v>
      </c>
      <c r="AM802" s="103"/>
    </row>
    <row r="803" spans="1:39" ht="15">
      <c r="A803" s="105" t="str">
        <f>IF('VSTUP SCAUx'!AY803="","",'VSTUP SCAUx'!AY803)</f>
        <v/>
      </c>
      <c r="B803" s="105" t="str">
        <f>IF('VSTUP SCAUx'!A803="","",'VSTUP SCAUx'!A803)</f>
        <v/>
      </c>
      <c r="C803" s="105" t="str">
        <f>IF('VSTUP SCAUx'!B803="","",'VSTUP SCAUx'!B803)</f>
        <v/>
      </c>
      <c r="D803" s="105" t="str">
        <f>IF('VSTUP SCAUx'!C803="","",'VSTUP SCAUx'!C803)</f>
        <v/>
      </c>
      <c r="E803" s="105" t="str">
        <f>IF('VSTUP SCAUx'!I803="","",'VSTUP SCAUx'!I803)</f>
        <v/>
      </c>
      <c r="F803" s="95" t="str">
        <f>IF('VSTUP SCAUx'!F803="","",'VSTUP SCAUx'!F803)</f>
        <v/>
      </c>
      <c r="G803" s="95" t="str">
        <f>IF('VSTUP SCAUx'!G803="","",'VSTUP SCAUx'!G803)</f>
        <v/>
      </c>
      <c r="H803" s="101" t="str">
        <f>IF('VSTUP SCAUx'!AC803="","","ANO")</f>
        <v/>
      </c>
      <c r="I803" s="106" t="str">
        <f>IF('VSTUP SCAUx'!BD803="","",'VSTUP SCAUx'!BD803)</f>
        <v/>
      </c>
      <c r="J803" s="101" t="str">
        <f>IF('VSTUP SCAUx'!N803="","",'VSTUP SCAUx'!N803)</f>
        <v/>
      </c>
      <c r="K803" s="95" t="s">
        <v>28</v>
      </c>
      <c r="L803" s="95" t="s">
        <v>28</v>
      </c>
      <c r="M803" s="95" t="s">
        <v>28</v>
      </c>
      <c r="N803" s="95"/>
      <c r="O803" s="95" t="s">
        <v>28</v>
      </c>
      <c r="P803" s="96" t="e">
        <f>ROUND(IF(F803="vyplnit","-",VLOOKUP(CONCATENATE(Y803,G803," ",Z803),ZU!$A$6:$H$100,5,FALSE)*F803),2)</f>
        <v>#N/A</v>
      </c>
      <c r="Q803" s="96" t="e">
        <f t="shared" si="72"/>
        <v>#N/A</v>
      </c>
      <c r="R803" s="97" t="s">
        <v>28</v>
      </c>
      <c r="S803" s="97" t="s">
        <v>28</v>
      </c>
      <c r="T803" s="97" t="s">
        <v>28</v>
      </c>
      <c r="U803" s="96"/>
      <c r="V803" s="101" t="str">
        <f>IF('VSTUP SCAUx'!BH803="","",'VSTUP SCAUx'!BH803)</f>
        <v/>
      </c>
      <c r="W803" s="101" t="str">
        <f>IF('VSTUP SCAUx'!BI803="","",'VSTUP SCAUx'!BI803)</f>
        <v/>
      </c>
      <c r="X803" s="98" t="e">
        <f t="shared" si="73"/>
        <v>#VALUE!</v>
      </c>
      <c r="Y803" s="99">
        <f>IF(A803="vyplnit"," ",VLOOKUP(A803,ZU!$B$6:$H$101,2,FALSE))</f>
        <v>0</v>
      </c>
      <c r="Z803" s="95" t="s">
        <v>28</v>
      </c>
      <c r="AA803" s="95"/>
      <c r="AB803" s="95" t="s">
        <v>28</v>
      </c>
      <c r="AC803" s="95" t="s">
        <v>28</v>
      </c>
      <c r="AD803" s="95" t="s">
        <v>28</v>
      </c>
      <c r="AE803" s="95">
        <f t="shared" si="74"/>
        <v>0</v>
      </c>
      <c r="AF803" s="100">
        <f t="shared" si="75"/>
        <v>1</v>
      </c>
      <c r="AG803" s="95" t="e">
        <f t="shared" si="76"/>
        <v>#N/A</v>
      </c>
      <c r="AH803" s="95"/>
      <c r="AI803" s="101" t="s">
        <v>28</v>
      </c>
      <c r="AJ803" s="101" t="s">
        <v>28</v>
      </c>
      <c r="AK803" s="101" t="s">
        <v>28</v>
      </c>
      <c r="AL803" s="102" t="str">
        <f t="shared" si="77"/>
        <v>nezměněna</v>
      </c>
      <c r="AM803" s="103"/>
    </row>
    <row r="804" spans="1:39" ht="15">
      <c r="A804" s="105" t="str">
        <f>IF('VSTUP SCAUx'!AY804="","",'VSTUP SCAUx'!AY804)</f>
        <v/>
      </c>
      <c r="B804" s="105" t="str">
        <f>IF('VSTUP SCAUx'!A804="","",'VSTUP SCAUx'!A804)</f>
        <v/>
      </c>
      <c r="C804" s="105" t="str">
        <f>IF('VSTUP SCAUx'!B804="","",'VSTUP SCAUx'!B804)</f>
        <v/>
      </c>
      <c r="D804" s="105" t="str">
        <f>IF('VSTUP SCAUx'!C804="","",'VSTUP SCAUx'!C804)</f>
        <v/>
      </c>
      <c r="E804" s="105" t="str">
        <f>IF('VSTUP SCAUx'!I804="","",'VSTUP SCAUx'!I804)</f>
        <v/>
      </c>
      <c r="F804" s="95" t="str">
        <f>IF('VSTUP SCAUx'!F804="","",'VSTUP SCAUx'!F804)</f>
        <v/>
      </c>
      <c r="G804" s="95" t="str">
        <f>IF('VSTUP SCAUx'!G804="","",'VSTUP SCAUx'!G804)</f>
        <v/>
      </c>
      <c r="H804" s="101" t="str">
        <f>IF('VSTUP SCAUx'!AC804="","","ANO")</f>
        <v/>
      </c>
      <c r="I804" s="106" t="str">
        <f>IF('VSTUP SCAUx'!BD804="","",'VSTUP SCAUx'!BD804)</f>
        <v/>
      </c>
      <c r="J804" s="101" t="str">
        <f>IF('VSTUP SCAUx'!N804="","",'VSTUP SCAUx'!N804)</f>
        <v/>
      </c>
      <c r="K804" s="95" t="s">
        <v>28</v>
      </c>
      <c r="L804" s="95" t="s">
        <v>28</v>
      </c>
      <c r="M804" s="95" t="s">
        <v>28</v>
      </c>
      <c r="N804" s="95"/>
      <c r="O804" s="95" t="s">
        <v>28</v>
      </c>
      <c r="P804" s="96" t="e">
        <f>ROUND(IF(F804="vyplnit","-",VLOOKUP(CONCATENATE(Y804,G804," ",Z804),ZU!$A$6:$H$100,5,FALSE)*F804),2)</f>
        <v>#N/A</v>
      </c>
      <c r="Q804" s="96" t="e">
        <f t="shared" si="72"/>
        <v>#N/A</v>
      </c>
      <c r="R804" s="97" t="s">
        <v>28</v>
      </c>
      <c r="S804" s="97" t="s">
        <v>28</v>
      </c>
      <c r="T804" s="97" t="s">
        <v>28</v>
      </c>
      <c r="U804" s="96"/>
      <c r="V804" s="101" t="str">
        <f>IF('VSTUP SCAUx'!BH804="","",'VSTUP SCAUx'!BH804)</f>
        <v/>
      </c>
      <c r="W804" s="101" t="str">
        <f>IF('VSTUP SCAUx'!BI804="","",'VSTUP SCAUx'!BI804)</f>
        <v/>
      </c>
      <c r="X804" s="98" t="e">
        <f t="shared" si="73"/>
        <v>#VALUE!</v>
      </c>
      <c r="Y804" s="99">
        <f>IF(A804="vyplnit"," ",VLOOKUP(A804,ZU!$B$6:$H$101,2,FALSE))</f>
        <v>0</v>
      </c>
      <c r="Z804" s="95" t="s">
        <v>28</v>
      </c>
      <c r="AA804" s="95"/>
      <c r="AB804" s="95" t="s">
        <v>28</v>
      </c>
      <c r="AC804" s="95" t="s">
        <v>28</v>
      </c>
      <c r="AD804" s="95" t="s">
        <v>28</v>
      </c>
      <c r="AE804" s="95">
        <f t="shared" si="74"/>
        <v>0</v>
      </c>
      <c r="AF804" s="100">
        <f t="shared" si="75"/>
        <v>1</v>
      </c>
      <c r="AG804" s="95" t="e">
        <f t="shared" si="76"/>
        <v>#N/A</v>
      </c>
      <c r="AH804" s="95"/>
      <c r="AI804" s="101" t="s">
        <v>28</v>
      </c>
      <c r="AJ804" s="101" t="s">
        <v>28</v>
      </c>
      <c r="AK804" s="101" t="s">
        <v>28</v>
      </c>
      <c r="AL804" s="102" t="str">
        <f t="shared" si="77"/>
        <v>nezměněna</v>
      </c>
      <c r="AM804" s="103"/>
    </row>
    <row r="805" spans="1:39" ht="15">
      <c r="A805" s="105" t="str">
        <f>IF('VSTUP SCAUx'!AY805="","",'VSTUP SCAUx'!AY805)</f>
        <v/>
      </c>
      <c r="B805" s="105" t="str">
        <f>IF('VSTUP SCAUx'!A805="","",'VSTUP SCAUx'!A805)</f>
        <v/>
      </c>
      <c r="C805" s="105" t="str">
        <f>IF('VSTUP SCAUx'!B805="","",'VSTUP SCAUx'!B805)</f>
        <v/>
      </c>
      <c r="D805" s="105" t="str">
        <f>IF('VSTUP SCAUx'!C805="","",'VSTUP SCAUx'!C805)</f>
        <v/>
      </c>
      <c r="E805" s="105" t="str">
        <f>IF('VSTUP SCAUx'!I805="","",'VSTUP SCAUx'!I805)</f>
        <v/>
      </c>
      <c r="F805" s="95" t="str">
        <f>IF('VSTUP SCAUx'!F805="","",'VSTUP SCAUx'!F805)</f>
        <v/>
      </c>
      <c r="G805" s="95" t="str">
        <f>IF('VSTUP SCAUx'!G805="","",'VSTUP SCAUx'!G805)</f>
        <v/>
      </c>
      <c r="H805" s="101" t="str">
        <f>IF('VSTUP SCAUx'!AC805="","","ANO")</f>
        <v/>
      </c>
      <c r="I805" s="106" t="str">
        <f>IF('VSTUP SCAUx'!BD805="","",'VSTUP SCAUx'!BD805)</f>
        <v/>
      </c>
      <c r="J805" s="101" t="str">
        <f>IF('VSTUP SCAUx'!N805="","",'VSTUP SCAUx'!N805)</f>
        <v/>
      </c>
      <c r="K805" s="95" t="s">
        <v>28</v>
      </c>
      <c r="L805" s="95" t="s">
        <v>28</v>
      </c>
      <c r="M805" s="95" t="s">
        <v>28</v>
      </c>
      <c r="N805" s="95"/>
      <c r="O805" s="95" t="s">
        <v>28</v>
      </c>
      <c r="P805" s="96" t="e">
        <f>ROUND(IF(F805="vyplnit","-",VLOOKUP(CONCATENATE(Y805,G805," ",Z805),ZU!$A$6:$H$100,5,FALSE)*F805),2)</f>
        <v>#N/A</v>
      </c>
      <c r="Q805" s="96" t="e">
        <f t="shared" si="72"/>
        <v>#N/A</v>
      </c>
      <c r="R805" s="97" t="s">
        <v>28</v>
      </c>
      <c r="S805" s="97" t="s">
        <v>28</v>
      </c>
      <c r="T805" s="97" t="s">
        <v>28</v>
      </c>
      <c r="U805" s="96"/>
      <c r="V805" s="101" t="str">
        <f>IF('VSTUP SCAUx'!BH805="","",'VSTUP SCAUx'!BH805)</f>
        <v/>
      </c>
      <c r="W805" s="101" t="str">
        <f>IF('VSTUP SCAUx'!BI805="","",'VSTUP SCAUx'!BI805)</f>
        <v/>
      </c>
      <c r="X805" s="98" t="e">
        <f t="shared" si="73"/>
        <v>#VALUE!</v>
      </c>
      <c r="Y805" s="99">
        <f>IF(A805="vyplnit"," ",VLOOKUP(A805,ZU!$B$6:$H$101,2,FALSE))</f>
        <v>0</v>
      </c>
      <c r="Z805" s="95" t="s">
        <v>28</v>
      </c>
      <c r="AA805" s="95"/>
      <c r="AB805" s="95" t="s">
        <v>28</v>
      </c>
      <c r="AC805" s="95" t="s">
        <v>28</v>
      </c>
      <c r="AD805" s="95" t="s">
        <v>28</v>
      </c>
      <c r="AE805" s="95">
        <f t="shared" si="74"/>
        <v>0</v>
      </c>
      <c r="AF805" s="100">
        <f t="shared" si="75"/>
        <v>1</v>
      </c>
      <c r="AG805" s="95" t="e">
        <f t="shared" si="76"/>
        <v>#N/A</v>
      </c>
      <c r="AH805" s="95"/>
      <c r="AI805" s="101" t="s">
        <v>28</v>
      </c>
      <c r="AJ805" s="101" t="s">
        <v>28</v>
      </c>
      <c r="AK805" s="101" t="s">
        <v>28</v>
      </c>
      <c r="AL805" s="102" t="str">
        <f t="shared" si="77"/>
        <v>nezměněna</v>
      </c>
      <c r="AM805" s="103"/>
    </row>
    <row r="806" spans="1:39" ht="15">
      <c r="A806" s="105" t="str">
        <f>IF('VSTUP SCAUx'!AY806="","",'VSTUP SCAUx'!AY806)</f>
        <v/>
      </c>
      <c r="B806" s="105" t="str">
        <f>IF('VSTUP SCAUx'!A806="","",'VSTUP SCAUx'!A806)</f>
        <v/>
      </c>
      <c r="C806" s="105" t="str">
        <f>IF('VSTUP SCAUx'!B806="","",'VSTUP SCAUx'!B806)</f>
        <v/>
      </c>
      <c r="D806" s="105" t="str">
        <f>IF('VSTUP SCAUx'!C806="","",'VSTUP SCAUx'!C806)</f>
        <v/>
      </c>
      <c r="E806" s="105" t="str">
        <f>IF('VSTUP SCAUx'!I806="","",'VSTUP SCAUx'!I806)</f>
        <v/>
      </c>
      <c r="F806" s="95" t="str">
        <f>IF('VSTUP SCAUx'!F806="","",'VSTUP SCAUx'!F806)</f>
        <v/>
      </c>
      <c r="G806" s="95" t="str">
        <f>IF('VSTUP SCAUx'!G806="","",'VSTUP SCAUx'!G806)</f>
        <v/>
      </c>
      <c r="H806" s="101" t="str">
        <f>IF('VSTUP SCAUx'!AC806="","","ANO")</f>
        <v/>
      </c>
      <c r="I806" s="106" t="str">
        <f>IF('VSTUP SCAUx'!BD806="","",'VSTUP SCAUx'!BD806)</f>
        <v/>
      </c>
      <c r="J806" s="101" t="str">
        <f>IF('VSTUP SCAUx'!N806="","",'VSTUP SCAUx'!N806)</f>
        <v/>
      </c>
      <c r="K806" s="95" t="s">
        <v>28</v>
      </c>
      <c r="L806" s="95" t="s">
        <v>28</v>
      </c>
      <c r="M806" s="95" t="s">
        <v>28</v>
      </c>
      <c r="N806" s="95"/>
      <c r="O806" s="95" t="s">
        <v>28</v>
      </c>
      <c r="P806" s="96" t="e">
        <f>ROUND(IF(F806="vyplnit","-",VLOOKUP(CONCATENATE(Y806,G806," ",Z806),ZU!$A$6:$H$100,5,FALSE)*F806),2)</f>
        <v>#N/A</v>
      </c>
      <c r="Q806" s="96" t="e">
        <f t="shared" si="72"/>
        <v>#N/A</v>
      </c>
      <c r="R806" s="97" t="s">
        <v>28</v>
      </c>
      <c r="S806" s="97" t="s">
        <v>28</v>
      </c>
      <c r="T806" s="97" t="s">
        <v>28</v>
      </c>
      <c r="U806" s="96"/>
      <c r="V806" s="101" t="str">
        <f>IF('VSTUP SCAUx'!BH806="","",'VSTUP SCAUx'!BH806)</f>
        <v/>
      </c>
      <c r="W806" s="101" t="str">
        <f>IF('VSTUP SCAUx'!BI806="","",'VSTUP SCAUx'!BI806)</f>
        <v/>
      </c>
      <c r="X806" s="98" t="e">
        <f t="shared" si="73"/>
        <v>#VALUE!</v>
      </c>
      <c r="Y806" s="99">
        <f>IF(A806="vyplnit"," ",VLOOKUP(A806,ZU!$B$6:$H$101,2,FALSE))</f>
        <v>0</v>
      </c>
      <c r="Z806" s="95" t="s">
        <v>28</v>
      </c>
      <c r="AA806" s="95"/>
      <c r="AB806" s="95" t="s">
        <v>28</v>
      </c>
      <c r="AC806" s="95" t="s">
        <v>28</v>
      </c>
      <c r="AD806" s="95" t="s">
        <v>28</v>
      </c>
      <c r="AE806" s="95">
        <f t="shared" si="74"/>
        <v>0</v>
      </c>
      <c r="AF806" s="100">
        <f t="shared" si="75"/>
        <v>1</v>
      </c>
      <c r="AG806" s="95" t="e">
        <f t="shared" si="76"/>
        <v>#N/A</v>
      </c>
      <c r="AH806" s="95"/>
      <c r="AI806" s="101" t="s">
        <v>28</v>
      </c>
      <c r="AJ806" s="101" t="s">
        <v>28</v>
      </c>
      <c r="AK806" s="101" t="s">
        <v>28</v>
      </c>
      <c r="AL806" s="102" t="str">
        <f t="shared" si="77"/>
        <v>nezměněna</v>
      </c>
      <c r="AM806" s="103"/>
    </row>
    <row r="807" spans="1:39" ht="15">
      <c r="A807" s="105" t="str">
        <f>IF('VSTUP SCAUx'!AY807="","",'VSTUP SCAUx'!AY807)</f>
        <v/>
      </c>
      <c r="B807" s="105" t="str">
        <f>IF('VSTUP SCAUx'!A807="","",'VSTUP SCAUx'!A807)</f>
        <v/>
      </c>
      <c r="C807" s="105" t="str">
        <f>IF('VSTUP SCAUx'!B807="","",'VSTUP SCAUx'!B807)</f>
        <v/>
      </c>
      <c r="D807" s="105" t="str">
        <f>IF('VSTUP SCAUx'!C807="","",'VSTUP SCAUx'!C807)</f>
        <v/>
      </c>
      <c r="E807" s="105" t="str">
        <f>IF('VSTUP SCAUx'!I807="","",'VSTUP SCAUx'!I807)</f>
        <v/>
      </c>
      <c r="F807" s="95" t="str">
        <f>IF('VSTUP SCAUx'!F807="","",'VSTUP SCAUx'!F807)</f>
        <v/>
      </c>
      <c r="G807" s="95" t="str">
        <f>IF('VSTUP SCAUx'!G807="","",'VSTUP SCAUx'!G807)</f>
        <v/>
      </c>
      <c r="H807" s="101" t="str">
        <f>IF('VSTUP SCAUx'!AC807="","","ANO")</f>
        <v/>
      </c>
      <c r="I807" s="106" t="str">
        <f>IF('VSTUP SCAUx'!BD807="","",'VSTUP SCAUx'!BD807)</f>
        <v/>
      </c>
      <c r="J807" s="101" t="str">
        <f>IF('VSTUP SCAUx'!N807="","",'VSTUP SCAUx'!N807)</f>
        <v/>
      </c>
      <c r="K807" s="95" t="s">
        <v>28</v>
      </c>
      <c r="L807" s="95" t="s">
        <v>28</v>
      </c>
      <c r="M807" s="95" t="s">
        <v>28</v>
      </c>
      <c r="N807" s="95"/>
      <c r="O807" s="95" t="s">
        <v>28</v>
      </c>
      <c r="P807" s="96" t="e">
        <f>ROUND(IF(F807="vyplnit","-",VLOOKUP(CONCATENATE(Y807,G807," ",Z807),ZU!$A$6:$H$100,5,FALSE)*F807),2)</f>
        <v>#N/A</v>
      </c>
      <c r="Q807" s="96" t="e">
        <f t="shared" si="72"/>
        <v>#N/A</v>
      </c>
      <c r="R807" s="97" t="s">
        <v>28</v>
      </c>
      <c r="S807" s="97" t="s">
        <v>28</v>
      </c>
      <c r="T807" s="97" t="s">
        <v>28</v>
      </c>
      <c r="U807" s="96"/>
      <c r="V807" s="101" t="str">
        <f>IF('VSTUP SCAUx'!BH807="","",'VSTUP SCAUx'!BH807)</f>
        <v/>
      </c>
      <c r="W807" s="101" t="str">
        <f>IF('VSTUP SCAUx'!BI807="","",'VSTUP SCAUx'!BI807)</f>
        <v/>
      </c>
      <c r="X807" s="98" t="e">
        <f t="shared" si="73"/>
        <v>#VALUE!</v>
      </c>
      <c r="Y807" s="99">
        <f>IF(A807="vyplnit"," ",VLOOKUP(A807,ZU!$B$6:$H$101,2,FALSE))</f>
        <v>0</v>
      </c>
      <c r="Z807" s="95" t="s">
        <v>28</v>
      </c>
      <c r="AA807" s="95"/>
      <c r="AB807" s="95" t="s">
        <v>28</v>
      </c>
      <c r="AC807" s="95" t="s">
        <v>28</v>
      </c>
      <c r="AD807" s="95" t="s">
        <v>28</v>
      </c>
      <c r="AE807" s="95">
        <f t="shared" si="74"/>
        <v>0</v>
      </c>
      <c r="AF807" s="100">
        <f t="shared" si="75"/>
        <v>1</v>
      </c>
      <c r="AG807" s="95" t="e">
        <f t="shared" si="76"/>
        <v>#N/A</v>
      </c>
      <c r="AH807" s="95"/>
      <c r="AI807" s="101" t="s">
        <v>28</v>
      </c>
      <c r="AJ807" s="101" t="s">
        <v>28</v>
      </c>
      <c r="AK807" s="101" t="s">
        <v>28</v>
      </c>
      <c r="AL807" s="102" t="str">
        <f t="shared" si="77"/>
        <v>nezměněna</v>
      </c>
      <c r="AM807" s="103"/>
    </row>
    <row r="808" spans="1:39" ht="15">
      <c r="A808" s="105" t="str">
        <f>IF('VSTUP SCAUx'!AY808="","",'VSTUP SCAUx'!AY808)</f>
        <v/>
      </c>
      <c r="B808" s="105" t="str">
        <f>IF('VSTUP SCAUx'!A808="","",'VSTUP SCAUx'!A808)</f>
        <v/>
      </c>
      <c r="C808" s="105" t="str">
        <f>IF('VSTUP SCAUx'!B808="","",'VSTUP SCAUx'!B808)</f>
        <v/>
      </c>
      <c r="D808" s="105" t="str">
        <f>IF('VSTUP SCAUx'!C808="","",'VSTUP SCAUx'!C808)</f>
        <v/>
      </c>
      <c r="E808" s="105" t="str">
        <f>IF('VSTUP SCAUx'!I808="","",'VSTUP SCAUx'!I808)</f>
        <v/>
      </c>
      <c r="F808" s="95" t="str">
        <f>IF('VSTUP SCAUx'!F808="","",'VSTUP SCAUx'!F808)</f>
        <v/>
      </c>
      <c r="G808" s="95" t="str">
        <f>IF('VSTUP SCAUx'!G808="","",'VSTUP SCAUx'!G808)</f>
        <v/>
      </c>
      <c r="H808" s="101" t="str">
        <f>IF('VSTUP SCAUx'!AC808="","","ANO")</f>
        <v/>
      </c>
      <c r="I808" s="106" t="str">
        <f>IF('VSTUP SCAUx'!BD808="","",'VSTUP SCAUx'!BD808)</f>
        <v/>
      </c>
      <c r="J808" s="101" t="str">
        <f>IF('VSTUP SCAUx'!N808="","",'VSTUP SCAUx'!N808)</f>
        <v/>
      </c>
      <c r="K808" s="95" t="s">
        <v>28</v>
      </c>
      <c r="L808" s="95" t="s">
        <v>28</v>
      </c>
      <c r="M808" s="95" t="s">
        <v>28</v>
      </c>
      <c r="N808" s="95"/>
      <c r="O808" s="95" t="s">
        <v>28</v>
      </c>
      <c r="P808" s="96" t="e">
        <f>ROUND(IF(F808="vyplnit","-",VLOOKUP(CONCATENATE(Y808,G808," ",Z808),ZU!$A$6:$H$100,5,FALSE)*F808),2)</f>
        <v>#N/A</v>
      </c>
      <c r="Q808" s="96" t="e">
        <f t="shared" si="72"/>
        <v>#N/A</v>
      </c>
      <c r="R808" s="97" t="s">
        <v>28</v>
      </c>
      <c r="S808" s="97" t="s">
        <v>28</v>
      </c>
      <c r="T808" s="97" t="s">
        <v>28</v>
      </c>
      <c r="U808" s="96"/>
      <c r="V808" s="101" t="str">
        <f>IF('VSTUP SCAUx'!BH808="","",'VSTUP SCAUx'!BH808)</f>
        <v/>
      </c>
      <c r="W808" s="101" t="str">
        <f>IF('VSTUP SCAUx'!BI808="","",'VSTUP SCAUx'!BI808)</f>
        <v/>
      </c>
      <c r="X808" s="98" t="e">
        <f t="shared" si="73"/>
        <v>#VALUE!</v>
      </c>
      <c r="Y808" s="99">
        <f>IF(A808="vyplnit"," ",VLOOKUP(A808,ZU!$B$6:$H$101,2,FALSE))</f>
        <v>0</v>
      </c>
      <c r="Z808" s="95" t="s">
        <v>28</v>
      </c>
      <c r="AA808" s="95"/>
      <c r="AB808" s="95" t="s">
        <v>28</v>
      </c>
      <c r="AC808" s="95" t="s">
        <v>28</v>
      </c>
      <c r="AD808" s="95" t="s">
        <v>28</v>
      </c>
      <c r="AE808" s="95">
        <f t="shared" si="74"/>
        <v>0</v>
      </c>
      <c r="AF808" s="100">
        <f t="shared" si="75"/>
        <v>1</v>
      </c>
      <c r="AG808" s="95" t="e">
        <f t="shared" si="76"/>
        <v>#N/A</v>
      </c>
      <c r="AH808" s="95"/>
      <c r="AI808" s="101" t="s">
        <v>28</v>
      </c>
      <c r="AJ808" s="101" t="s">
        <v>28</v>
      </c>
      <c r="AK808" s="101" t="s">
        <v>28</v>
      </c>
      <c r="AL808" s="102" t="str">
        <f t="shared" si="77"/>
        <v>nezměněna</v>
      </c>
      <c r="AM808" s="103"/>
    </row>
    <row r="809" spans="1:39" ht="15">
      <c r="A809" s="105" t="str">
        <f>IF('VSTUP SCAUx'!AY809="","",'VSTUP SCAUx'!AY809)</f>
        <v/>
      </c>
      <c r="B809" s="105" t="str">
        <f>IF('VSTUP SCAUx'!A809="","",'VSTUP SCAUx'!A809)</f>
        <v/>
      </c>
      <c r="C809" s="105" t="str">
        <f>IF('VSTUP SCAUx'!B809="","",'VSTUP SCAUx'!B809)</f>
        <v/>
      </c>
      <c r="D809" s="105" t="str">
        <f>IF('VSTUP SCAUx'!C809="","",'VSTUP SCAUx'!C809)</f>
        <v/>
      </c>
      <c r="E809" s="105" t="str">
        <f>IF('VSTUP SCAUx'!I809="","",'VSTUP SCAUx'!I809)</f>
        <v/>
      </c>
      <c r="F809" s="95" t="str">
        <f>IF('VSTUP SCAUx'!F809="","",'VSTUP SCAUx'!F809)</f>
        <v/>
      </c>
      <c r="G809" s="95" t="str">
        <f>IF('VSTUP SCAUx'!G809="","",'VSTUP SCAUx'!G809)</f>
        <v/>
      </c>
      <c r="H809" s="101" t="str">
        <f>IF('VSTUP SCAUx'!AC809="","","ANO")</f>
        <v/>
      </c>
      <c r="I809" s="106" t="str">
        <f>IF('VSTUP SCAUx'!BD809="","",'VSTUP SCAUx'!BD809)</f>
        <v/>
      </c>
      <c r="J809" s="101" t="str">
        <f>IF('VSTUP SCAUx'!N809="","",'VSTUP SCAUx'!N809)</f>
        <v/>
      </c>
      <c r="K809" s="95" t="s">
        <v>28</v>
      </c>
      <c r="L809" s="95" t="s">
        <v>28</v>
      </c>
      <c r="M809" s="95" t="s">
        <v>28</v>
      </c>
      <c r="N809" s="95"/>
      <c r="O809" s="95" t="s">
        <v>28</v>
      </c>
      <c r="P809" s="96" t="e">
        <f>ROUND(IF(F809="vyplnit","-",VLOOKUP(CONCATENATE(Y809,G809," ",Z809),ZU!$A$6:$H$100,5,FALSE)*F809),2)</f>
        <v>#N/A</v>
      </c>
      <c r="Q809" s="96" t="e">
        <f t="shared" si="72"/>
        <v>#N/A</v>
      </c>
      <c r="R809" s="97" t="s">
        <v>28</v>
      </c>
      <c r="S809" s="97" t="s">
        <v>28</v>
      </c>
      <c r="T809" s="97" t="s">
        <v>28</v>
      </c>
      <c r="U809" s="96"/>
      <c r="V809" s="101" t="str">
        <f>IF('VSTUP SCAUx'!BH809="","",'VSTUP SCAUx'!BH809)</f>
        <v/>
      </c>
      <c r="W809" s="101" t="str">
        <f>IF('VSTUP SCAUx'!BI809="","",'VSTUP SCAUx'!BI809)</f>
        <v/>
      </c>
      <c r="X809" s="98" t="e">
        <f t="shared" si="73"/>
        <v>#VALUE!</v>
      </c>
      <c r="Y809" s="99">
        <f>IF(A809="vyplnit"," ",VLOOKUP(A809,ZU!$B$6:$H$101,2,FALSE))</f>
        <v>0</v>
      </c>
      <c r="Z809" s="95" t="s">
        <v>28</v>
      </c>
      <c r="AA809" s="95"/>
      <c r="AB809" s="95" t="s">
        <v>28</v>
      </c>
      <c r="AC809" s="95" t="s">
        <v>28</v>
      </c>
      <c r="AD809" s="95" t="s">
        <v>28</v>
      </c>
      <c r="AE809" s="95">
        <f t="shared" si="74"/>
        <v>0</v>
      </c>
      <c r="AF809" s="100">
        <f t="shared" si="75"/>
        <v>1</v>
      </c>
      <c r="AG809" s="95" t="e">
        <f t="shared" si="76"/>
        <v>#N/A</v>
      </c>
      <c r="AH809" s="95"/>
      <c r="AI809" s="101" t="s">
        <v>28</v>
      </c>
      <c r="AJ809" s="101" t="s">
        <v>28</v>
      </c>
      <c r="AK809" s="101" t="s">
        <v>28</v>
      </c>
      <c r="AL809" s="102" t="str">
        <f t="shared" si="77"/>
        <v>nezměněna</v>
      </c>
      <c r="AM809" s="103"/>
    </row>
    <row r="810" spans="1:39" ht="15">
      <c r="A810" s="105" t="str">
        <f>IF('VSTUP SCAUx'!AY810="","",'VSTUP SCAUx'!AY810)</f>
        <v/>
      </c>
      <c r="B810" s="105" t="str">
        <f>IF('VSTUP SCAUx'!A810="","",'VSTUP SCAUx'!A810)</f>
        <v/>
      </c>
      <c r="C810" s="105" t="str">
        <f>IF('VSTUP SCAUx'!B810="","",'VSTUP SCAUx'!B810)</f>
        <v/>
      </c>
      <c r="D810" s="105" t="str">
        <f>IF('VSTUP SCAUx'!C810="","",'VSTUP SCAUx'!C810)</f>
        <v/>
      </c>
      <c r="E810" s="105" t="str">
        <f>IF('VSTUP SCAUx'!I810="","",'VSTUP SCAUx'!I810)</f>
        <v/>
      </c>
      <c r="F810" s="95" t="str">
        <f>IF('VSTUP SCAUx'!F810="","",'VSTUP SCAUx'!F810)</f>
        <v/>
      </c>
      <c r="G810" s="95" t="str">
        <f>IF('VSTUP SCAUx'!G810="","",'VSTUP SCAUx'!G810)</f>
        <v/>
      </c>
      <c r="H810" s="101" t="str">
        <f>IF('VSTUP SCAUx'!AC810="","","ANO")</f>
        <v/>
      </c>
      <c r="I810" s="106" t="str">
        <f>IF('VSTUP SCAUx'!BD810="","",'VSTUP SCAUx'!BD810)</f>
        <v/>
      </c>
      <c r="J810" s="101" t="str">
        <f>IF('VSTUP SCAUx'!N810="","",'VSTUP SCAUx'!N810)</f>
        <v/>
      </c>
      <c r="K810" s="95" t="s">
        <v>28</v>
      </c>
      <c r="L810" s="95" t="s">
        <v>28</v>
      </c>
      <c r="M810" s="95" t="s">
        <v>28</v>
      </c>
      <c r="N810" s="95"/>
      <c r="O810" s="95" t="s">
        <v>28</v>
      </c>
      <c r="P810" s="96" t="e">
        <f>ROUND(IF(F810="vyplnit","-",VLOOKUP(CONCATENATE(Y810,G810," ",Z810),ZU!$A$6:$H$100,5,FALSE)*F810),2)</f>
        <v>#N/A</v>
      </c>
      <c r="Q810" s="96" t="e">
        <f t="shared" si="72"/>
        <v>#N/A</v>
      </c>
      <c r="R810" s="97" t="s">
        <v>28</v>
      </c>
      <c r="S810" s="97" t="s">
        <v>28</v>
      </c>
      <c r="T810" s="97" t="s">
        <v>28</v>
      </c>
      <c r="U810" s="96"/>
      <c r="V810" s="101" t="str">
        <f>IF('VSTUP SCAUx'!BH810="","",'VSTUP SCAUx'!BH810)</f>
        <v/>
      </c>
      <c r="W810" s="101" t="str">
        <f>IF('VSTUP SCAUx'!BI810="","",'VSTUP SCAUx'!BI810)</f>
        <v/>
      </c>
      <c r="X810" s="98" t="e">
        <f t="shared" si="73"/>
        <v>#VALUE!</v>
      </c>
      <c r="Y810" s="99">
        <f>IF(A810="vyplnit"," ",VLOOKUP(A810,ZU!$B$6:$H$101,2,FALSE))</f>
        <v>0</v>
      </c>
      <c r="Z810" s="95" t="s">
        <v>28</v>
      </c>
      <c r="AA810" s="95"/>
      <c r="AB810" s="95" t="s">
        <v>28</v>
      </c>
      <c r="AC810" s="95" t="s">
        <v>28</v>
      </c>
      <c r="AD810" s="95" t="s">
        <v>28</v>
      </c>
      <c r="AE810" s="95">
        <f t="shared" si="74"/>
        <v>0</v>
      </c>
      <c r="AF810" s="100">
        <f t="shared" si="75"/>
        <v>1</v>
      </c>
      <c r="AG810" s="95" t="e">
        <f t="shared" si="76"/>
        <v>#N/A</v>
      </c>
      <c r="AH810" s="95"/>
      <c r="AI810" s="101" t="s">
        <v>28</v>
      </c>
      <c r="AJ810" s="101" t="s">
        <v>28</v>
      </c>
      <c r="AK810" s="101" t="s">
        <v>28</v>
      </c>
      <c r="AL810" s="102" t="str">
        <f t="shared" si="77"/>
        <v>nezměněna</v>
      </c>
      <c r="AM810" s="103"/>
    </row>
    <row r="811" spans="1:39" ht="15">
      <c r="A811" s="105" t="str">
        <f>IF('VSTUP SCAUx'!AY811="","",'VSTUP SCAUx'!AY811)</f>
        <v/>
      </c>
      <c r="B811" s="105" t="str">
        <f>IF('VSTUP SCAUx'!A811="","",'VSTUP SCAUx'!A811)</f>
        <v/>
      </c>
      <c r="C811" s="105" t="str">
        <f>IF('VSTUP SCAUx'!B811="","",'VSTUP SCAUx'!B811)</f>
        <v/>
      </c>
      <c r="D811" s="105" t="str">
        <f>IF('VSTUP SCAUx'!C811="","",'VSTUP SCAUx'!C811)</f>
        <v/>
      </c>
      <c r="E811" s="105" t="str">
        <f>IF('VSTUP SCAUx'!I811="","",'VSTUP SCAUx'!I811)</f>
        <v/>
      </c>
      <c r="F811" s="95" t="str">
        <f>IF('VSTUP SCAUx'!F811="","",'VSTUP SCAUx'!F811)</f>
        <v/>
      </c>
      <c r="G811" s="95" t="str">
        <f>IF('VSTUP SCAUx'!G811="","",'VSTUP SCAUx'!G811)</f>
        <v/>
      </c>
      <c r="H811" s="101" t="str">
        <f>IF('VSTUP SCAUx'!AC811="","","ANO")</f>
        <v/>
      </c>
      <c r="I811" s="106" t="str">
        <f>IF('VSTUP SCAUx'!BD811="","",'VSTUP SCAUx'!BD811)</f>
        <v/>
      </c>
      <c r="J811" s="101" t="str">
        <f>IF('VSTUP SCAUx'!N811="","",'VSTUP SCAUx'!N811)</f>
        <v/>
      </c>
      <c r="K811" s="95" t="s">
        <v>28</v>
      </c>
      <c r="L811" s="95" t="s">
        <v>28</v>
      </c>
      <c r="M811" s="95" t="s">
        <v>28</v>
      </c>
      <c r="N811" s="95"/>
      <c r="O811" s="95" t="s">
        <v>28</v>
      </c>
      <c r="P811" s="96" t="e">
        <f>ROUND(IF(F811="vyplnit","-",VLOOKUP(CONCATENATE(Y811,G811," ",Z811),ZU!$A$6:$H$100,5,FALSE)*F811),2)</f>
        <v>#N/A</v>
      </c>
      <c r="Q811" s="96" t="e">
        <f t="shared" si="72"/>
        <v>#N/A</v>
      </c>
      <c r="R811" s="97" t="s">
        <v>28</v>
      </c>
      <c r="S811" s="97" t="s">
        <v>28</v>
      </c>
      <c r="T811" s="97" t="s">
        <v>28</v>
      </c>
      <c r="U811" s="96"/>
      <c r="V811" s="101" t="str">
        <f>IF('VSTUP SCAUx'!BH811="","",'VSTUP SCAUx'!BH811)</f>
        <v/>
      </c>
      <c r="W811" s="101" t="str">
        <f>IF('VSTUP SCAUx'!BI811="","",'VSTUP SCAUx'!BI811)</f>
        <v/>
      </c>
      <c r="X811" s="98" t="e">
        <f t="shared" si="73"/>
        <v>#VALUE!</v>
      </c>
      <c r="Y811" s="99">
        <f>IF(A811="vyplnit"," ",VLOOKUP(A811,ZU!$B$6:$H$101,2,FALSE))</f>
        <v>0</v>
      </c>
      <c r="Z811" s="95" t="s">
        <v>28</v>
      </c>
      <c r="AA811" s="95"/>
      <c r="AB811" s="95" t="s">
        <v>28</v>
      </c>
      <c r="AC811" s="95" t="s">
        <v>28</v>
      </c>
      <c r="AD811" s="95" t="s">
        <v>28</v>
      </c>
      <c r="AE811" s="95">
        <f t="shared" si="74"/>
        <v>0</v>
      </c>
      <c r="AF811" s="100">
        <f t="shared" si="75"/>
        <v>1</v>
      </c>
      <c r="AG811" s="95" t="e">
        <f t="shared" si="76"/>
        <v>#N/A</v>
      </c>
      <c r="AH811" s="95"/>
      <c r="AI811" s="101" t="s">
        <v>28</v>
      </c>
      <c r="AJ811" s="101" t="s">
        <v>28</v>
      </c>
      <c r="AK811" s="101" t="s">
        <v>28</v>
      </c>
      <c r="AL811" s="102" t="str">
        <f t="shared" si="77"/>
        <v>nezměněna</v>
      </c>
      <c r="AM811" s="103"/>
    </row>
    <row r="812" spans="1:39" ht="15">
      <c r="A812" s="105" t="str">
        <f>IF('VSTUP SCAUx'!AY812="","",'VSTUP SCAUx'!AY812)</f>
        <v/>
      </c>
      <c r="B812" s="105" t="str">
        <f>IF('VSTUP SCAUx'!A812="","",'VSTUP SCAUx'!A812)</f>
        <v/>
      </c>
      <c r="C812" s="105" t="str">
        <f>IF('VSTUP SCAUx'!B812="","",'VSTUP SCAUx'!B812)</f>
        <v/>
      </c>
      <c r="D812" s="105" t="str">
        <f>IF('VSTUP SCAUx'!C812="","",'VSTUP SCAUx'!C812)</f>
        <v/>
      </c>
      <c r="E812" s="105" t="str">
        <f>IF('VSTUP SCAUx'!I812="","",'VSTUP SCAUx'!I812)</f>
        <v/>
      </c>
      <c r="F812" s="95" t="str">
        <f>IF('VSTUP SCAUx'!F812="","",'VSTUP SCAUx'!F812)</f>
        <v/>
      </c>
      <c r="G812" s="95" t="str">
        <f>IF('VSTUP SCAUx'!G812="","",'VSTUP SCAUx'!G812)</f>
        <v/>
      </c>
      <c r="H812" s="101" t="str">
        <f>IF('VSTUP SCAUx'!AC812="","","ANO")</f>
        <v/>
      </c>
      <c r="I812" s="106" t="str">
        <f>IF('VSTUP SCAUx'!BD812="","",'VSTUP SCAUx'!BD812)</f>
        <v/>
      </c>
      <c r="J812" s="101" t="str">
        <f>IF('VSTUP SCAUx'!N812="","",'VSTUP SCAUx'!N812)</f>
        <v/>
      </c>
      <c r="K812" s="95" t="s">
        <v>28</v>
      </c>
      <c r="L812" s="95" t="s">
        <v>28</v>
      </c>
      <c r="M812" s="95" t="s">
        <v>28</v>
      </c>
      <c r="N812" s="95"/>
      <c r="O812" s="95" t="s">
        <v>28</v>
      </c>
      <c r="P812" s="96" t="e">
        <f>ROUND(IF(F812="vyplnit","-",VLOOKUP(CONCATENATE(Y812,G812," ",Z812),ZU!$A$6:$H$100,5,FALSE)*F812),2)</f>
        <v>#N/A</v>
      </c>
      <c r="Q812" s="96" t="e">
        <f t="shared" si="72"/>
        <v>#N/A</v>
      </c>
      <c r="R812" s="97" t="s">
        <v>28</v>
      </c>
      <c r="S812" s="97" t="s">
        <v>28</v>
      </c>
      <c r="T812" s="97" t="s">
        <v>28</v>
      </c>
      <c r="U812" s="96"/>
      <c r="V812" s="101" t="str">
        <f>IF('VSTUP SCAUx'!BH812="","",'VSTUP SCAUx'!BH812)</f>
        <v/>
      </c>
      <c r="W812" s="101" t="str">
        <f>IF('VSTUP SCAUx'!BI812="","",'VSTUP SCAUx'!BI812)</f>
        <v/>
      </c>
      <c r="X812" s="98" t="e">
        <f t="shared" si="73"/>
        <v>#VALUE!</v>
      </c>
      <c r="Y812" s="99">
        <f>IF(A812="vyplnit"," ",VLOOKUP(A812,ZU!$B$6:$H$101,2,FALSE))</f>
        <v>0</v>
      </c>
      <c r="Z812" s="95" t="s">
        <v>28</v>
      </c>
      <c r="AA812" s="95"/>
      <c r="AB812" s="95" t="s">
        <v>28</v>
      </c>
      <c r="AC812" s="95" t="s">
        <v>28</v>
      </c>
      <c r="AD812" s="95" t="s">
        <v>28</v>
      </c>
      <c r="AE812" s="95">
        <f t="shared" si="74"/>
        <v>0</v>
      </c>
      <c r="AF812" s="100">
        <f t="shared" si="75"/>
        <v>1</v>
      </c>
      <c r="AG812" s="95" t="e">
        <f t="shared" si="76"/>
        <v>#N/A</v>
      </c>
      <c r="AH812" s="95"/>
      <c r="AI812" s="101" t="s">
        <v>28</v>
      </c>
      <c r="AJ812" s="101" t="s">
        <v>28</v>
      </c>
      <c r="AK812" s="101" t="s">
        <v>28</v>
      </c>
      <c r="AL812" s="102" t="str">
        <f t="shared" si="77"/>
        <v>nezměněna</v>
      </c>
      <c r="AM812" s="103"/>
    </row>
    <row r="813" spans="1:39" ht="15">
      <c r="A813" s="105" t="str">
        <f>IF('VSTUP SCAUx'!AY813="","",'VSTUP SCAUx'!AY813)</f>
        <v/>
      </c>
      <c r="B813" s="105" t="str">
        <f>IF('VSTUP SCAUx'!A813="","",'VSTUP SCAUx'!A813)</f>
        <v/>
      </c>
      <c r="C813" s="105" t="str">
        <f>IF('VSTUP SCAUx'!B813="","",'VSTUP SCAUx'!B813)</f>
        <v/>
      </c>
      <c r="D813" s="105" t="str">
        <f>IF('VSTUP SCAUx'!C813="","",'VSTUP SCAUx'!C813)</f>
        <v/>
      </c>
      <c r="E813" s="105" t="str">
        <f>IF('VSTUP SCAUx'!I813="","",'VSTUP SCAUx'!I813)</f>
        <v/>
      </c>
      <c r="F813" s="95" t="str">
        <f>IF('VSTUP SCAUx'!F813="","",'VSTUP SCAUx'!F813)</f>
        <v/>
      </c>
      <c r="G813" s="95" t="str">
        <f>IF('VSTUP SCAUx'!G813="","",'VSTUP SCAUx'!G813)</f>
        <v/>
      </c>
      <c r="H813" s="101" t="str">
        <f>IF('VSTUP SCAUx'!AC813="","","ANO")</f>
        <v/>
      </c>
      <c r="I813" s="106" t="str">
        <f>IF('VSTUP SCAUx'!BD813="","",'VSTUP SCAUx'!BD813)</f>
        <v/>
      </c>
      <c r="J813" s="101" t="str">
        <f>IF('VSTUP SCAUx'!N813="","",'VSTUP SCAUx'!N813)</f>
        <v/>
      </c>
      <c r="K813" s="95" t="s">
        <v>28</v>
      </c>
      <c r="L813" s="95" t="s">
        <v>28</v>
      </c>
      <c r="M813" s="95" t="s">
        <v>28</v>
      </c>
      <c r="N813" s="95"/>
      <c r="O813" s="95" t="s">
        <v>28</v>
      </c>
      <c r="P813" s="96" t="e">
        <f>ROUND(IF(F813="vyplnit","-",VLOOKUP(CONCATENATE(Y813,G813," ",Z813),ZU!$A$6:$H$100,5,FALSE)*F813),2)</f>
        <v>#N/A</v>
      </c>
      <c r="Q813" s="96" t="e">
        <f t="shared" si="72"/>
        <v>#N/A</v>
      </c>
      <c r="R813" s="97" t="s">
        <v>28</v>
      </c>
      <c r="S813" s="97" t="s">
        <v>28</v>
      </c>
      <c r="T813" s="97" t="s">
        <v>28</v>
      </c>
      <c r="U813" s="96"/>
      <c r="V813" s="101" t="str">
        <f>IF('VSTUP SCAUx'!BH813="","",'VSTUP SCAUx'!BH813)</f>
        <v/>
      </c>
      <c r="W813" s="101" t="str">
        <f>IF('VSTUP SCAUx'!BI813="","",'VSTUP SCAUx'!BI813)</f>
        <v/>
      </c>
      <c r="X813" s="98" t="e">
        <f t="shared" si="73"/>
        <v>#VALUE!</v>
      </c>
      <c r="Y813" s="99">
        <f>IF(A813="vyplnit"," ",VLOOKUP(A813,ZU!$B$6:$H$101,2,FALSE))</f>
        <v>0</v>
      </c>
      <c r="Z813" s="95" t="s">
        <v>28</v>
      </c>
      <c r="AA813" s="95"/>
      <c r="AB813" s="95" t="s">
        <v>28</v>
      </c>
      <c r="AC813" s="95" t="s">
        <v>28</v>
      </c>
      <c r="AD813" s="95" t="s">
        <v>28</v>
      </c>
      <c r="AE813" s="95">
        <f t="shared" si="74"/>
        <v>0</v>
      </c>
      <c r="AF813" s="100">
        <f t="shared" si="75"/>
        <v>1</v>
      </c>
      <c r="AG813" s="95" t="e">
        <f t="shared" si="76"/>
        <v>#N/A</v>
      </c>
      <c r="AH813" s="95"/>
      <c r="AI813" s="101" t="s">
        <v>28</v>
      </c>
      <c r="AJ813" s="101" t="s">
        <v>28</v>
      </c>
      <c r="AK813" s="101" t="s">
        <v>28</v>
      </c>
      <c r="AL813" s="102" t="str">
        <f t="shared" si="77"/>
        <v>nezměněna</v>
      </c>
      <c r="AM813" s="103"/>
    </row>
    <row r="814" spans="1:39" ht="15">
      <c r="A814" s="105" t="str">
        <f>IF('VSTUP SCAUx'!AY814="","",'VSTUP SCAUx'!AY814)</f>
        <v/>
      </c>
      <c r="B814" s="105" t="str">
        <f>IF('VSTUP SCAUx'!A814="","",'VSTUP SCAUx'!A814)</f>
        <v/>
      </c>
      <c r="C814" s="105" t="str">
        <f>IF('VSTUP SCAUx'!B814="","",'VSTUP SCAUx'!B814)</f>
        <v/>
      </c>
      <c r="D814" s="105" t="str">
        <f>IF('VSTUP SCAUx'!C814="","",'VSTUP SCAUx'!C814)</f>
        <v/>
      </c>
      <c r="E814" s="105" t="str">
        <f>IF('VSTUP SCAUx'!I814="","",'VSTUP SCAUx'!I814)</f>
        <v/>
      </c>
      <c r="F814" s="95" t="str">
        <f>IF('VSTUP SCAUx'!F814="","",'VSTUP SCAUx'!F814)</f>
        <v/>
      </c>
      <c r="G814" s="95" t="str">
        <f>IF('VSTUP SCAUx'!G814="","",'VSTUP SCAUx'!G814)</f>
        <v/>
      </c>
      <c r="H814" s="101" t="str">
        <f>IF('VSTUP SCAUx'!AC814="","","ANO")</f>
        <v/>
      </c>
      <c r="I814" s="106" t="str">
        <f>IF('VSTUP SCAUx'!BD814="","",'VSTUP SCAUx'!BD814)</f>
        <v/>
      </c>
      <c r="J814" s="101" t="str">
        <f>IF('VSTUP SCAUx'!N814="","",'VSTUP SCAUx'!N814)</f>
        <v/>
      </c>
      <c r="K814" s="95" t="s">
        <v>28</v>
      </c>
      <c r="L814" s="95" t="s">
        <v>28</v>
      </c>
      <c r="M814" s="95" t="s">
        <v>28</v>
      </c>
      <c r="N814" s="95"/>
      <c r="O814" s="95" t="s">
        <v>28</v>
      </c>
      <c r="P814" s="96" t="e">
        <f>ROUND(IF(F814="vyplnit","-",VLOOKUP(CONCATENATE(Y814,G814," ",Z814),ZU!$A$6:$H$100,5,FALSE)*F814),2)</f>
        <v>#N/A</v>
      </c>
      <c r="Q814" s="96" t="e">
        <f t="shared" si="72"/>
        <v>#N/A</v>
      </c>
      <c r="R814" s="97" t="s">
        <v>28</v>
      </c>
      <c r="S814" s="97" t="s">
        <v>28</v>
      </c>
      <c r="T814" s="97" t="s">
        <v>28</v>
      </c>
      <c r="U814" s="96"/>
      <c r="V814" s="101" t="str">
        <f>IF('VSTUP SCAUx'!BH814="","",'VSTUP SCAUx'!BH814)</f>
        <v/>
      </c>
      <c r="W814" s="101" t="str">
        <f>IF('VSTUP SCAUx'!BI814="","",'VSTUP SCAUx'!BI814)</f>
        <v/>
      </c>
      <c r="X814" s="98" t="e">
        <f t="shared" si="73"/>
        <v>#VALUE!</v>
      </c>
      <c r="Y814" s="99">
        <f>IF(A814="vyplnit"," ",VLOOKUP(A814,ZU!$B$6:$H$101,2,FALSE))</f>
        <v>0</v>
      </c>
      <c r="Z814" s="95" t="s">
        <v>28</v>
      </c>
      <c r="AA814" s="95"/>
      <c r="AB814" s="95" t="s">
        <v>28</v>
      </c>
      <c r="AC814" s="95" t="s">
        <v>28</v>
      </c>
      <c r="AD814" s="95" t="s">
        <v>28</v>
      </c>
      <c r="AE814" s="95">
        <f t="shared" si="74"/>
        <v>0</v>
      </c>
      <c r="AF814" s="100">
        <f t="shared" si="75"/>
        <v>1</v>
      </c>
      <c r="AG814" s="95" t="e">
        <f t="shared" si="76"/>
        <v>#N/A</v>
      </c>
      <c r="AH814" s="95"/>
      <c r="AI814" s="101" t="s">
        <v>28</v>
      </c>
      <c r="AJ814" s="101" t="s">
        <v>28</v>
      </c>
      <c r="AK814" s="101" t="s">
        <v>28</v>
      </c>
      <c r="AL814" s="102" t="str">
        <f t="shared" si="77"/>
        <v>nezměněna</v>
      </c>
      <c r="AM814" s="103"/>
    </row>
    <row r="815" spans="1:39" ht="15">
      <c r="A815" s="105" t="str">
        <f>IF('VSTUP SCAUx'!AY815="","",'VSTUP SCAUx'!AY815)</f>
        <v/>
      </c>
      <c r="B815" s="105" t="str">
        <f>IF('VSTUP SCAUx'!A815="","",'VSTUP SCAUx'!A815)</f>
        <v/>
      </c>
      <c r="C815" s="105" t="str">
        <f>IF('VSTUP SCAUx'!B815="","",'VSTUP SCAUx'!B815)</f>
        <v/>
      </c>
      <c r="D815" s="105" t="str">
        <f>IF('VSTUP SCAUx'!C815="","",'VSTUP SCAUx'!C815)</f>
        <v/>
      </c>
      <c r="E815" s="105" t="str">
        <f>IF('VSTUP SCAUx'!I815="","",'VSTUP SCAUx'!I815)</f>
        <v/>
      </c>
      <c r="F815" s="95" t="str">
        <f>IF('VSTUP SCAUx'!F815="","",'VSTUP SCAUx'!F815)</f>
        <v/>
      </c>
      <c r="G815" s="95" t="str">
        <f>IF('VSTUP SCAUx'!G815="","",'VSTUP SCAUx'!G815)</f>
        <v/>
      </c>
      <c r="H815" s="101" t="str">
        <f>IF('VSTUP SCAUx'!AC815="","","ANO")</f>
        <v/>
      </c>
      <c r="I815" s="106" t="str">
        <f>IF('VSTUP SCAUx'!BD815="","",'VSTUP SCAUx'!BD815)</f>
        <v/>
      </c>
      <c r="J815" s="101" t="str">
        <f>IF('VSTUP SCAUx'!N815="","",'VSTUP SCAUx'!N815)</f>
        <v/>
      </c>
      <c r="K815" s="95" t="s">
        <v>28</v>
      </c>
      <c r="L815" s="95" t="s">
        <v>28</v>
      </c>
      <c r="M815" s="95" t="s">
        <v>28</v>
      </c>
      <c r="N815" s="95"/>
      <c r="O815" s="95" t="s">
        <v>28</v>
      </c>
      <c r="P815" s="96" t="e">
        <f>ROUND(IF(F815="vyplnit","-",VLOOKUP(CONCATENATE(Y815,G815," ",Z815),ZU!$A$6:$H$100,5,FALSE)*F815),2)</f>
        <v>#N/A</v>
      </c>
      <c r="Q815" s="96" t="e">
        <f t="shared" si="72"/>
        <v>#N/A</v>
      </c>
      <c r="R815" s="97" t="s">
        <v>28</v>
      </c>
      <c r="S815" s="97" t="s">
        <v>28</v>
      </c>
      <c r="T815" s="97" t="s">
        <v>28</v>
      </c>
      <c r="U815" s="96"/>
      <c r="V815" s="101" t="str">
        <f>IF('VSTUP SCAUx'!BH815="","",'VSTUP SCAUx'!BH815)</f>
        <v/>
      </c>
      <c r="W815" s="101" t="str">
        <f>IF('VSTUP SCAUx'!BI815="","",'VSTUP SCAUx'!BI815)</f>
        <v/>
      </c>
      <c r="X815" s="98" t="e">
        <f t="shared" si="73"/>
        <v>#VALUE!</v>
      </c>
      <c r="Y815" s="99">
        <f>IF(A815="vyplnit"," ",VLOOKUP(A815,ZU!$B$6:$H$101,2,FALSE))</f>
        <v>0</v>
      </c>
      <c r="Z815" s="95" t="s">
        <v>28</v>
      </c>
      <c r="AA815" s="95"/>
      <c r="AB815" s="95" t="s">
        <v>28</v>
      </c>
      <c r="AC815" s="95" t="s">
        <v>28</v>
      </c>
      <c r="AD815" s="95" t="s">
        <v>28</v>
      </c>
      <c r="AE815" s="95">
        <f t="shared" si="74"/>
        <v>0</v>
      </c>
      <c r="AF815" s="100">
        <f t="shared" si="75"/>
        <v>1</v>
      </c>
      <c r="AG815" s="95" t="e">
        <f t="shared" si="76"/>
        <v>#N/A</v>
      </c>
      <c r="AH815" s="95"/>
      <c r="AI815" s="101" t="s">
        <v>28</v>
      </c>
      <c r="AJ815" s="101" t="s">
        <v>28</v>
      </c>
      <c r="AK815" s="101" t="s">
        <v>28</v>
      </c>
      <c r="AL815" s="102" t="str">
        <f t="shared" si="77"/>
        <v>nezměněna</v>
      </c>
      <c r="AM815" s="103"/>
    </row>
    <row r="816" spans="1:39" ht="15">
      <c r="A816" s="105" t="str">
        <f>IF('VSTUP SCAUx'!AY816="","",'VSTUP SCAUx'!AY816)</f>
        <v/>
      </c>
      <c r="B816" s="105" t="str">
        <f>IF('VSTUP SCAUx'!A816="","",'VSTUP SCAUx'!A816)</f>
        <v/>
      </c>
      <c r="C816" s="105" t="str">
        <f>IF('VSTUP SCAUx'!B816="","",'VSTUP SCAUx'!B816)</f>
        <v/>
      </c>
      <c r="D816" s="105" t="str">
        <f>IF('VSTUP SCAUx'!C816="","",'VSTUP SCAUx'!C816)</f>
        <v/>
      </c>
      <c r="E816" s="105" t="str">
        <f>IF('VSTUP SCAUx'!I816="","",'VSTUP SCAUx'!I816)</f>
        <v/>
      </c>
      <c r="F816" s="95" t="str">
        <f>IF('VSTUP SCAUx'!F816="","",'VSTUP SCAUx'!F816)</f>
        <v/>
      </c>
      <c r="G816" s="95" t="str">
        <f>IF('VSTUP SCAUx'!G816="","",'VSTUP SCAUx'!G816)</f>
        <v/>
      </c>
      <c r="H816" s="101" t="str">
        <f>IF('VSTUP SCAUx'!AC816="","","ANO")</f>
        <v/>
      </c>
      <c r="I816" s="106" t="str">
        <f>IF('VSTUP SCAUx'!BD816="","",'VSTUP SCAUx'!BD816)</f>
        <v/>
      </c>
      <c r="J816" s="101" t="str">
        <f>IF('VSTUP SCAUx'!N816="","",'VSTUP SCAUx'!N816)</f>
        <v/>
      </c>
      <c r="K816" s="95" t="s">
        <v>28</v>
      </c>
      <c r="L816" s="95" t="s">
        <v>28</v>
      </c>
      <c r="M816" s="95" t="s">
        <v>28</v>
      </c>
      <c r="N816" s="95"/>
      <c r="O816" s="95" t="s">
        <v>28</v>
      </c>
      <c r="P816" s="96" t="e">
        <f>ROUND(IF(F816="vyplnit","-",VLOOKUP(CONCATENATE(Y816,G816," ",Z816),ZU!$A$6:$H$100,5,FALSE)*F816),2)</f>
        <v>#N/A</v>
      </c>
      <c r="Q816" s="96" t="e">
        <f t="shared" si="72"/>
        <v>#N/A</v>
      </c>
      <c r="R816" s="97" t="s">
        <v>28</v>
      </c>
      <c r="S816" s="97" t="s">
        <v>28</v>
      </c>
      <c r="T816" s="97" t="s">
        <v>28</v>
      </c>
      <c r="U816" s="96"/>
      <c r="V816" s="101" t="str">
        <f>IF('VSTUP SCAUx'!BH816="","",'VSTUP SCAUx'!BH816)</f>
        <v/>
      </c>
      <c r="W816" s="101" t="str">
        <f>IF('VSTUP SCAUx'!BI816="","",'VSTUP SCAUx'!BI816)</f>
        <v/>
      </c>
      <c r="X816" s="98" t="e">
        <f t="shared" si="73"/>
        <v>#VALUE!</v>
      </c>
      <c r="Y816" s="99">
        <f>IF(A816="vyplnit"," ",VLOOKUP(A816,ZU!$B$6:$H$101,2,FALSE))</f>
        <v>0</v>
      </c>
      <c r="Z816" s="95" t="s">
        <v>28</v>
      </c>
      <c r="AA816" s="95"/>
      <c r="AB816" s="95" t="s">
        <v>28</v>
      </c>
      <c r="AC816" s="95" t="s">
        <v>28</v>
      </c>
      <c r="AD816" s="95" t="s">
        <v>28</v>
      </c>
      <c r="AE816" s="95">
        <f t="shared" si="74"/>
        <v>0</v>
      </c>
      <c r="AF816" s="100">
        <f t="shared" si="75"/>
        <v>1</v>
      </c>
      <c r="AG816" s="95" t="e">
        <f t="shared" si="76"/>
        <v>#N/A</v>
      </c>
      <c r="AH816" s="95"/>
      <c r="AI816" s="101" t="s">
        <v>28</v>
      </c>
      <c r="AJ816" s="101" t="s">
        <v>28</v>
      </c>
      <c r="AK816" s="101" t="s">
        <v>28</v>
      </c>
      <c r="AL816" s="102" t="str">
        <f t="shared" si="77"/>
        <v>nezměněna</v>
      </c>
      <c r="AM816" s="103"/>
    </row>
    <row r="817" spans="1:39" ht="15">
      <c r="A817" s="105" t="str">
        <f>IF('VSTUP SCAUx'!AY817="","",'VSTUP SCAUx'!AY817)</f>
        <v/>
      </c>
      <c r="B817" s="105" t="str">
        <f>IF('VSTUP SCAUx'!A817="","",'VSTUP SCAUx'!A817)</f>
        <v/>
      </c>
      <c r="C817" s="105" t="str">
        <f>IF('VSTUP SCAUx'!B817="","",'VSTUP SCAUx'!B817)</f>
        <v/>
      </c>
      <c r="D817" s="105" t="str">
        <f>IF('VSTUP SCAUx'!C817="","",'VSTUP SCAUx'!C817)</f>
        <v/>
      </c>
      <c r="E817" s="105" t="str">
        <f>IF('VSTUP SCAUx'!I817="","",'VSTUP SCAUx'!I817)</f>
        <v/>
      </c>
      <c r="F817" s="95" t="str">
        <f>IF('VSTUP SCAUx'!F817="","",'VSTUP SCAUx'!F817)</f>
        <v/>
      </c>
      <c r="G817" s="95" t="str">
        <f>IF('VSTUP SCAUx'!G817="","",'VSTUP SCAUx'!G817)</f>
        <v/>
      </c>
      <c r="H817" s="101" t="str">
        <f>IF('VSTUP SCAUx'!AC817="","","ANO")</f>
        <v/>
      </c>
      <c r="I817" s="106" t="str">
        <f>IF('VSTUP SCAUx'!BD817="","",'VSTUP SCAUx'!BD817)</f>
        <v/>
      </c>
      <c r="J817" s="101" t="str">
        <f>IF('VSTUP SCAUx'!N817="","",'VSTUP SCAUx'!N817)</f>
        <v/>
      </c>
      <c r="K817" s="95" t="s">
        <v>28</v>
      </c>
      <c r="L817" s="95" t="s">
        <v>28</v>
      </c>
      <c r="M817" s="95" t="s">
        <v>28</v>
      </c>
      <c r="N817" s="95"/>
      <c r="O817" s="95" t="s">
        <v>28</v>
      </c>
      <c r="P817" s="96" t="e">
        <f>ROUND(IF(F817="vyplnit","-",VLOOKUP(CONCATENATE(Y817,G817," ",Z817),ZU!$A$6:$H$100,5,FALSE)*F817),2)</f>
        <v>#N/A</v>
      </c>
      <c r="Q817" s="96" t="e">
        <f t="shared" si="72"/>
        <v>#N/A</v>
      </c>
      <c r="R817" s="97" t="s">
        <v>28</v>
      </c>
      <c r="S817" s="97" t="s">
        <v>28</v>
      </c>
      <c r="T817" s="97" t="s">
        <v>28</v>
      </c>
      <c r="U817" s="96"/>
      <c r="V817" s="101" t="str">
        <f>IF('VSTUP SCAUx'!BH817="","",'VSTUP SCAUx'!BH817)</f>
        <v/>
      </c>
      <c r="W817" s="101" t="str">
        <f>IF('VSTUP SCAUx'!BI817="","",'VSTUP SCAUx'!BI817)</f>
        <v/>
      </c>
      <c r="X817" s="98" t="e">
        <f t="shared" si="73"/>
        <v>#VALUE!</v>
      </c>
      <c r="Y817" s="99">
        <f>IF(A817="vyplnit"," ",VLOOKUP(A817,ZU!$B$6:$H$101,2,FALSE))</f>
        <v>0</v>
      </c>
      <c r="Z817" s="95" t="s">
        <v>28</v>
      </c>
      <c r="AA817" s="95"/>
      <c r="AB817" s="95" t="s">
        <v>28</v>
      </c>
      <c r="AC817" s="95" t="s">
        <v>28</v>
      </c>
      <c r="AD817" s="95" t="s">
        <v>28</v>
      </c>
      <c r="AE817" s="95">
        <f t="shared" si="74"/>
        <v>0</v>
      </c>
      <c r="AF817" s="100">
        <f t="shared" si="75"/>
        <v>1</v>
      </c>
      <c r="AG817" s="95" t="e">
        <f t="shared" si="76"/>
        <v>#N/A</v>
      </c>
      <c r="AH817" s="95"/>
      <c r="AI817" s="101" t="s">
        <v>28</v>
      </c>
      <c r="AJ817" s="101" t="s">
        <v>28</v>
      </c>
      <c r="AK817" s="101" t="s">
        <v>28</v>
      </c>
      <c r="AL817" s="102" t="str">
        <f t="shared" si="77"/>
        <v>nezměněna</v>
      </c>
      <c r="AM817" s="103"/>
    </row>
    <row r="818" spans="1:39" ht="15">
      <c r="A818" s="105" t="str">
        <f>IF('VSTUP SCAUx'!AY818="","",'VSTUP SCAUx'!AY818)</f>
        <v/>
      </c>
      <c r="B818" s="105" t="str">
        <f>IF('VSTUP SCAUx'!A818="","",'VSTUP SCAUx'!A818)</f>
        <v/>
      </c>
      <c r="C818" s="105" t="str">
        <f>IF('VSTUP SCAUx'!B818="","",'VSTUP SCAUx'!B818)</f>
        <v/>
      </c>
      <c r="D818" s="105" t="str">
        <f>IF('VSTUP SCAUx'!C818="","",'VSTUP SCAUx'!C818)</f>
        <v/>
      </c>
      <c r="E818" s="105" t="str">
        <f>IF('VSTUP SCAUx'!I818="","",'VSTUP SCAUx'!I818)</f>
        <v/>
      </c>
      <c r="F818" s="95" t="str">
        <f>IF('VSTUP SCAUx'!F818="","",'VSTUP SCAUx'!F818)</f>
        <v/>
      </c>
      <c r="G818" s="95" t="str">
        <f>IF('VSTUP SCAUx'!G818="","",'VSTUP SCAUx'!G818)</f>
        <v/>
      </c>
      <c r="H818" s="101" t="str">
        <f>IF('VSTUP SCAUx'!AC818="","","ANO")</f>
        <v/>
      </c>
      <c r="I818" s="106" t="str">
        <f>IF('VSTUP SCAUx'!BD818="","",'VSTUP SCAUx'!BD818)</f>
        <v/>
      </c>
      <c r="J818" s="101" t="str">
        <f>IF('VSTUP SCAUx'!N818="","",'VSTUP SCAUx'!N818)</f>
        <v/>
      </c>
      <c r="K818" s="95" t="s">
        <v>28</v>
      </c>
      <c r="L818" s="95" t="s">
        <v>28</v>
      </c>
      <c r="M818" s="95" t="s">
        <v>28</v>
      </c>
      <c r="N818" s="95"/>
      <c r="O818" s="95" t="s">
        <v>28</v>
      </c>
      <c r="P818" s="96" t="e">
        <f>ROUND(IF(F818="vyplnit","-",VLOOKUP(CONCATENATE(Y818,G818," ",Z818),ZU!$A$6:$H$100,5,FALSE)*F818),2)</f>
        <v>#N/A</v>
      </c>
      <c r="Q818" s="96" t="e">
        <f t="shared" si="72"/>
        <v>#N/A</v>
      </c>
      <c r="R818" s="97" t="s">
        <v>28</v>
      </c>
      <c r="S818" s="97" t="s">
        <v>28</v>
      </c>
      <c r="T818" s="97" t="s">
        <v>28</v>
      </c>
      <c r="U818" s="96"/>
      <c r="V818" s="101" t="str">
        <f>IF('VSTUP SCAUx'!BH818="","",'VSTUP SCAUx'!BH818)</f>
        <v/>
      </c>
      <c r="W818" s="101" t="str">
        <f>IF('VSTUP SCAUx'!BI818="","",'VSTUP SCAUx'!BI818)</f>
        <v/>
      </c>
      <c r="X818" s="98" t="e">
        <f t="shared" si="73"/>
        <v>#VALUE!</v>
      </c>
      <c r="Y818" s="99">
        <f>IF(A818="vyplnit"," ",VLOOKUP(A818,ZU!$B$6:$H$101,2,FALSE))</f>
        <v>0</v>
      </c>
      <c r="Z818" s="95" t="s">
        <v>28</v>
      </c>
      <c r="AA818" s="95"/>
      <c r="AB818" s="95" t="s">
        <v>28</v>
      </c>
      <c r="AC818" s="95" t="s">
        <v>28</v>
      </c>
      <c r="AD818" s="95" t="s">
        <v>28</v>
      </c>
      <c r="AE818" s="95">
        <f t="shared" si="74"/>
        <v>0</v>
      </c>
      <c r="AF818" s="100">
        <f t="shared" si="75"/>
        <v>1</v>
      </c>
      <c r="AG818" s="95" t="e">
        <f t="shared" si="76"/>
        <v>#N/A</v>
      </c>
      <c r="AH818" s="95"/>
      <c r="AI818" s="101" t="s">
        <v>28</v>
      </c>
      <c r="AJ818" s="101" t="s">
        <v>28</v>
      </c>
      <c r="AK818" s="101" t="s">
        <v>28</v>
      </c>
      <c r="AL818" s="102" t="str">
        <f t="shared" si="77"/>
        <v>nezměněna</v>
      </c>
      <c r="AM818" s="103"/>
    </row>
    <row r="819" spans="1:39" ht="15">
      <c r="A819" s="105" t="str">
        <f>IF('VSTUP SCAUx'!AY819="","",'VSTUP SCAUx'!AY819)</f>
        <v/>
      </c>
      <c r="B819" s="105" t="str">
        <f>IF('VSTUP SCAUx'!A819="","",'VSTUP SCAUx'!A819)</f>
        <v/>
      </c>
      <c r="C819" s="105" t="str">
        <f>IF('VSTUP SCAUx'!B819="","",'VSTUP SCAUx'!B819)</f>
        <v/>
      </c>
      <c r="D819" s="105" t="str">
        <f>IF('VSTUP SCAUx'!C819="","",'VSTUP SCAUx'!C819)</f>
        <v/>
      </c>
      <c r="E819" s="105" t="str">
        <f>IF('VSTUP SCAUx'!I819="","",'VSTUP SCAUx'!I819)</f>
        <v/>
      </c>
      <c r="F819" s="95" t="str">
        <f>IF('VSTUP SCAUx'!F819="","",'VSTUP SCAUx'!F819)</f>
        <v/>
      </c>
      <c r="G819" s="95" t="str">
        <f>IF('VSTUP SCAUx'!G819="","",'VSTUP SCAUx'!G819)</f>
        <v/>
      </c>
      <c r="H819" s="101" t="str">
        <f>IF('VSTUP SCAUx'!AC819="","","ANO")</f>
        <v/>
      </c>
      <c r="I819" s="106" t="str">
        <f>IF('VSTUP SCAUx'!BD819="","",'VSTUP SCAUx'!BD819)</f>
        <v/>
      </c>
      <c r="J819" s="101" t="str">
        <f>IF('VSTUP SCAUx'!N819="","",'VSTUP SCAUx'!N819)</f>
        <v/>
      </c>
      <c r="K819" s="95" t="s">
        <v>28</v>
      </c>
      <c r="L819" s="95" t="s">
        <v>28</v>
      </c>
      <c r="M819" s="95" t="s">
        <v>28</v>
      </c>
      <c r="N819" s="95"/>
      <c r="O819" s="95" t="s">
        <v>28</v>
      </c>
      <c r="P819" s="96" t="e">
        <f>ROUND(IF(F819="vyplnit","-",VLOOKUP(CONCATENATE(Y819,G819," ",Z819),ZU!$A$6:$H$100,5,FALSE)*F819),2)</f>
        <v>#N/A</v>
      </c>
      <c r="Q819" s="96" t="e">
        <f t="shared" si="72"/>
        <v>#N/A</v>
      </c>
      <c r="R819" s="97" t="s">
        <v>28</v>
      </c>
      <c r="S819" s="97" t="s">
        <v>28</v>
      </c>
      <c r="T819" s="97" t="s">
        <v>28</v>
      </c>
      <c r="U819" s="96"/>
      <c r="V819" s="101" t="str">
        <f>IF('VSTUP SCAUx'!BH819="","",'VSTUP SCAUx'!BH819)</f>
        <v/>
      </c>
      <c r="W819" s="101" t="str">
        <f>IF('VSTUP SCAUx'!BI819="","",'VSTUP SCAUx'!BI819)</f>
        <v/>
      </c>
      <c r="X819" s="98" t="e">
        <f t="shared" si="73"/>
        <v>#VALUE!</v>
      </c>
      <c r="Y819" s="99">
        <f>IF(A819="vyplnit"," ",VLOOKUP(A819,ZU!$B$6:$H$101,2,FALSE))</f>
        <v>0</v>
      </c>
      <c r="Z819" s="95" t="s">
        <v>28</v>
      </c>
      <c r="AA819" s="95"/>
      <c r="AB819" s="95" t="s">
        <v>28</v>
      </c>
      <c r="AC819" s="95" t="s">
        <v>28</v>
      </c>
      <c r="AD819" s="95" t="s">
        <v>28</v>
      </c>
      <c r="AE819" s="95">
        <f t="shared" si="74"/>
        <v>0</v>
      </c>
      <c r="AF819" s="100">
        <f t="shared" si="75"/>
        <v>1</v>
      </c>
      <c r="AG819" s="95" t="e">
        <f t="shared" si="76"/>
        <v>#N/A</v>
      </c>
      <c r="AH819" s="95"/>
      <c r="AI819" s="101" t="s">
        <v>28</v>
      </c>
      <c r="AJ819" s="101" t="s">
        <v>28</v>
      </c>
      <c r="AK819" s="101" t="s">
        <v>28</v>
      </c>
      <c r="AL819" s="102" t="str">
        <f t="shared" si="77"/>
        <v>nezměněna</v>
      </c>
      <c r="AM819" s="103"/>
    </row>
    <row r="820" spans="1:39" ht="15">
      <c r="A820" s="105" t="str">
        <f>IF('VSTUP SCAUx'!AY820="","",'VSTUP SCAUx'!AY820)</f>
        <v/>
      </c>
      <c r="B820" s="105" t="str">
        <f>IF('VSTUP SCAUx'!A820="","",'VSTUP SCAUx'!A820)</f>
        <v/>
      </c>
      <c r="C820" s="105" t="str">
        <f>IF('VSTUP SCAUx'!B820="","",'VSTUP SCAUx'!B820)</f>
        <v/>
      </c>
      <c r="D820" s="105" t="str">
        <f>IF('VSTUP SCAUx'!C820="","",'VSTUP SCAUx'!C820)</f>
        <v/>
      </c>
      <c r="E820" s="105" t="str">
        <f>IF('VSTUP SCAUx'!I820="","",'VSTUP SCAUx'!I820)</f>
        <v/>
      </c>
      <c r="F820" s="95" t="str">
        <f>IF('VSTUP SCAUx'!F820="","",'VSTUP SCAUx'!F820)</f>
        <v/>
      </c>
      <c r="G820" s="95" t="str">
        <f>IF('VSTUP SCAUx'!G820="","",'VSTUP SCAUx'!G820)</f>
        <v/>
      </c>
      <c r="H820" s="101" t="str">
        <f>IF('VSTUP SCAUx'!AC820="","","ANO")</f>
        <v/>
      </c>
      <c r="I820" s="106" t="str">
        <f>IF('VSTUP SCAUx'!BD820="","",'VSTUP SCAUx'!BD820)</f>
        <v/>
      </c>
      <c r="J820" s="101" t="str">
        <f>IF('VSTUP SCAUx'!N820="","",'VSTUP SCAUx'!N820)</f>
        <v/>
      </c>
      <c r="K820" s="95" t="s">
        <v>28</v>
      </c>
      <c r="L820" s="95" t="s">
        <v>28</v>
      </c>
      <c r="M820" s="95" t="s">
        <v>28</v>
      </c>
      <c r="N820" s="95"/>
      <c r="O820" s="95" t="s">
        <v>28</v>
      </c>
      <c r="P820" s="96" t="e">
        <f>ROUND(IF(F820="vyplnit","-",VLOOKUP(CONCATENATE(Y820,G820," ",Z820),ZU!$A$6:$H$100,5,FALSE)*F820),2)</f>
        <v>#N/A</v>
      </c>
      <c r="Q820" s="96" t="e">
        <f t="shared" si="72"/>
        <v>#N/A</v>
      </c>
      <c r="R820" s="97" t="s">
        <v>28</v>
      </c>
      <c r="S820" s="97" t="s">
        <v>28</v>
      </c>
      <c r="T820" s="97" t="s">
        <v>28</v>
      </c>
      <c r="U820" s="96"/>
      <c r="V820" s="101" t="str">
        <f>IF('VSTUP SCAUx'!BH820="","",'VSTUP SCAUx'!BH820)</f>
        <v/>
      </c>
      <c r="W820" s="101" t="str">
        <f>IF('VSTUP SCAUx'!BI820="","",'VSTUP SCAUx'!BI820)</f>
        <v/>
      </c>
      <c r="X820" s="98" t="e">
        <f t="shared" si="73"/>
        <v>#VALUE!</v>
      </c>
      <c r="Y820" s="99">
        <f>IF(A820="vyplnit"," ",VLOOKUP(A820,ZU!$B$6:$H$101,2,FALSE))</f>
        <v>0</v>
      </c>
      <c r="Z820" s="95" t="s">
        <v>28</v>
      </c>
      <c r="AA820" s="95"/>
      <c r="AB820" s="95" t="s">
        <v>28</v>
      </c>
      <c r="AC820" s="95" t="s">
        <v>28</v>
      </c>
      <c r="AD820" s="95" t="s">
        <v>28</v>
      </c>
      <c r="AE820" s="95">
        <f t="shared" si="74"/>
        <v>0</v>
      </c>
      <c r="AF820" s="100">
        <f t="shared" si="75"/>
        <v>1</v>
      </c>
      <c r="AG820" s="95" t="e">
        <f t="shared" si="76"/>
        <v>#N/A</v>
      </c>
      <c r="AH820" s="95"/>
      <c r="AI820" s="101" t="s">
        <v>28</v>
      </c>
      <c r="AJ820" s="101" t="s">
        <v>28</v>
      </c>
      <c r="AK820" s="101" t="s">
        <v>28</v>
      </c>
      <c r="AL820" s="102" t="str">
        <f t="shared" si="77"/>
        <v>nezměněna</v>
      </c>
      <c r="AM820" s="103"/>
    </row>
    <row r="821" spans="1:39" ht="15">
      <c r="A821" s="105" t="str">
        <f>IF('VSTUP SCAUx'!AY821="","",'VSTUP SCAUx'!AY821)</f>
        <v/>
      </c>
      <c r="B821" s="105" t="str">
        <f>IF('VSTUP SCAUx'!A821="","",'VSTUP SCAUx'!A821)</f>
        <v/>
      </c>
      <c r="C821" s="105" t="str">
        <f>IF('VSTUP SCAUx'!B821="","",'VSTUP SCAUx'!B821)</f>
        <v/>
      </c>
      <c r="D821" s="105" t="str">
        <f>IF('VSTUP SCAUx'!C821="","",'VSTUP SCAUx'!C821)</f>
        <v/>
      </c>
      <c r="E821" s="105" t="str">
        <f>IF('VSTUP SCAUx'!I821="","",'VSTUP SCAUx'!I821)</f>
        <v/>
      </c>
      <c r="F821" s="95" t="str">
        <f>IF('VSTUP SCAUx'!F821="","",'VSTUP SCAUx'!F821)</f>
        <v/>
      </c>
      <c r="G821" s="95" t="str">
        <f>IF('VSTUP SCAUx'!G821="","",'VSTUP SCAUx'!G821)</f>
        <v/>
      </c>
      <c r="H821" s="101" t="str">
        <f>IF('VSTUP SCAUx'!AC821="","","ANO")</f>
        <v/>
      </c>
      <c r="I821" s="106" t="str">
        <f>IF('VSTUP SCAUx'!BD821="","",'VSTUP SCAUx'!BD821)</f>
        <v/>
      </c>
      <c r="J821" s="101" t="str">
        <f>IF('VSTUP SCAUx'!N821="","",'VSTUP SCAUx'!N821)</f>
        <v/>
      </c>
      <c r="K821" s="95" t="s">
        <v>28</v>
      </c>
      <c r="L821" s="95" t="s">
        <v>28</v>
      </c>
      <c r="M821" s="95" t="s">
        <v>28</v>
      </c>
      <c r="N821" s="95"/>
      <c r="O821" s="95" t="s">
        <v>28</v>
      </c>
      <c r="P821" s="96" t="e">
        <f>ROUND(IF(F821="vyplnit","-",VLOOKUP(CONCATENATE(Y821,G821," ",Z821),ZU!$A$6:$H$100,5,FALSE)*F821),2)</f>
        <v>#N/A</v>
      </c>
      <c r="Q821" s="96" t="e">
        <f t="shared" si="72"/>
        <v>#N/A</v>
      </c>
      <c r="R821" s="97" t="s">
        <v>28</v>
      </c>
      <c r="S821" s="97" t="s">
        <v>28</v>
      </c>
      <c r="T821" s="97" t="s">
        <v>28</v>
      </c>
      <c r="U821" s="96"/>
      <c r="V821" s="101" t="str">
        <f>IF('VSTUP SCAUx'!BH821="","",'VSTUP SCAUx'!BH821)</f>
        <v/>
      </c>
      <c r="W821" s="101" t="str">
        <f>IF('VSTUP SCAUx'!BI821="","",'VSTUP SCAUx'!BI821)</f>
        <v/>
      </c>
      <c r="X821" s="98" t="e">
        <f t="shared" si="73"/>
        <v>#VALUE!</v>
      </c>
      <c r="Y821" s="99">
        <f>IF(A821="vyplnit"," ",VLOOKUP(A821,ZU!$B$6:$H$101,2,FALSE))</f>
        <v>0</v>
      </c>
      <c r="Z821" s="95" t="s">
        <v>28</v>
      </c>
      <c r="AA821" s="95"/>
      <c r="AB821" s="95" t="s">
        <v>28</v>
      </c>
      <c r="AC821" s="95" t="s">
        <v>28</v>
      </c>
      <c r="AD821" s="95" t="s">
        <v>28</v>
      </c>
      <c r="AE821" s="95">
        <f t="shared" si="74"/>
        <v>0</v>
      </c>
      <c r="AF821" s="100">
        <f t="shared" si="75"/>
        <v>1</v>
      </c>
      <c r="AG821" s="95" t="e">
        <f t="shared" si="76"/>
        <v>#N/A</v>
      </c>
      <c r="AH821" s="95"/>
      <c r="AI821" s="101" t="s">
        <v>28</v>
      </c>
      <c r="AJ821" s="101" t="s">
        <v>28</v>
      </c>
      <c r="AK821" s="101" t="s">
        <v>28</v>
      </c>
      <c r="AL821" s="102" t="str">
        <f t="shared" si="77"/>
        <v>nezměněna</v>
      </c>
      <c r="AM821" s="103"/>
    </row>
    <row r="822" spans="1:39" ht="15">
      <c r="A822" s="105" t="str">
        <f>IF('VSTUP SCAUx'!AY822="","",'VSTUP SCAUx'!AY822)</f>
        <v/>
      </c>
      <c r="B822" s="105" t="str">
        <f>IF('VSTUP SCAUx'!A822="","",'VSTUP SCAUx'!A822)</f>
        <v/>
      </c>
      <c r="C822" s="105" t="str">
        <f>IF('VSTUP SCAUx'!B822="","",'VSTUP SCAUx'!B822)</f>
        <v/>
      </c>
      <c r="D822" s="105" t="str">
        <f>IF('VSTUP SCAUx'!C822="","",'VSTUP SCAUx'!C822)</f>
        <v/>
      </c>
      <c r="E822" s="105" t="str">
        <f>IF('VSTUP SCAUx'!I822="","",'VSTUP SCAUx'!I822)</f>
        <v/>
      </c>
      <c r="F822" s="95" t="str">
        <f>IF('VSTUP SCAUx'!F822="","",'VSTUP SCAUx'!F822)</f>
        <v/>
      </c>
      <c r="G822" s="95" t="str">
        <f>IF('VSTUP SCAUx'!G822="","",'VSTUP SCAUx'!G822)</f>
        <v/>
      </c>
      <c r="H822" s="101" t="str">
        <f>IF('VSTUP SCAUx'!AC822="","","ANO")</f>
        <v/>
      </c>
      <c r="I822" s="106" t="str">
        <f>IF('VSTUP SCAUx'!BD822="","",'VSTUP SCAUx'!BD822)</f>
        <v/>
      </c>
      <c r="J822" s="101" t="str">
        <f>IF('VSTUP SCAUx'!N822="","",'VSTUP SCAUx'!N822)</f>
        <v/>
      </c>
      <c r="K822" s="95" t="s">
        <v>28</v>
      </c>
      <c r="L822" s="95" t="s">
        <v>28</v>
      </c>
      <c r="M822" s="95" t="s">
        <v>28</v>
      </c>
      <c r="N822" s="95"/>
      <c r="O822" s="95" t="s">
        <v>28</v>
      </c>
      <c r="P822" s="96" t="e">
        <f>ROUND(IF(F822="vyplnit","-",VLOOKUP(CONCATENATE(Y822,G822," ",Z822),ZU!$A$6:$H$100,5,FALSE)*F822),2)</f>
        <v>#N/A</v>
      </c>
      <c r="Q822" s="96" t="e">
        <f t="shared" si="72"/>
        <v>#N/A</v>
      </c>
      <c r="R822" s="97" t="s">
        <v>28</v>
      </c>
      <c r="S822" s="97" t="s">
        <v>28</v>
      </c>
      <c r="T822" s="97" t="s">
        <v>28</v>
      </c>
      <c r="U822" s="96"/>
      <c r="V822" s="101" t="str">
        <f>IF('VSTUP SCAUx'!BH822="","",'VSTUP SCAUx'!BH822)</f>
        <v/>
      </c>
      <c r="W822" s="101" t="str">
        <f>IF('VSTUP SCAUx'!BI822="","",'VSTUP SCAUx'!BI822)</f>
        <v/>
      </c>
      <c r="X822" s="98" t="e">
        <f t="shared" si="73"/>
        <v>#VALUE!</v>
      </c>
      <c r="Y822" s="99">
        <f>IF(A822="vyplnit"," ",VLOOKUP(A822,ZU!$B$6:$H$101,2,FALSE))</f>
        <v>0</v>
      </c>
      <c r="Z822" s="95" t="s">
        <v>28</v>
      </c>
      <c r="AA822" s="95"/>
      <c r="AB822" s="95" t="s">
        <v>28</v>
      </c>
      <c r="AC822" s="95" t="s">
        <v>28</v>
      </c>
      <c r="AD822" s="95" t="s">
        <v>28</v>
      </c>
      <c r="AE822" s="95">
        <f t="shared" si="74"/>
        <v>0</v>
      </c>
      <c r="AF822" s="100">
        <f t="shared" si="75"/>
        <v>1</v>
      </c>
      <c r="AG822" s="95" t="e">
        <f t="shared" si="76"/>
        <v>#N/A</v>
      </c>
      <c r="AH822" s="95"/>
      <c r="AI822" s="101" t="s">
        <v>28</v>
      </c>
      <c r="AJ822" s="101" t="s">
        <v>28</v>
      </c>
      <c r="AK822" s="101" t="s">
        <v>28</v>
      </c>
      <c r="AL822" s="102" t="str">
        <f t="shared" si="77"/>
        <v>nezměněna</v>
      </c>
      <c r="AM822" s="103"/>
    </row>
    <row r="823" spans="1:39" ht="15">
      <c r="A823" s="105" t="str">
        <f>IF('VSTUP SCAUx'!AY823="","",'VSTUP SCAUx'!AY823)</f>
        <v/>
      </c>
      <c r="B823" s="105" t="str">
        <f>IF('VSTUP SCAUx'!A823="","",'VSTUP SCAUx'!A823)</f>
        <v/>
      </c>
      <c r="C823" s="105" t="str">
        <f>IF('VSTUP SCAUx'!B823="","",'VSTUP SCAUx'!B823)</f>
        <v/>
      </c>
      <c r="D823" s="105" t="str">
        <f>IF('VSTUP SCAUx'!C823="","",'VSTUP SCAUx'!C823)</f>
        <v/>
      </c>
      <c r="E823" s="105" t="str">
        <f>IF('VSTUP SCAUx'!I823="","",'VSTUP SCAUx'!I823)</f>
        <v/>
      </c>
      <c r="F823" s="95" t="str">
        <f>IF('VSTUP SCAUx'!F823="","",'VSTUP SCAUx'!F823)</f>
        <v/>
      </c>
      <c r="G823" s="95" t="str">
        <f>IF('VSTUP SCAUx'!G823="","",'VSTUP SCAUx'!G823)</f>
        <v/>
      </c>
      <c r="H823" s="101" t="str">
        <f>IF('VSTUP SCAUx'!AC823="","","ANO")</f>
        <v/>
      </c>
      <c r="I823" s="106" t="str">
        <f>IF('VSTUP SCAUx'!BD823="","",'VSTUP SCAUx'!BD823)</f>
        <v/>
      </c>
      <c r="J823" s="101" t="str">
        <f>IF('VSTUP SCAUx'!N823="","",'VSTUP SCAUx'!N823)</f>
        <v/>
      </c>
      <c r="K823" s="95" t="s">
        <v>28</v>
      </c>
      <c r="L823" s="95" t="s">
        <v>28</v>
      </c>
      <c r="M823" s="95" t="s">
        <v>28</v>
      </c>
      <c r="N823" s="95"/>
      <c r="O823" s="95" t="s">
        <v>28</v>
      </c>
      <c r="P823" s="96" t="e">
        <f>ROUND(IF(F823="vyplnit","-",VLOOKUP(CONCATENATE(Y823,G823," ",Z823),ZU!$A$6:$H$100,5,FALSE)*F823),2)</f>
        <v>#N/A</v>
      </c>
      <c r="Q823" s="96" t="e">
        <f t="shared" si="72"/>
        <v>#N/A</v>
      </c>
      <c r="R823" s="97" t="s">
        <v>28</v>
      </c>
      <c r="S823" s="97" t="s">
        <v>28</v>
      </c>
      <c r="T823" s="97" t="s">
        <v>28</v>
      </c>
      <c r="U823" s="96"/>
      <c r="V823" s="101" t="str">
        <f>IF('VSTUP SCAUx'!BH823="","",'VSTUP SCAUx'!BH823)</f>
        <v/>
      </c>
      <c r="W823" s="101" t="str">
        <f>IF('VSTUP SCAUx'!BI823="","",'VSTUP SCAUx'!BI823)</f>
        <v/>
      </c>
      <c r="X823" s="98" t="e">
        <f t="shared" si="73"/>
        <v>#VALUE!</v>
      </c>
      <c r="Y823" s="99">
        <f>IF(A823="vyplnit"," ",VLOOKUP(A823,ZU!$B$6:$H$101,2,FALSE))</f>
        <v>0</v>
      </c>
      <c r="Z823" s="95" t="s">
        <v>28</v>
      </c>
      <c r="AA823" s="95"/>
      <c r="AB823" s="95" t="s">
        <v>28</v>
      </c>
      <c r="AC823" s="95" t="s">
        <v>28</v>
      </c>
      <c r="AD823" s="95" t="s">
        <v>28</v>
      </c>
      <c r="AE823" s="95">
        <f t="shared" si="74"/>
        <v>0</v>
      </c>
      <c r="AF823" s="100">
        <f t="shared" si="75"/>
        <v>1</v>
      </c>
      <c r="AG823" s="95" t="e">
        <f t="shared" si="76"/>
        <v>#N/A</v>
      </c>
      <c r="AH823" s="95"/>
      <c r="AI823" s="101" t="s">
        <v>28</v>
      </c>
      <c r="AJ823" s="101" t="s">
        <v>28</v>
      </c>
      <c r="AK823" s="101" t="s">
        <v>28</v>
      </c>
      <c r="AL823" s="102" t="str">
        <f t="shared" si="77"/>
        <v>nezměněna</v>
      </c>
      <c r="AM823" s="103"/>
    </row>
    <row r="824" spans="1:39" ht="15">
      <c r="A824" s="105" t="str">
        <f>IF('VSTUP SCAUx'!AY824="","",'VSTUP SCAUx'!AY824)</f>
        <v/>
      </c>
      <c r="B824" s="105" t="str">
        <f>IF('VSTUP SCAUx'!A824="","",'VSTUP SCAUx'!A824)</f>
        <v/>
      </c>
      <c r="C824" s="105" t="str">
        <f>IF('VSTUP SCAUx'!B824="","",'VSTUP SCAUx'!B824)</f>
        <v/>
      </c>
      <c r="D824" s="105" t="str">
        <f>IF('VSTUP SCAUx'!C824="","",'VSTUP SCAUx'!C824)</f>
        <v/>
      </c>
      <c r="E824" s="105" t="str">
        <f>IF('VSTUP SCAUx'!I824="","",'VSTUP SCAUx'!I824)</f>
        <v/>
      </c>
      <c r="F824" s="95" t="str">
        <f>IF('VSTUP SCAUx'!F824="","",'VSTUP SCAUx'!F824)</f>
        <v/>
      </c>
      <c r="G824" s="95" t="str">
        <f>IF('VSTUP SCAUx'!G824="","",'VSTUP SCAUx'!G824)</f>
        <v/>
      </c>
      <c r="H824" s="101" t="str">
        <f>IF('VSTUP SCAUx'!AC824="","","ANO")</f>
        <v/>
      </c>
      <c r="I824" s="106" t="str">
        <f>IF('VSTUP SCAUx'!BD824="","",'VSTUP SCAUx'!BD824)</f>
        <v/>
      </c>
      <c r="J824" s="101" t="str">
        <f>IF('VSTUP SCAUx'!N824="","",'VSTUP SCAUx'!N824)</f>
        <v/>
      </c>
      <c r="K824" s="95" t="s">
        <v>28</v>
      </c>
      <c r="L824" s="95" t="s">
        <v>28</v>
      </c>
      <c r="M824" s="95" t="s">
        <v>28</v>
      </c>
      <c r="N824" s="95"/>
      <c r="O824" s="95" t="s">
        <v>28</v>
      </c>
      <c r="P824" s="96" t="e">
        <f>ROUND(IF(F824="vyplnit","-",VLOOKUP(CONCATENATE(Y824,G824," ",Z824),ZU!$A$6:$H$100,5,FALSE)*F824),2)</f>
        <v>#N/A</v>
      </c>
      <c r="Q824" s="96" t="e">
        <f t="shared" si="72"/>
        <v>#N/A</v>
      </c>
      <c r="R824" s="97" t="s">
        <v>28</v>
      </c>
      <c r="S824" s="97" t="s">
        <v>28</v>
      </c>
      <c r="T824" s="97" t="s">
        <v>28</v>
      </c>
      <c r="U824" s="96"/>
      <c r="V824" s="101" t="str">
        <f>IF('VSTUP SCAUx'!BH824="","",'VSTUP SCAUx'!BH824)</f>
        <v/>
      </c>
      <c r="W824" s="101" t="str">
        <f>IF('VSTUP SCAUx'!BI824="","",'VSTUP SCAUx'!BI824)</f>
        <v/>
      </c>
      <c r="X824" s="98" t="e">
        <f t="shared" si="73"/>
        <v>#VALUE!</v>
      </c>
      <c r="Y824" s="99">
        <f>IF(A824="vyplnit"," ",VLOOKUP(A824,ZU!$B$6:$H$101,2,FALSE))</f>
        <v>0</v>
      </c>
      <c r="Z824" s="95" t="s">
        <v>28</v>
      </c>
      <c r="AA824" s="95"/>
      <c r="AB824" s="95" t="s">
        <v>28</v>
      </c>
      <c r="AC824" s="95" t="s">
        <v>28</v>
      </c>
      <c r="AD824" s="95" t="s">
        <v>28</v>
      </c>
      <c r="AE824" s="95">
        <f t="shared" si="74"/>
        <v>0</v>
      </c>
      <c r="AF824" s="100">
        <f t="shared" si="75"/>
        <v>1</v>
      </c>
      <c r="AG824" s="95" t="e">
        <f t="shared" si="76"/>
        <v>#N/A</v>
      </c>
      <c r="AH824" s="95"/>
      <c r="AI824" s="101" t="s">
        <v>28</v>
      </c>
      <c r="AJ824" s="101" t="s">
        <v>28</v>
      </c>
      <c r="AK824" s="101" t="s">
        <v>28</v>
      </c>
      <c r="AL824" s="102" t="str">
        <f t="shared" si="77"/>
        <v>nezměněna</v>
      </c>
      <c r="AM824" s="103"/>
    </row>
    <row r="825" spans="1:39" ht="15">
      <c r="A825" s="105" t="str">
        <f>IF('VSTUP SCAUx'!AY825="","",'VSTUP SCAUx'!AY825)</f>
        <v/>
      </c>
      <c r="B825" s="105" t="str">
        <f>IF('VSTUP SCAUx'!A825="","",'VSTUP SCAUx'!A825)</f>
        <v/>
      </c>
      <c r="C825" s="105" t="str">
        <f>IF('VSTUP SCAUx'!B825="","",'VSTUP SCAUx'!B825)</f>
        <v/>
      </c>
      <c r="D825" s="105" t="str">
        <f>IF('VSTUP SCAUx'!C825="","",'VSTUP SCAUx'!C825)</f>
        <v/>
      </c>
      <c r="E825" s="105" t="str">
        <f>IF('VSTUP SCAUx'!I825="","",'VSTUP SCAUx'!I825)</f>
        <v/>
      </c>
      <c r="F825" s="95" t="str">
        <f>IF('VSTUP SCAUx'!F825="","",'VSTUP SCAUx'!F825)</f>
        <v/>
      </c>
      <c r="G825" s="95" t="str">
        <f>IF('VSTUP SCAUx'!G825="","",'VSTUP SCAUx'!G825)</f>
        <v/>
      </c>
      <c r="H825" s="101" t="str">
        <f>IF('VSTUP SCAUx'!AC825="","","ANO")</f>
        <v/>
      </c>
      <c r="I825" s="106" t="str">
        <f>IF('VSTUP SCAUx'!BD825="","",'VSTUP SCAUx'!BD825)</f>
        <v/>
      </c>
      <c r="J825" s="101" t="str">
        <f>IF('VSTUP SCAUx'!N825="","",'VSTUP SCAUx'!N825)</f>
        <v/>
      </c>
      <c r="K825" s="95" t="s">
        <v>28</v>
      </c>
      <c r="L825" s="95" t="s">
        <v>28</v>
      </c>
      <c r="M825" s="95" t="s">
        <v>28</v>
      </c>
      <c r="N825" s="95"/>
      <c r="O825" s="95" t="s">
        <v>28</v>
      </c>
      <c r="P825" s="96" t="e">
        <f>ROUND(IF(F825="vyplnit","-",VLOOKUP(CONCATENATE(Y825,G825," ",Z825),ZU!$A$6:$H$100,5,FALSE)*F825),2)</f>
        <v>#N/A</v>
      </c>
      <c r="Q825" s="96" t="e">
        <f t="shared" si="72"/>
        <v>#N/A</v>
      </c>
      <c r="R825" s="97" t="s">
        <v>28</v>
      </c>
      <c r="S825" s="97" t="s">
        <v>28</v>
      </c>
      <c r="T825" s="97" t="s">
        <v>28</v>
      </c>
      <c r="U825" s="96"/>
      <c r="V825" s="101" t="str">
        <f>IF('VSTUP SCAUx'!BH825="","",'VSTUP SCAUx'!BH825)</f>
        <v/>
      </c>
      <c r="W825" s="101" t="str">
        <f>IF('VSTUP SCAUx'!BI825="","",'VSTUP SCAUx'!BI825)</f>
        <v/>
      </c>
      <c r="X825" s="98" t="e">
        <f t="shared" si="73"/>
        <v>#VALUE!</v>
      </c>
      <c r="Y825" s="99">
        <f>IF(A825="vyplnit"," ",VLOOKUP(A825,ZU!$B$6:$H$101,2,FALSE))</f>
        <v>0</v>
      </c>
      <c r="Z825" s="95" t="s">
        <v>28</v>
      </c>
      <c r="AA825" s="95"/>
      <c r="AB825" s="95" t="s">
        <v>28</v>
      </c>
      <c r="AC825" s="95" t="s">
        <v>28</v>
      </c>
      <c r="AD825" s="95" t="s">
        <v>28</v>
      </c>
      <c r="AE825" s="95">
        <f t="shared" si="74"/>
        <v>0</v>
      </c>
      <c r="AF825" s="100">
        <f t="shared" si="75"/>
        <v>1</v>
      </c>
      <c r="AG825" s="95" t="e">
        <f t="shared" si="76"/>
        <v>#N/A</v>
      </c>
      <c r="AH825" s="95"/>
      <c r="AI825" s="101" t="s">
        <v>28</v>
      </c>
      <c r="AJ825" s="101" t="s">
        <v>28</v>
      </c>
      <c r="AK825" s="101" t="s">
        <v>28</v>
      </c>
      <c r="AL825" s="102" t="str">
        <f t="shared" si="77"/>
        <v>nezměněna</v>
      </c>
      <c r="AM825" s="103"/>
    </row>
    <row r="826" spans="1:39" ht="15">
      <c r="A826" s="105" t="str">
        <f>IF('VSTUP SCAUx'!AY826="","",'VSTUP SCAUx'!AY826)</f>
        <v/>
      </c>
      <c r="B826" s="105" t="str">
        <f>IF('VSTUP SCAUx'!A826="","",'VSTUP SCAUx'!A826)</f>
        <v/>
      </c>
      <c r="C826" s="105" t="str">
        <f>IF('VSTUP SCAUx'!B826="","",'VSTUP SCAUx'!B826)</f>
        <v/>
      </c>
      <c r="D826" s="105" t="str">
        <f>IF('VSTUP SCAUx'!C826="","",'VSTUP SCAUx'!C826)</f>
        <v/>
      </c>
      <c r="E826" s="105" t="str">
        <f>IF('VSTUP SCAUx'!I826="","",'VSTUP SCAUx'!I826)</f>
        <v/>
      </c>
      <c r="F826" s="95" t="str">
        <f>IF('VSTUP SCAUx'!F826="","",'VSTUP SCAUx'!F826)</f>
        <v/>
      </c>
      <c r="G826" s="95" t="str">
        <f>IF('VSTUP SCAUx'!G826="","",'VSTUP SCAUx'!G826)</f>
        <v/>
      </c>
      <c r="H826" s="101" t="str">
        <f>IF('VSTUP SCAUx'!AC826="","","ANO")</f>
        <v/>
      </c>
      <c r="I826" s="106" t="str">
        <f>IF('VSTUP SCAUx'!BD826="","",'VSTUP SCAUx'!BD826)</f>
        <v/>
      </c>
      <c r="J826" s="101" t="str">
        <f>IF('VSTUP SCAUx'!N826="","",'VSTUP SCAUx'!N826)</f>
        <v/>
      </c>
      <c r="K826" s="95" t="s">
        <v>28</v>
      </c>
      <c r="L826" s="95" t="s">
        <v>28</v>
      </c>
      <c r="M826" s="95" t="s">
        <v>28</v>
      </c>
      <c r="N826" s="95"/>
      <c r="O826" s="95" t="s">
        <v>28</v>
      </c>
      <c r="P826" s="96" t="e">
        <f>ROUND(IF(F826="vyplnit","-",VLOOKUP(CONCATENATE(Y826,G826," ",Z826),ZU!$A$6:$H$100,5,FALSE)*F826),2)</f>
        <v>#N/A</v>
      </c>
      <c r="Q826" s="96" t="e">
        <f t="shared" si="72"/>
        <v>#N/A</v>
      </c>
      <c r="R826" s="97" t="s">
        <v>28</v>
      </c>
      <c r="S826" s="97" t="s">
        <v>28</v>
      </c>
      <c r="T826" s="97" t="s">
        <v>28</v>
      </c>
      <c r="U826" s="96"/>
      <c r="V826" s="101" t="str">
        <f>IF('VSTUP SCAUx'!BH826="","",'VSTUP SCAUx'!BH826)</f>
        <v/>
      </c>
      <c r="W826" s="101" t="str">
        <f>IF('VSTUP SCAUx'!BI826="","",'VSTUP SCAUx'!BI826)</f>
        <v/>
      </c>
      <c r="X826" s="98" t="e">
        <f t="shared" si="73"/>
        <v>#VALUE!</v>
      </c>
      <c r="Y826" s="99">
        <f>IF(A826="vyplnit"," ",VLOOKUP(A826,ZU!$B$6:$H$101,2,FALSE))</f>
        <v>0</v>
      </c>
      <c r="Z826" s="95" t="s">
        <v>28</v>
      </c>
      <c r="AA826" s="95"/>
      <c r="AB826" s="95" t="s">
        <v>28</v>
      </c>
      <c r="AC826" s="95" t="s">
        <v>28</v>
      </c>
      <c r="AD826" s="95" t="s">
        <v>28</v>
      </c>
      <c r="AE826" s="95">
        <f t="shared" si="74"/>
        <v>0</v>
      </c>
      <c r="AF826" s="100">
        <f t="shared" si="75"/>
        <v>1</v>
      </c>
      <c r="AG826" s="95" t="e">
        <f t="shared" si="76"/>
        <v>#N/A</v>
      </c>
      <c r="AH826" s="95"/>
      <c r="AI826" s="101" t="s">
        <v>28</v>
      </c>
      <c r="AJ826" s="101" t="s">
        <v>28</v>
      </c>
      <c r="AK826" s="101" t="s">
        <v>28</v>
      </c>
      <c r="AL826" s="102" t="str">
        <f t="shared" si="77"/>
        <v>nezměněna</v>
      </c>
      <c r="AM826" s="103"/>
    </row>
    <row r="827" spans="1:39" ht="15">
      <c r="A827" s="105" t="str">
        <f>IF('VSTUP SCAUx'!AY827="","",'VSTUP SCAUx'!AY827)</f>
        <v/>
      </c>
      <c r="B827" s="105" t="str">
        <f>IF('VSTUP SCAUx'!A827="","",'VSTUP SCAUx'!A827)</f>
        <v/>
      </c>
      <c r="C827" s="105" t="str">
        <f>IF('VSTUP SCAUx'!B827="","",'VSTUP SCAUx'!B827)</f>
        <v/>
      </c>
      <c r="D827" s="105" t="str">
        <f>IF('VSTUP SCAUx'!C827="","",'VSTUP SCAUx'!C827)</f>
        <v/>
      </c>
      <c r="E827" s="105" t="str">
        <f>IF('VSTUP SCAUx'!I827="","",'VSTUP SCAUx'!I827)</f>
        <v/>
      </c>
      <c r="F827" s="95" t="str">
        <f>IF('VSTUP SCAUx'!F827="","",'VSTUP SCAUx'!F827)</f>
        <v/>
      </c>
      <c r="G827" s="95" t="str">
        <f>IF('VSTUP SCAUx'!G827="","",'VSTUP SCAUx'!G827)</f>
        <v/>
      </c>
      <c r="H827" s="101" t="str">
        <f>IF('VSTUP SCAUx'!AC827="","","ANO")</f>
        <v/>
      </c>
      <c r="I827" s="106" t="str">
        <f>IF('VSTUP SCAUx'!BD827="","",'VSTUP SCAUx'!BD827)</f>
        <v/>
      </c>
      <c r="J827" s="101" t="str">
        <f>IF('VSTUP SCAUx'!N827="","",'VSTUP SCAUx'!N827)</f>
        <v/>
      </c>
      <c r="K827" s="95" t="s">
        <v>28</v>
      </c>
      <c r="L827" s="95" t="s">
        <v>28</v>
      </c>
      <c r="M827" s="95" t="s">
        <v>28</v>
      </c>
      <c r="N827" s="95"/>
      <c r="O827" s="95" t="s">
        <v>28</v>
      </c>
      <c r="P827" s="96" t="e">
        <f>ROUND(IF(F827="vyplnit","-",VLOOKUP(CONCATENATE(Y827,G827," ",Z827),ZU!$A$6:$H$100,5,FALSE)*F827),2)</f>
        <v>#N/A</v>
      </c>
      <c r="Q827" s="96" t="e">
        <f t="shared" si="72"/>
        <v>#N/A</v>
      </c>
      <c r="R827" s="97" t="s">
        <v>28</v>
      </c>
      <c r="S827" s="97" t="s">
        <v>28</v>
      </c>
      <c r="T827" s="97" t="s">
        <v>28</v>
      </c>
      <c r="U827" s="96"/>
      <c r="V827" s="101" t="str">
        <f>IF('VSTUP SCAUx'!BH827="","",'VSTUP SCAUx'!BH827)</f>
        <v/>
      </c>
      <c r="W827" s="101" t="str">
        <f>IF('VSTUP SCAUx'!BI827="","",'VSTUP SCAUx'!BI827)</f>
        <v/>
      </c>
      <c r="X827" s="98" t="e">
        <f t="shared" si="73"/>
        <v>#VALUE!</v>
      </c>
      <c r="Y827" s="99">
        <f>IF(A827="vyplnit"," ",VLOOKUP(A827,ZU!$B$6:$H$101,2,FALSE))</f>
        <v>0</v>
      </c>
      <c r="Z827" s="95" t="s">
        <v>28</v>
      </c>
      <c r="AA827" s="95"/>
      <c r="AB827" s="95" t="s">
        <v>28</v>
      </c>
      <c r="AC827" s="95" t="s">
        <v>28</v>
      </c>
      <c r="AD827" s="95" t="s">
        <v>28</v>
      </c>
      <c r="AE827" s="95">
        <f t="shared" si="74"/>
        <v>0</v>
      </c>
      <c r="AF827" s="100">
        <f t="shared" si="75"/>
        <v>1</v>
      </c>
      <c r="AG827" s="95" t="e">
        <f t="shared" si="76"/>
        <v>#N/A</v>
      </c>
      <c r="AH827" s="95"/>
      <c r="AI827" s="101" t="s">
        <v>28</v>
      </c>
      <c r="AJ827" s="101" t="s">
        <v>28</v>
      </c>
      <c r="AK827" s="101" t="s">
        <v>28</v>
      </c>
      <c r="AL827" s="102" t="str">
        <f t="shared" si="77"/>
        <v>nezměněna</v>
      </c>
      <c r="AM827" s="103"/>
    </row>
    <row r="828" spans="1:39" ht="15">
      <c r="A828" s="105" t="str">
        <f>IF('VSTUP SCAUx'!AY828="","",'VSTUP SCAUx'!AY828)</f>
        <v/>
      </c>
      <c r="B828" s="105" t="str">
        <f>IF('VSTUP SCAUx'!A828="","",'VSTUP SCAUx'!A828)</f>
        <v/>
      </c>
      <c r="C828" s="105" t="str">
        <f>IF('VSTUP SCAUx'!B828="","",'VSTUP SCAUx'!B828)</f>
        <v/>
      </c>
      <c r="D828" s="105" t="str">
        <f>IF('VSTUP SCAUx'!C828="","",'VSTUP SCAUx'!C828)</f>
        <v/>
      </c>
      <c r="E828" s="105" t="str">
        <f>IF('VSTUP SCAUx'!I828="","",'VSTUP SCAUx'!I828)</f>
        <v/>
      </c>
      <c r="F828" s="95" t="str">
        <f>IF('VSTUP SCAUx'!F828="","",'VSTUP SCAUx'!F828)</f>
        <v/>
      </c>
      <c r="G828" s="95" t="str">
        <f>IF('VSTUP SCAUx'!G828="","",'VSTUP SCAUx'!G828)</f>
        <v/>
      </c>
      <c r="H828" s="101" t="str">
        <f>IF('VSTUP SCAUx'!AC828="","","ANO")</f>
        <v/>
      </c>
      <c r="I828" s="106" t="str">
        <f>IF('VSTUP SCAUx'!BD828="","",'VSTUP SCAUx'!BD828)</f>
        <v/>
      </c>
      <c r="J828" s="101" t="str">
        <f>IF('VSTUP SCAUx'!N828="","",'VSTUP SCAUx'!N828)</f>
        <v/>
      </c>
      <c r="K828" s="95" t="s">
        <v>28</v>
      </c>
      <c r="L828" s="95" t="s">
        <v>28</v>
      </c>
      <c r="M828" s="95" t="s">
        <v>28</v>
      </c>
      <c r="N828" s="95"/>
      <c r="O828" s="95" t="s">
        <v>28</v>
      </c>
      <c r="P828" s="96" t="e">
        <f>ROUND(IF(F828="vyplnit","-",VLOOKUP(CONCATENATE(Y828,G828," ",Z828),ZU!$A$6:$H$100,5,FALSE)*F828),2)</f>
        <v>#N/A</v>
      </c>
      <c r="Q828" s="96" t="e">
        <f t="shared" si="72"/>
        <v>#N/A</v>
      </c>
      <c r="R828" s="97" t="s">
        <v>28</v>
      </c>
      <c r="S828" s="97" t="s">
        <v>28</v>
      </c>
      <c r="T828" s="97" t="s">
        <v>28</v>
      </c>
      <c r="U828" s="96"/>
      <c r="V828" s="101" t="str">
        <f>IF('VSTUP SCAUx'!BH828="","",'VSTUP SCAUx'!BH828)</f>
        <v/>
      </c>
      <c r="W828" s="101" t="str">
        <f>IF('VSTUP SCAUx'!BI828="","",'VSTUP SCAUx'!BI828)</f>
        <v/>
      </c>
      <c r="X828" s="98" t="e">
        <f t="shared" si="73"/>
        <v>#VALUE!</v>
      </c>
      <c r="Y828" s="99">
        <f>IF(A828="vyplnit"," ",VLOOKUP(A828,ZU!$B$6:$H$101,2,FALSE))</f>
        <v>0</v>
      </c>
      <c r="Z828" s="95" t="s">
        <v>28</v>
      </c>
      <c r="AA828" s="95"/>
      <c r="AB828" s="95" t="s">
        <v>28</v>
      </c>
      <c r="AC828" s="95" t="s">
        <v>28</v>
      </c>
      <c r="AD828" s="95" t="s">
        <v>28</v>
      </c>
      <c r="AE828" s="95">
        <f t="shared" si="74"/>
        <v>0</v>
      </c>
      <c r="AF828" s="100">
        <f t="shared" si="75"/>
        <v>1</v>
      </c>
      <c r="AG828" s="95" t="e">
        <f t="shared" si="76"/>
        <v>#N/A</v>
      </c>
      <c r="AH828" s="95"/>
      <c r="AI828" s="101" t="s">
        <v>28</v>
      </c>
      <c r="AJ828" s="101" t="s">
        <v>28</v>
      </c>
      <c r="AK828" s="101" t="s">
        <v>28</v>
      </c>
      <c r="AL828" s="102" t="str">
        <f t="shared" si="77"/>
        <v>nezměněna</v>
      </c>
      <c r="AM828" s="103"/>
    </row>
    <row r="829" spans="1:39" ht="15">
      <c r="A829" s="105" t="str">
        <f>IF('VSTUP SCAUx'!AY829="","",'VSTUP SCAUx'!AY829)</f>
        <v/>
      </c>
      <c r="B829" s="105" t="str">
        <f>IF('VSTUP SCAUx'!A829="","",'VSTUP SCAUx'!A829)</f>
        <v/>
      </c>
      <c r="C829" s="105" t="str">
        <f>IF('VSTUP SCAUx'!B829="","",'VSTUP SCAUx'!B829)</f>
        <v/>
      </c>
      <c r="D829" s="105" t="str">
        <f>IF('VSTUP SCAUx'!C829="","",'VSTUP SCAUx'!C829)</f>
        <v/>
      </c>
      <c r="E829" s="105" t="str">
        <f>IF('VSTUP SCAUx'!I829="","",'VSTUP SCAUx'!I829)</f>
        <v/>
      </c>
      <c r="F829" s="95" t="str">
        <f>IF('VSTUP SCAUx'!F829="","",'VSTUP SCAUx'!F829)</f>
        <v/>
      </c>
      <c r="G829" s="95" t="str">
        <f>IF('VSTUP SCAUx'!G829="","",'VSTUP SCAUx'!G829)</f>
        <v/>
      </c>
      <c r="H829" s="101" t="str">
        <f>IF('VSTUP SCAUx'!AC829="","","ANO")</f>
        <v/>
      </c>
      <c r="I829" s="106" t="str">
        <f>IF('VSTUP SCAUx'!BD829="","",'VSTUP SCAUx'!BD829)</f>
        <v/>
      </c>
      <c r="J829" s="101" t="str">
        <f>IF('VSTUP SCAUx'!N829="","",'VSTUP SCAUx'!N829)</f>
        <v/>
      </c>
      <c r="K829" s="95" t="s">
        <v>28</v>
      </c>
      <c r="L829" s="95" t="s">
        <v>28</v>
      </c>
      <c r="M829" s="95" t="s">
        <v>28</v>
      </c>
      <c r="N829" s="95"/>
      <c r="O829" s="95" t="s">
        <v>28</v>
      </c>
      <c r="P829" s="96" t="e">
        <f>ROUND(IF(F829="vyplnit","-",VLOOKUP(CONCATENATE(Y829,G829," ",Z829),ZU!$A$6:$H$100,5,FALSE)*F829),2)</f>
        <v>#N/A</v>
      </c>
      <c r="Q829" s="96" t="e">
        <f t="shared" si="72"/>
        <v>#N/A</v>
      </c>
      <c r="R829" s="97" t="s">
        <v>28</v>
      </c>
      <c r="S829" s="97" t="s">
        <v>28</v>
      </c>
      <c r="T829" s="97" t="s">
        <v>28</v>
      </c>
      <c r="U829" s="96"/>
      <c r="V829" s="101" t="str">
        <f>IF('VSTUP SCAUx'!BH829="","",'VSTUP SCAUx'!BH829)</f>
        <v/>
      </c>
      <c r="W829" s="101" t="str">
        <f>IF('VSTUP SCAUx'!BI829="","",'VSTUP SCAUx'!BI829)</f>
        <v/>
      </c>
      <c r="X829" s="98" t="e">
        <f t="shared" si="73"/>
        <v>#VALUE!</v>
      </c>
      <c r="Y829" s="99">
        <f>IF(A829="vyplnit"," ",VLOOKUP(A829,ZU!$B$6:$H$101,2,FALSE))</f>
        <v>0</v>
      </c>
      <c r="Z829" s="95" t="s">
        <v>28</v>
      </c>
      <c r="AA829" s="95"/>
      <c r="AB829" s="95" t="s">
        <v>28</v>
      </c>
      <c r="AC829" s="95" t="s">
        <v>28</v>
      </c>
      <c r="AD829" s="95" t="s">
        <v>28</v>
      </c>
      <c r="AE829" s="95">
        <f t="shared" si="74"/>
        <v>0</v>
      </c>
      <c r="AF829" s="100">
        <f t="shared" si="75"/>
        <v>1</v>
      </c>
      <c r="AG829" s="95" t="e">
        <f t="shared" si="76"/>
        <v>#N/A</v>
      </c>
      <c r="AH829" s="95"/>
      <c r="AI829" s="101" t="s">
        <v>28</v>
      </c>
      <c r="AJ829" s="101" t="s">
        <v>28</v>
      </c>
      <c r="AK829" s="101" t="s">
        <v>28</v>
      </c>
      <c r="AL829" s="102" t="str">
        <f t="shared" si="77"/>
        <v>nezměněna</v>
      </c>
      <c r="AM829" s="103"/>
    </row>
    <row r="830" spans="1:39" ht="15">
      <c r="A830" s="105" t="str">
        <f>IF('VSTUP SCAUx'!AY830="","",'VSTUP SCAUx'!AY830)</f>
        <v/>
      </c>
      <c r="B830" s="105" t="str">
        <f>IF('VSTUP SCAUx'!A830="","",'VSTUP SCAUx'!A830)</f>
        <v/>
      </c>
      <c r="C830" s="105" t="str">
        <f>IF('VSTUP SCAUx'!B830="","",'VSTUP SCAUx'!B830)</f>
        <v/>
      </c>
      <c r="D830" s="105" t="str">
        <f>IF('VSTUP SCAUx'!C830="","",'VSTUP SCAUx'!C830)</f>
        <v/>
      </c>
      <c r="E830" s="105" t="str">
        <f>IF('VSTUP SCAUx'!I830="","",'VSTUP SCAUx'!I830)</f>
        <v/>
      </c>
      <c r="F830" s="95" t="str">
        <f>IF('VSTUP SCAUx'!F830="","",'VSTUP SCAUx'!F830)</f>
        <v/>
      </c>
      <c r="G830" s="95" t="str">
        <f>IF('VSTUP SCAUx'!G830="","",'VSTUP SCAUx'!G830)</f>
        <v/>
      </c>
      <c r="H830" s="101" t="str">
        <f>IF('VSTUP SCAUx'!AC830="","","ANO")</f>
        <v/>
      </c>
      <c r="I830" s="106" t="str">
        <f>IF('VSTUP SCAUx'!BD830="","",'VSTUP SCAUx'!BD830)</f>
        <v/>
      </c>
      <c r="J830" s="101" t="str">
        <f>IF('VSTUP SCAUx'!N830="","",'VSTUP SCAUx'!N830)</f>
        <v/>
      </c>
      <c r="K830" s="95" t="s">
        <v>28</v>
      </c>
      <c r="L830" s="95" t="s">
        <v>28</v>
      </c>
      <c r="M830" s="95" t="s">
        <v>28</v>
      </c>
      <c r="N830" s="95"/>
      <c r="O830" s="95" t="s">
        <v>28</v>
      </c>
      <c r="P830" s="96" t="e">
        <f>ROUND(IF(F830="vyplnit","-",VLOOKUP(CONCATENATE(Y830,G830," ",Z830),ZU!$A$6:$H$100,5,FALSE)*F830),2)</f>
        <v>#N/A</v>
      </c>
      <c r="Q830" s="96" t="e">
        <f t="shared" si="72"/>
        <v>#N/A</v>
      </c>
      <c r="R830" s="97" t="s">
        <v>28</v>
      </c>
      <c r="S830" s="97" t="s">
        <v>28</v>
      </c>
      <c r="T830" s="97" t="s">
        <v>28</v>
      </c>
      <c r="U830" s="96"/>
      <c r="V830" s="101" t="str">
        <f>IF('VSTUP SCAUx'!BH830="","",'VSTUP SCAUx'!BH830)</f>
        <v/>
      </c>
      <c r="W830" s="101" t="str">
        <f>IF('VSTUP SCAUx'!BI830="","",'VSTUP SCAUx'!BI830)</f>
        <v/>
      </c>
      <c r="X830" s="98" t="e">
        <f t="shared" si="73"/>
        <v>#VALUE!</v>
      </c>
      <c r="Y830" s="99">
        <f>IF(A830="vyplnit"," ",VLOOKUP(A830,ZU!$B$6:$H$101,2,FALSE))</f>
        <v>0</v>
      </c>
      <c r="Z830" s="95" t="s">
        <v>28</v>
      </c>
      <c r="AA830" s="95"/>
      <c r="AB830" s="95" t="s">
        <v>28</v>
      </c>
      <c r="AC830" s="95" t="s">
        <v>28</v>
      </c>
      <c r="AD830" s="95" t="s">
        <v>28</v>
      </c>
      <c r="AE830" s="95">
        <f t="shared" si="74"/>
        <v>0</v>
      </c>
      <c r="AF830" s="100">
        <f t="shared" si="75"/>
        <v>1</v>
      </c>
      <c r="AG830" s="95" t="e">
        <f t="shared" si="76"/>
        <v>#N/A</v>
      </c>
      <c r="AH830" s="95"/>
      <c r="AI830" s="101" t="s">
        <v>28</v>
      </c>
      <c r="AJ830" s="101" t="s">
        <v>28</v>
      </c>
      <c r="AK830" s="101" t="s">
        <v>28</v>
      </c>
      <c r="AL830" s="102" t="str">
        <f t="shared" si="77"/>
        <v>nezměněna</v>
      </c>
      <c r="AM830" s="103"/>
    </row>
    <row r="831" spans="1:39" ht="15">
      <c r="A831" s="105" t="str">
        <f>IF('VSTUP SCAUx'!AY831="","",'VSTUP SCAUx'!AY831)</f>
        <v/>
      </c>
      <c r="B831" s="105" t="str">
        <f>IF('VSTUP SCAUx'!A831="","",'VSTUP SCAUx'!A831)</f>
        <v/>
      </c>
      <c r="C831" s="105" t="str">
        <f>IF('VSTUP SCAUx'!B831="","",'VSTUP SCAUx'!B831)</f>
        <v/>
      </c>
      <c r="D831" s="105" t="str">
        <f>IF('VSTUP SCAUx'!C831="","",'VSTUP SCAUx'!C831)</f>
        <v/>
      </c>
      <c r="E831" s="105" t="str">
        <f>IF('VSTUP SCAUx'!I831="","",'VSTUP SCAUx'!I831)</f>
        <v/>
      </c>
      <c r="F831" s="95" t="str">
        <f>IF('VSTUP SCAUx'!F831="","",'VSTUP SCAUx'!F831)</f>
        <v/>
      </c>
      <c r="G831" s="95" t="str">
        <f>IF('VSTUP SCAUx'!G831="","",'VSTUP SCAUx'!G831)</f>
        <v/>
      </c>
      <c r="H831" s="101" t="str">
        <f>IF('VSTUP SCAUx'!AC831="","","ANO")</f>
        <v/>
      </c>
      <c r="I831" s="106" t="str">
        <f>IF('VSTUP SCAUx'!BD831="","",'VSTUP SCAUx'!BD831)</f>
        <v/>
      </c>
      <c r="J831" s="101" t="str">
        <f>IF('VSTUP SCAUx'!N831="","",'VSTUP SCAUx'!N831)</f>
        <v/>
      </c>
      <c r="K831" s="95" t="s">
        <v>28</v>
      </c>
      <c r="L831" s="95" t="s">
        <v>28</v>
      </c>
      <c r="M831" s="95" t="s">
        <v>28</v>
      </c>
      <c r="N831" s="95"/>
      <c r="O831" s="95" t="s">
        <v>28</v>
      </c>
      <c r="P831" s="96" t="e">
        <f>ROUND(IF(F831="vyplnit","-",VLOOKUP(CONCATENATE(Y831,G831," ",Z831),ZU!$A$6:$H$100,5,FALSE)*F831),2)</f>
        <v>#N/A</v>
      </c>
      <c r="Q831" s="96" t="e">
        <f t="shared" si="72"/>
        <v>#N/A</v>
      </c>
      <c r="R831" s="97" t="s">
        <v>28</v>
      </c>
      <c r="S831" s="97" t="s">
        <v>28</v>
      </c>
      <c r="T831" s="97" t="s">
        <v>28</v>
      </c>
      <c r="U831" s="96"/>
      <c r="V831" s="101" t="str">
        <f>IF('VSTUP SCAUx'!BH831="","",'VSTUP SCAUx'!BH831)</f>
        <v/>
      </c>
      <c r="W831" s="101" t="str">
        <f>IF('VSTUP SCAUx'!BI831="","",'VSTUP SCAUx'!BI831)</f>
        <v/>
      </c>
      <c r="X831" s="98" t="e">
        <f t="shared" si="73"/>
        <v>#VALUE!</v>
      </c>
      <c r="Y831" s="99">
        <f>IF(A831="vyplnit"," ",VLOOKUP(A831,ZU!$B$6:$H$101,2,FALSE))</f>
        <v>0</v>
      </c>
      <c r="Z831" s="95" t="s">
        <v>28</v>
      </c>
      <c r="AA831" s="95"/>
      <c r="AB831" s="95" t="s">
        <v>28</v>
      </c>
      <c r="AC831" s="95" t="s">
        <v>28</v>
      </c>
      <c r="AD831" s="95" t="s">
        <v>28</v>
      </c>
      <c r="AE831" s="95">
        <f t="shared" si="74"/>
        <v>0</v>
      </c>
      <c r="AF831" s="100">
        <f t="shared" si="75"/>
        <v>1</v>
      </c>
      <c r="AG831" s="95" t="e">
        <f t="shared" si="76"/>
        <v>#N/A</v>
      </c>
      <c r="AH831" s="95"/>
      <c r="AI831" s="101" t="s">
        <v>28</v>
      </c>
      <c r="AJ831" s="101" t="s">
        <v>28</v>
      </c>
      <c r="AK831" s="101" t="s">
        <v>28</v>
      </c>
      <c r="AL831" s="102" t="str">
        <f t="shared" si="77"/>
        <v>nezměněna</v>
      </c>
      <c r="AM831" s="103"/>
    </row>
    <row r="832" spans="1:39" ht="15">
      <c r="A832" s="105" t="str">
        <f>IF('VSTUP SCAUx'!AY832="","",'VSTUP SCAUx'!AY832)</f>
        <v/>
      </c>
      <c r="B832" s="105" t="str">
        <f>IF('VSTUP SCAUx'!A832="","",'VSTUP SCAUx'!A832)</f>
        <v/>
      </c>
      <c r="C832" s="105" t="str">
        <f>IF('VSTUP SCAUx'!B832="","",'VSTUP SCAUx'!B832)</f>
        <v/>
      </c>
      <c r="D832" s="105" t="str">
        <f>IF('VSTUP SCAUx'!C832="","",'VSTUP SCAUx'!C832)</f>
        <v/>
      </c>
      <c r="E832" s="105" t="str">
        <f>IF('VSTUP SCAUx'!I832="","",'VSTUP SCAUx'!I832)</f>
        <v/>
      </c>
      <c r="F832" s="95" t="str">
        <f>IF('VSTUP SCAUx'!F832="","",'VSTUP SCAUx'!F832)</f>
        <v/>
      </c>
      <c r="G832" s="95" t="str">
        <f>IF('VSTUP SCAUx'!G832="","",'VSTUP SCAUx'!G832)</f>
        <v/>
      </c>
      <c r="H832" s="101" t="str">
        <f>IF('VSTUP SCAUx'!AC832="","","ANO")</f>
        <v/>
      </c>
      <c r="I832" s="106" t="str">
        <f>IF('VSTUP SCAUx'!BD832="","",'VSTUP SCAUx'!BD832)</f>
        <v/>
      </c>
      <c r="J832" s="101" t="str">
        <f>IF('VSTUP SCAUx'!N832="","",'VSTUP SCAUx'!N832)</f>
        <v/>
      </c>
      <c r="K832" s="95" t="s">
        <v>28</v>
      </c>
      <c r="L832" s="95" t="s">
        <v>28</v>
      </c>
      <c r="M832" s="95" t="s">
        <v>28</v>
      </c>
      <c r="N832" s="95"/>
      <c r="O832" s="95" t="s">
        <v>28</v>
      </c>
      <c r="P832" s="96" t="e">
        <f>ROUND(IF(F832="vyplnit","-",VLOOKUP(CONCATENATE(Y832,G832," ",Z832),ZU!$A$6:$H$100,5,FALSE)*F832),2)</f>
        <v>#N/A</v>
      </c>
      <c r="Q832" s="96" t="e">
        <f t="shared" si="72"/>
        <v>#N/A</v>
      </c>
      <c r="R832" s="97" t="s">
        <v>28</v>
      </c>
      <c r="S832" s="97" t="s">
        <v>28</v>
      </c>
      <c r="T832" s="97" t="s">
        <v>28</v>
      </c>
      <c r="U832" s="96"/>
      <c r="V832" s="101" t="str">
        <f>IF('VSTUP SCAUx'!BH832="","",'VSTUP SCAUx'!BH832)</f>
        <v/>
      </c>
      <c r="W832" s="101" t="str">
        <f>IF('VSTUP SCAUx'!BI832="","",'VSTUP SCAUx'!BI832)</f>
        <v/>
      </c>
      <c r="X832" s="98" t="e">
        <f t="shared" si="73"/>
        <v>#VALUE!</v>
      </c>
      <c r="Y832" s="99">
        <f>IF(A832="vyplnit"," ",VLOOKUP(A832,ZU!$B$6:$H$101,2,FALSE))</f>
        <v>0</v>
      </c>
      <c r="Z832" s="95" t="s">
        <v>28</v>
      </c>
      <c r="AA832" s="95"/>
      <c r="AB832" s="95" t="s">
        <v>28</v>
      </c>
      <c r="AC832" s="95" t="s">
        <v>28</v>
      </c>
      <c r="AD832" s="95" t="s">
        <v>28</v>
      </c>
      <c r="AE832" s="95">
        <f t="shared" si="74"/>
        <v>0</v>
      </c>
      <c r="AF832" s="100">
        <f t="shared" si="75"/>
        <v>1</v>
      </c>
      <c r="AG832" s="95" t="e">
        <f t="shared" si="76"/>
        <v>#N/A</v>
      </c>
      <c r="AH832" s="95"/>
      <c r="AI832" s="101" t="s">
        <v>28</v>
      </c>
      <c r="AJ832" s="101" t="s">
        <v>28</v>
      </c>
      <c r="AK832" s="101" t="s">
        <v>28</v>
      </c>
      <c r="AL832" s="102" t="str">
        <f t="shared" si="77"/>
        <v>nezměněna</v>
      </c>
      <c r="AM832" s="103"/>
    </row>
    <row r="833" spans="1:39" ht="15">
      <c r="A833" s="105" t="str">
        <f>IF('VSTUP SCAUx'!AY833="","",'VSTUP SCAUx'!AY833)</f>
        <v/>
      </c>
      <c r="B833" s="105" t="str">
        <f>IF('VSTUP SCAUx'!A833="","",'VSTUP SCAUx'!A833)</f>
        <v/>
      </c>
      <c r="C833" s="105" t="str">
        <f>IF('VSTUP SCAUx'!B833="","",'VSTUP SCAUx'!B833)</f>
        <v/>
      </c>
      <c r="D833" s="105" t="str">
        <f>IF('VSTUP SCAUx'!C833="","",'VSTUP SCAUx'!C833)</f>
        <v/>
      </c>
      <c r="E833" s="105" t="str">
        <f>IF('VSTUP SCAUx'!I833="","",'VSTUP SCAUx'!I833)</f>
        <v/>
      </c>
      <c r="F833" s="95" t="str">
        <f>IF('VSTUP SCAUx'!F833="","",'VSTUP SCAUx'!F833)</f>
        <v/>
      </c>
      <c r="G833" s="95" t="str">
        <f>IF('VSTUP SCAUx'!G833="","",'VSTUP SCAUx'!G833)</f>
        <v/>
      </c>
      <c r="H833" s="101" t="str">
        <f>IF('VSTUP SCAUx'!AC833="","","ANO")</f>
        <v/>
      </c>
      <c r="I833" s="106" t="str">
        <f>IF('VSTUP SCAUx'!BD833="","",'VSTUP SCAUx'!BD833)</f>
        <v/>
      </c>
      <c r="J833" s="101" t="str">
        <f>IF('VSTUP SCAUx'!N833="","",'VSTUP SCAUx'!N833)</f>
        <v/>
      </c>
      <c r="K833" s="95" t="s">
        <v>28</v>
      </c>
      <c r="L833" s="95" t="s">
        <v>28</v>
      </c>
      <c r="M833" s="95" t="s">
        <v>28</v>
      </c>
      <c r="N833" s="95"/>
      <c r="O833" s="95" t="s">
        <v>28</v>
      </c>
      <c r="P833" s="96" t="e">
        <f>ROUND(IF(F833="vyplnit","-",VLOOKUP(CONCATENATE(Y833,G833," ",Z833),ZU!$A$6:$H$100,5,FALSE)*F833),2)</f>
        <v>#N/A</v>
      </c>
      <c r="Q833" s="96" t="e">
        <f t="shared" si="72"/>
        <v>#N/A</v>
      </c>
      <c r="R833" s="97" t="s">
        <v>28</v>
      </c>
      <c r="S833" s="97" t="s">
        <v>28</v>
      </c>
      <c r="T833" s="97" t="s">
        <v>28</v>
      </c>
      <c r="U833" s="96"/>
      <c r="V833" s="101" t="str">
        <f>IF('VSTUP SCAUx'!BH833="","",'VSTUP SCAUx'!BH833)</f>
        <v/>
      </c>
      <c r="W833" s="101" t="str">
        <f>IF('VSTUP SCAUx'!BI833="","",'VSTUP SCAUx'!BI833)</f>
        <v/>
      </c>
      <c r="X833" s="98" t="e">
        <f t="shared" si="73"/>
        <v>#VALUE!</v>
      </c>
      <c r="Y833" s="99">
        <f>IF(A833="vyplnit"," ",VLOOKUP(A833,ZU!$B$6:$H$101,2,FALSE))</f>
        <v>0</v>
      </c>
      <c r="Z833" s="95" t="s">
        <v>28</v>
      </c>
      <c r="AA833" s="95"/>
      <c r="AB833" s="95" t="s">
        <v>28</v>
      </c>
      <c r="AC833" s="95" t="s">
        <v>28</v>
      </c>
      <c r="AD833" s="95" t="s">
        <v>28</v>
      </c>
      <c r="AE833" s="95">
        <f t="shared" si="74"/>
        <v>0</v>
      </c>
      <c r="AF833" s="100">
        <f t="shared" si="75"/>
        <v>1</v>
      </c>
      <c r="AG833" s="95" t="e">
        <f t="shared" si="76"/>
        <v>#N/A</v>
      </c>
      <c r="AH833" s="95"/>
      <c r="AI833" s="101" t="s">
        <v>28</v>
      </c>
      <c r="AJ833" s="101" t="s">
        <v>28</v>
      </c>
      <c r="AK833" s="101" t="s">
        <v>28</v>
      </c>
      <c r="AL833" s="102" t="str">
        <f t="shared" si="77"/>
        <v>nezměněna</v>
      </c>
      <c r="AM833" s="103"/>
    </row>
    <row r="834" spans="1:39" ht="15">
      <c r="A834" s="105" t="str">
        <f>IF('VSTUP SCAUx'!AY834="","",'VSTUP SCAUx'!AY834)</f>
        <v/>
      </c>
      <c r="B834" s="105" t="str">
        <f>IF('VSTUP SCAUx'!A834="","",'VSTUP SCAUx'!A834)</f>
        <v/>
      </c>
      <c r="C834" s="105" t="str">
        <f>IF('VSTUP SCAUx'!B834="","",'VSTUP SCAUx'!B834)</f>
        <v/>
      </c>
      <c r="D834" s="105" t="str">
        <f>IF('VSTUP SCAUx'!C834="","",'VSTUP SCAUx'!C834)</f>
        <v/>
      </c>
      <c r="E834" s="105" t="str">
        <f>IF('VSTUP SCAUx'!I834="","",'VSTUP SCAUx'!I834)</f>
        <v/>
      </c>
      <c r="F834" s="95" t="str">
        <f>IF('VSTUP SCAUx'!F834="","",'VSTUP SCAUx'!F834)</f>
        <v/>
      </c>
      <c r="G834" s="95" t="str">
        <f>IF('VSTUP SCAUx'!G834="","",'VSTUP SCAUx'!G834)</f>
        <v/>
      </c>
      <c r="H834" s="101" t="str">
        <f>IF('VSTUP SCAUx'!AC834="","","ANO")</f>
        <v/>
      </c>
      <c r="I834" s="106" t="str">
        <f>IF('VSTUP SCAUx'!BD834="","",'VSTUP SCAUx'!BD834)</f>
        <v/>
      </c>
      <c r="J834" s="101" t="str">
        <f>IF('VSTUP SCAUx'!N834="","",'VSTUP SCAUx'!N834)</f>
        <v/>
      </c>
      <c r="K834" s="95" t="s">
        <v>28</v>
      </c>
      <c r="L834" s="95" t="s">
        <v>28</v>
      </c>
      <c r="M834" s="95" t="s">
        <v>28</v>
      </c>
      <c r="N834" s="95"/>
      <c r="O834" s="95" t="s">
        <v>28</v>
      </c>
      <c r="P834" s="96" t="e">
        <f>ROUND(IF(F834="vyplnit","-",VLOOKUP(CONCATENATE(Y834,G834," ",Z834),ZU!$A$6:$H$100,5,FALSE)*F834),2)</f>
        <v>#N/A</v>
      </c>
      <c r="Q834" s="96" t="e">
        <f t="shared" si="72"/>
        <v>#N/A</v>
      </c>
      <c r="R834" s="97" t="s">
        <v>28</v>
      </c>
      <c r="S834" s="97" t="s">
        <v>28</v>
      </c>
      <c r="T834" s="97" t="s">
        <v>28</v>
      </c>
      <c r="U834" s="96"/>
      <c r="V834" s="101" t="str">
        <f>IF('VSTUP SCAUx'!BH834="","",'VSTUP SCAUx'!BH834)</f>
        <v/>
      </c>
      <c r="W834" s="101" t="str">
        <f>IF('VSTUP SCAUx'!BI834="","",'VSTUP SCAUx'!BI834)</f>
        <v/>
      </c>
      <c r="X834" s="98" t="e">
        <f t="shared" si="73"/>
        <v>#VALUE!</v>
      </c>
      <c r="Y834" s="99">
        <f>IF(A834="vyplnit"," ",VLOOKUP(A834,ZU!$B$6:$H$101,2,FALSE))</f>
        <v>0</v>
      </c>
      <c r="Z834" s="95" t="s">
        <v>28</v>
      </c>
      <c r="AA834" s="95"/>
      <c r="AB834" s="95" t="s">
        <v>28</v>
      </c>
      <c r="AC834" s="95" t="s">
        <v>28</v>
      </c>
      <c r="AD834" s="95" t="s">
        <v>28</v>
      </c>
      <c r="AE834" s="95">
        <f t="shared" si="74"/>
        <v>0</v>
      </c>
      <c r="AF834" s="100">
        <f t="shared" si="75"/>
        <v>1</v>
      </c>
      <c r="AG834" s="95" t="e">
        <f t="shared" si="76"/>
        <v>#N/A</v>
      </c>
      <c r="AH834" s="95"/>
      <c r="AI834" s="101" t="s">
        <v>28</v>
      </c>
      <c r="AJ834" s="101" t="s">
        <v>28</v>
      </c>
      <c r="AK834" s="101" t="s">
        <v>28</v>
      </c>
      <c r="AL834" s="102" t="str">
        <f t="shared" si="77"/>
        <v>nezměněna</v>
      </c>
      <c r="AM834" s="103"/>
    </row>
    <row r="835" spans="1:39" ht="15">
      <c r="A835" s="105" t="str">
        <f>IF('VSTUP SCAUx'!AY835="","",'VSTUP SCAUx'!AY835)</f>
        <v/>
      </c>
      <c r="B835" s="105" t="str">
        <f>IF('VSTUP SCAUx'!A835="","",'VSTUP SCAUx'!A835)</f>
        <v/>
      </c>
      <c r="C835" s="105" t="str">
        <f>IF('VSTUP SCAUx'!B835="","",'VSTUP SCAUx'!B835)</f>
        <v/>
      </c>
      <c r="D835" s="105" t="str">
        <f>IF('VSTUP SCAUx'!C835="","",'VSTUP SCAUx'!C835)</f>
        <v/>
      </c>
      <c r="E835" s="105" t="str">
        <f>IF('VSTUP SCAUx'!I835="","",'VSTUP SCAUx'!I835)</f>
        <v/>
      </c>
      <c r="F835" s="95" t="str">
        <f>IF('VSTUP SCAUx'!F835="","",'VSTUP SCAUx'!F835)</f>
        <v/>
      </c>
      <c r="G835" s="95" t="str">
        <f>IF('VSTUP SCAUx'!G835="","",'VSTUP SCAUx'!G835)</f>
        <v/>
      </c>
      <c r="H835" s="101" t="str">
        <f>IF('VSTUP SCAUx'!AC835="","","ANO")</f>
        <v/>
      </c>
      <c r="I835" s="106" t="str">
        <f>IF('VSTUP SCAUx'!BD835="","",'VSTUP SCAUx'!BD835)</f>
        <v/>
      </c>
      <c r="J835" s="101" t="str">
        <f>IF('VSTUP SCAUx'!N835="","",'VSTUP SCAUx'!N835)</f>
        <v/>
      </c>
      <c r="K835" s="95" t="s">
        <v>28</v>
      </c>
      <c r="L835" s="95" t="s">
        <v>28</v>
      </c>
      <c r="M835" s="95" t="s">
        <v>28</v>
      </c>
      <c r="N835" s="95"/>
      <c r="O835" s="95" t="s">
        <v>28</v>
      </c>
      <c r="P835" s="96" t="e">
        <f>ROUND(IF(F835="vyplnit","-",VLOOKUP(CONCATENATE(Y835,G835," ",Z835),ZU!$A$6:$H$100,5,FALSE)*F835),2)</f>
        <v>#N/A</v>
      </c>
      <c r="Q835" s="96" t="e">
        <f t="shared" si="72"/>
        <v>#N/A</v>
      </c>
      <c r="R835" s="97" t="s">
        <v>28</v>
      </c>
      <c r="S835" s="97" t="s">
        <v>28</v>
      </c>
      <c r="T835" s="97" t="s">
        <v>28</v>
      </c>
      <c r="U835" s="96"/>
      <c r="V835" s="101" t="str">
        <f>IF('VSTUP SCAUx'!BH835="","",'VSTUP SCAUx'!BH835)</f>
        <v/>
      </c>
      <c r="W835" s="101" t="str">
        <f>IF('VSTUP SCAUx'!BI835="","",'VSTUP SCAUx'!BI835)</f>
        <v/>
      </c>
      <c r="X835" s="98" t="e">
        <f t="shared" si="73"/>
        <v>#VALUE!</v>
      </c>
      <c r="Y835" s="99">
        <f>IF(A835="vyplnit"," ",VLOOKUP(A835,ZU!$B$6:$H$101,2,FALSE))</f>
        <v>0</v>
      </c>
      <c r="Z835" s="95" t="s">
        <v>28</v>
      </c>
      <c r="AA835" s="95"/>
      <c r="AB835" s="95" t="s">
        <v>28</v>
      </c>
      <c r="AC835" s="95" t="s">
        <v>28</v>
      </c>
      <c r="AD835" s="95" t="s">
        <v>28</v>
      </c>
      <c r="AE835" s="95">
        <f t="shared" si="74"/>
        <v>0</v>
      </c>
      <c r="AF835" s="100">
        <f t="shared" si="75"/>
        <v>1</v>
      </c>
      <c r="AG835" s="95" t="e">
        <f t="shared" si="76"/>
        <v>#N/A</v>
      </c>
      <c r="AH835" s="95"/>
      <c r="AI835" s="101" t="s">
        <v>28</v>
      </c>
      <c r="AJ835" s="101" t="s">
        <v>28</v>
      </c>
      <c r="AK835" s="101" t="s">
        <v>28</v>
      </c>
      <c r="AL835" s="102" t="str">
        <f t="shared" si="77"/>
        <v>nezměněna</v>
      </c>
      <c r="AM835" s="103"/>
    </row>
    <row r="836" spans="1:39" ht="15">
      <c r="A836" s="105" t="str">
        <f>IF('VSTUP SCAUx'!AY836="","",'VSTUP SCAUx'!AY836)</f>
        <v/>
      </c>
      <c r="B836" s="105" t="str">
        <f>IF('VSTUP SCAUx'!A836="","",'VSTUP SCAUx'!A836)</f>
        <v/>
      </c>
      <c r="C836" s="105" t="str">
        <f>IF('VSTUP SCAUx'!B836="","",'VSTUP SCAUx'!B836)</f>
        <v/>
      </c>
      <c r="D836" s="105" t="str">
        <f>IF('VSTUP SCAUx'!C836="","",'VSTUP SCAUx'!C836)</f>
        <v/>
      </c>
      <c r="E836" s="105" t="str">
        <f>IF('VSTUP SCAUx'!I836="","",'VSTUP SCAUx'!I836)</f>
        <v/>
      </c>
      <c r="F836" s="95" t="str">
        <f>IF('VSTUP SCAUx'!F836="","",'VSTUP SCAUx'!F836)</f>
        <v/>
      </c>
      <c r="G836" s="95" t="str">
        <f>IF('VSTUP SCAUx'!G836="","",'VSTUP SCAUx'!G836)</f>
        <v/>
      </c>
      <c r="H836" s="101" t="str">
        <f>IF('VSTUP SCAUx'!AC836="","","ANO")</f>
        <v/>
      </c>
      <c r="I836" s="106" t="str">
        <f>IF('VSTUP SCAUx'!BD836="","",'VSTUP SCAUx'!BD836)</f>
        <v/>
      </c>
      <c r="J836" s="101" t="str">
        <f>IF('VSTUP SCAUx'!N836="","",'VSTUP SCAUx'!N836)</f>
        <v/>
      </c>
      <c r="K836" s="95" t="s">
        <v>28</v>
      </c>
      <c r="L836" s="95" t="s">
        <v>28</v>
      </c>
      <c r="M836" s="95" t="s">
        <v>28</v>
      </c>
      <c r="N836" s="95"/>
      <c r="O836" s="95" t="s">
        <v>28</v>
      </c>
      <c r="P836" s="96" t="e">
        <f>ROUND(IF(F836="vyplnit","-",VLOOKUP(CONCATENATE(Y836,G836," ",Z836),ZU!$A$6:$H$100,5,FALSE)*F836),2)</f>
        <v>#N/A</v>
      </c>
      <c r="Q836" s="96" t="e">
        <f t="shared" si="72"/>
        <v>#N/A</v>
      </c>
      <c r="R836" s="97" t="s">
        <v>28</v>
      </c>
      <c r="S836" s="97" t="s">
        <v>28</v>
      </c>
      <c r="T836" s="97" t="s">
        <v>28</v>
      </c>
      <c r="U836" s="96"/>
      <c r="V836" s="101" t="str">
        <f>IF('VSTUP SCAUx'!BH836="","",'VSTUP SCAUx'!BH836)</f>
        <v/>
      </c>
      <c r="W836" s="101" t="str">
        <f>IF('VSTUP SCAUx'!BI836="","",'VSTUP SCAUx'!BI836)</f>
        <v/>
      </c>
      <c r="X836" s="98" t="e">
        <f t="shared" si="73"/>
        <v>#VALUE!</v>
      </c>
      <c r="Y836" s="99">
        <f>IF(A836="vyplnit"," ",VLOOKUP(A836,ZU!$B$6:$H$101,2,FALSE))</f>
        <v>0</v>
      </c>
      <c r="Z836" s="95" t="s">
        <v>28</v>
      </c>
      <c r="AA836" s="95"/>
      <c r="AB836" s="95" t="s">
        <v>28</v>
      </c>
      <c r="AC836" s="95" t="s">
        <v>28</v>
      </c>
      <c r="AD836" s="95" t="s">
        <v>28</v>
      </c>
      <c r="AE836" s="95">
        <f t="shared" si="74"/>
        <v>0</v>
      </c>
      <c r="AF836" s="100">
        <f t="shared" si="75"/>
        <v>1</v>
      </c>
      <c r="AG836" s="95" t="e">
        <f t="shared" si="76"/>
        <v>#N/A</v>
      </c>
      <c r="AH836" s="95"/>
      <c r="AI836" s="101" t="s">
        <v>28</v>
      </c>
      <c r="AJ836" s="101" t="s">
        <v>28</v>
      </c>
      <c r="AK836" s="101" t="s">
        <v>28</v>
      </c>
      <c r="AL836" s="102" t="str">
        <f t="shared" si="77"/>
        <v>nezměněna</v>
      </c>
      <c r="AM836" s="103"/>
    </row>
    <row r="837" spans="1:39" ht="15">
      <c r="A837" s="105" t="str">
        <f>IF('VSTUP SCAUx'!AY837="","",'VSTUP SCAUx'!AY837)</f>
        <v/>
      </c>
      <c r="B837" s="105" t="str">
        <f>IF('VSTUP SCAUx'!A837="","",'VSTUP SCAUx'!A837)</f>
        <v/>
      </c>
      <c r="C837" s="105" t="str">
        <f>IF('VSTUP SCAUx'!B837="","",'VSTUP SCAUx'!B837)</f>
        <v/>
      </c>
      <c r="D837" s="105" t="str">
        <f>IF('VSTUP SCAUx'!C837="","",'VSTUP SCAUx'!C837)</f>
        <v/>
      </c>
      <c r="E837" s="105" t="str">
        <f>IF('VSTUP SCAUx'!I837="","",'VSTUP SCAUx'!I837)</f>
        <v/>
      </c>
      <c r="F837" s="95" t="str">
        <f>IF('VSTUP SCAUx'!F837="","",'VSTUP SCAUx'!F837)</f>
        <v/>
      </c>
      <c r="G837" s="95" t="str">
        <f>IF('VSTUP SCAUx'!G837="","",'VSTUP SCAUx'!G837)</f>
        <v/>
      </c>
      <c r="H837" s="101" t="str">
        <f>IF('VSTUP SCAUx'!AC837="","","ANO")</f>
        <v/>
      </c>
      <c r="I837" s="106" t="str">
        <f>IF('VSTUP SCAUx'!BD837="","",'VSTUP SCAUx'!BD837)</f>
        <v/>
      </c>
      <c r="J837" s="101" t="str">
        <f>IF('VSTUP SCAUx'!N837="","",'VSTUP SCAUx'!N837)</f>
        <v/>
      </c>
      <c r="K837" s="95" t="s">
        <v>28</v>
      </c>
      <c r="L837" s="95" t="s">
        <v>28</v>
      </c>
      <c r="M837" s="95" t="s">
        <v>28</v>
      </c>
      <c r="N837" s="95"/>
      <c r="O837" s="95" t="s">
        <v>28</v>
      </c>
      <c r="P837" s="96" t="e">
        <f>ROUND(IF(F837="vyplnit","-",VLOOKUP(CONCATENATE(Y837,G837," ",Z837),ZU!$A$6:$H$100,5,FALSE)*F837),2)</f>
        <v>#N/A</v>
      </c>
      <c r="Q837" s="96" t="e">
        <f t="shared" si="72"/>
        <v>#N/A</v>
      </c>
      <c r="R837" s="97" t="s">
        <v>28</v>
      </c>
      <c r="S837" s="97" t="s">
        <v>28</v>
      </c>
      <c r="T837" s="97" t="s">
        <v>28</v>
      </c>
      <c r="U837" s="96"/>
      <c r="V837" s="101" t="str">
        <f>IF('VSTUP SCAUx'!BH837="","",'VSTUP SCAUx'!BH837)</f>
        <v/>
      </c>
      <c r="W837" s="101" t="str">
        <f>IF('VSTUP SCAUx'!BI837="","",'VSTUP SCAUx'!BI837)</f>
        <v/>
      </c>
      <c r="X837" s="98" t="e">
        <f t="shared" si="73"/>
        <v>#VALUE!</v>
      </c>
      <c r="Y837" s="99">
        <f>IF(A837="vyplnit"," ",VLOOKUP(A837,ZU!$B$6:$H$101,2,FALSE))</f>
        <v>0</v>
      </c>
      <c r="Z837" s="95" t="s">
        <v>28</v>
      </c>
      <c r="AA837" s="95"/>
      <c r="AB837" s="95" t="s">
        <v>28</v>
      </c>
      <c r="AC837" s="95" t="s">
        <v>28</v>
      </c>
      <c r="AD837" s="95" t="s">
        <v>28</v>
      </c>
      <c r="AE837" s="95">
        <f t="shared" si="74"/>
        <v>0</v>
      </c>
      <c r="AF837" s="100">
        <f t="shared" si="75"/>
        <v>1</v>
      </c>
      <c r="AG837" s="95" t="e">
        <f t="shared" si="76"/>
        <v>#N/A</v>
      </c>
      <c r="AH837" s="95"/>
      <c r="AI837" s="101" t="s">
        <v>28</v>
      </c>
      <c r="AJ837" s="101" t="s">
        <v>28</v>
      </c>
      <c r="AK837" s="101" t="s">
        <v>28</v>
      </c>
      <c r="AL837" s="102" t="str">
        <f t="shared" si="77"/>
        <v>nezměněna</v>
      </c>
      <c r="AM837" s="103"/>
    </row>
    <row r="838" spans="1:39" ht="15">
      <c r="A838" s="105" t="str">
        <f>IF('VSTUP SCAUx'!AY838="","",'VSTUP SCAUx'!AY838)</f>
        <v/>
      </c>
      <c r="B838" s="105" t="str">
        <f>IF('VSTUP SCAUx'!A838="","",'VSTUP SCAUx'!A838)</f>
        <v/>
      </c>
      <c r="C838" s="105" t="str">
        <f>IF('VSTUP SCAUx'!B838="","",'VSTUP SCAUx'!B838)</f>
        <v/>
      </c>
      <c r="D838" s="105" t="str">
        <f>IF('VSTUP SCAUx'!C838="","",'VSTUP SCAUx'!C838)</f>
        <v/>
      </c>
      <c r="E838" s="105" t="str">
        <f>IF('VSTUP SCAUx'!I838="","",'VSTUP SCAUx'!I838)</f>
        <v/>
      </c>
      <c r="F838" s="95" t="str">
        <f>IF('VSTUP SCAUx'!F838="","",'VSTUP SCAUx'!F838)</f>
        <v/>
      </c>
      <c r="G838" s="95" t="str">
        <f>IF('VSTUP SCAUx'!G838="","",'VSTUP SCAUx'!G838)</f>
        <v/>
      </c>
      <c r="H838" s="101" t="str">
        <f>IF('VSTUP SCAUx'!AC838="","","ANO")</f>
        <v/>
      </c>
      <c r="I838" s="106" t="str">
        <f>IF('VSTUP SCAUx'!BD838="","",'VSTUP SCAUx'!BD838)</f>
        <v/>
      </c>
      <c r="J838" s="101" t="str">
        <f>IF('VSTUP SCAUx'!N838="","",'VSTUP SCAUx'!N838)</f>
        <v/>
      </c>
      <c r="K838" s="95" t="s">
        <v>28</v>
      </c>
      <c r="L838" s="95" t="s">
        <v>28</v>
      </c>
      <c r="M838" s="95" t="s">
        <v>28</v>
      </c>
      <c r="N838" s="95"/>
      <c r="O838" s="95" t="s">
        <v>28</v>
      </c>
      <c r="P838" s="96" t="e">
        <f>ROUND(IF(F838="vyplnit","-",VLOOKUP(CONCATENATE(Y838,G838," ",Z838),ZU!$A$6:$H$100,5,FALSE)*F838),2)</f>
        <v>#N/A</v>
      </c>
      <c r="Q838" s="96" t="e">
        <f aca="true" t="shared" si="78" ref="Q838:Q901">MIN(IF(AG838&lt;&gt;"",AG838,P838),O838)</f>
        <v>#N/A</v>
      </c>
      <c r="R838" s="97" t="s">
        <v>28</v>
      </c>
      <c r="S838" s="97" t="s">
        <v>28</v>
      </c>
      <c r="T838" s="97" t="s">
        <v>28</v>
      </c>
      <c r="U838" s="96"/>
      <c r="V838" s="101" t="str">
        <f>IF('VSTUP SCAUx'!BH838="","",'VSTUP SCAUx'!BH838)</f>
        <v/>
      </c>
      <c r="W838" s="101" t="str">
        <f>IF('VSTUP SCAUx'!BI838="","",'VSTUP SCAUx'!BI838)</f>
        <v/>
      </c>
      <c r="X838" s="98" t="e">
        <f aca="true" t="shared" si="79" ref="X838:X901">IF(F838&lt;&gt;"vyplnit",(G838*F838)/V838," ")</f>
        <v>#VALUE!</v>
      </c>
      <c r="Y838" s="99">
        <f>IF(A838="vyplnit"," ",VLOOKUP(A838,ZU!$B$6:$H$101,2,FALSE))</f>
        <v>0</v>
      </c>
      <c r="Z838" s="95" t="s">
        <v>28</v>
      </c>
      <c r="AA838" s="95"/>
      <c r="AB838" s="95" t="s">
        <v>28</v>
      </c>
      <c r="AC838" s="95" t="s">
        <v>28</v>
      </c>
      <c r="AD838" s="95" t="s">
        <v>28</v>
      </c>
      <c r="AE838" s="95">
        <f aca="true" t="shared" si="80" ref="AE838:AE901">SUM(AB838:AD838)</f>
        <v>0</v>
      </c>
      <c r="AF838" s="100">
        <f aca="true" t="shared" si="81" ref="AF838:AF901">1+(AE838/100)</f>
        <v>1</v>
      </c>
      <c r="AG838" s="95" t="e">
        <f aca="true" t="shared" si="82" ref="AG838:AG901">IF(AB838&lt;&gt;"",ROUND(P838*AF838,2),"")</f>
        <v>#N/A</v>
      </c>
      <c r="AH838" s="95"/>
      <c r="AI838" s="101" t="s">
        <v>28</v>
      </c>
      <c r="AJ838" s="101" t="s">
        <v>28</v>
      </c>
      <c r="AK838" s="101" t="s">
        <v>28</v>
      </c>
      <c r="AL838" s="102" t="str">
        <f aca="true" t="shared" si="83" ref="AL838:AL901">IF(AND(AJ838="vyplnit",AK838="vyplnit"),"nezměněna",MIN(AJ838:AK838))</f>
        <v>nezměněna</v>
      </c>
      <c r="AM838" s="103"/>
    </row>
    <row r="839" spans="1:39" ht="15">
      <c r="A839" s="105" t="str">
        <f>IF('VSTUP SCAUx'!AY839="","",'VSTUP SCAUx'!AY839)</f>
        <v/>
      </c>
      <c r="B839" s="105" t="str">
        <f>IF('VSTUP SCAUx'!A839="","",'VSTUP SCAUx'!A839)</f>
        <v/>
      </c>
      <c r="C839" s="105" t="str">
        <f>IF('VSTUP SCAUx'!B839="","",'VSTUP SCAUx'!B839)</f>
        <v/>
      </c>
      <c r="D839" s="105" t="str">
        <f>IF('VSTUP SCAUx'!C839="","",'VSTUP SCAUx'!C839)</f>
        <v/>
      </c>
      <c r="E839" s="105" t="str">
        <f>IF('VSTUP SCAUx'!I839="","",'VSTUP SCAUx'!I839)</f>
        <v/>
      </c>
      <c r="F839" s="95" t="str">
        <f>IF('VSTUP SCAUx'!F839="","",'VSTUP SCAUx'!F839)</f>
        <v/>
      </c>
      <c r="G839" s="95" t="str">
        <f>IF('VSTUP SCAUx'!G839="","",'VSTUP SCAUx'!G839)</f>
        <v/>
      </c>
      <c r="H839" s="101" t="str">
        <f>IF('VSTUP SCAUx'!AC839="","","ANO")</f>
        <v/>
      </c>
      <c r="I839" s="106" t="str">
        <f>IF('VSTUP SCAUx'!BD839="","",'VSTUP SCAUx'!BD839)</f>
        <v/>
      </c>
      <c r="J839" s="101" t="str">
        <f>IF('VSTUP SCAUx'!N839="","",'VSTUP SCAUx'!N839)</f>
        <v/>
      </c>
      <c r="K839" s="95" t="s">
        <v>28</v>
      </c>
      <c r="L839" s="95" t="s">
        <v>28</v>
      </c>
      <c r="M839" s="95" t="s">
        <v>28</v>
      </c>
      <c r="N839" s="95"/>
      <c r="O839" s="95" t="s">
        <v>28</v>
      </c>
      <c r="P839" s="96" t="e">
        <f>ROUND(IF(F839="vyplnit","-",VLOOKUP(CONCATENATE(Y839,G839," ",Z839),ZU!$A$6:$H$100,5,FALSE)*F839),2)</f>
        <v>#N/A</v>
      </c>
      <c r="Q839" s="96" t="e">
        <f t="shared" si="78"/>
        <v>#N/A</v>
      </c>
      <c r="R839" s="97" t="s">
        <v>28</v>
      </c>
      <c r="S839" s="97" t="s">
        <v>28</v>
      </c>
      <c r="T839" s="97" t="s">
        <v>28</v>
      </c>
      <c r="U839" s="96"/>
      <c r="V839" s="101" t="str">
        <f>IF('VSTUP SCAUx'!BH839="","",'VSTUP SCAUx'!BH839)</f>
        <v/>
      </c>
      <c r="W839" s="101" t="str">
        <f>IF('VSTUP SCAUx'!BI839="","",'VSTUP SCAUx'!BI839)</f>
        <v/>
      </c>
      <c r="X839" s="98" t="e">
        <f t="shared" si="79"/>
        <v>#VALUE!</v>
      </c>
      <c r="Y839" s="99">
        <f>IF(A839="vyplnit"," ",VLOOKUP(A839,ZU!$B$6:$H$101,2,FALSE))</f>
        <v>0</v>
      </c>
      <c r="Z839" s="95" t="s">
        <v>28</v>
      </c>
      <c r="AA839" s="95"/>
      <c r="AB839" s="95" t="s">
        <v>28</v>
      </c>
      <c r="AC839" s="95" t="s">
        <v>28</v>
      </c>
      <c r="AD839" s="95" t="s">
        <v>28</v>
      </c>
      <c r="AE839" s="95">
        <f t="shared" si="80"/>
        <v>0</v>
      </c>
      <c r="AF839" s="100">
        <f t="shared" si="81"/>
        <v>1</v>
      </c>
      <c r="AG839" s="95" t="e">
        <f t="shared" si="82"/>
        <v>#N/A</v>
      </c>
      <c r="AH839" s="95"/>
      <c r="AI839" s="101" t="s">
        <v>28</v>
      </c>
      <c r="AJ839" s="101" t="s">
        <v>28</v>
      </c>
      <c r="AK839" s="101" t="s">
        <v>28</v>
      </c>
      <c r="AL839" s="102" t="str">
        <f t="shared" si="83"/>
        <v>nezměněna</v>
      </c>
      <c r="AM839" s="103"/>
    </row>
    <row r="840" spans="1:39" ht="15">
      <c r="A840" s="105" t="str">
        <f>IF('VSTUP SCAUx'!AY840="","",'VSTUP SCAUx'!AY840)</f>
        <v/>
      </c>
      <c r="B840" s="105" t="str">
        <f>IF('VSTUP SCAUx'!A840="","",'VSTUP SCAUx'!A840)</f>
        <v/>
      </c>
      <c r="C840" s="105" t="str">
        <f>IF('VSTUP SCAUx'!B840="","",'VSTUP SCAUx'!B840)</f>
        <v/>
      </c>
      <c r="D840" s="105" t="str">
        <f>IF('VSTUP SCAUx'!C840="","",'VSTUP SCAUx'!C840)</f>
        <v/>
      </c>
      <c r="E840" s="105" t="str">
        <f>IF('VSTUP SCAUx'!I840="","",'VSTUP SCAUx'!I840)</f>
        <v/>
      </c>
      <c r="F840" s="95" t="str">
        <f>IF('VSTUP SCAUx'!F840="","",'VSTUP SCAUx'!F840)</f>
        <v/>
      </c>
      <c r="G840" s="95" t="str">
        <f>IF('VSTUP SCAUx'!G840="","",'VSTUP SCAUx'!G840)</f>
        <v/>
      </c>
      <c r="H840" s="101" t="str">
        <f>IF('VSTUP SCAUx'!AC840="","","ANO")</f>
        <v/>
      </c>
      <c r="I840" s="106" t="str">
        <f>IF('VSTUP SCAUx'!BD840="","",'VSTUP SCAUx'!BD840)</f>
        <v/>
      </c>
      <c r="J840" s="101" t="str">
        <f>IF('VSTUP SCAUx'!N840="","",'VSTUP SCAUx'!N840)</f>
        <v/>
      </c>
      <c r="K840" s="95" t="s">
        <v>28</v>
      </c>
      <c r="L840" s="95" t="s">
        <v>28</v>
      </c>
      <c r="M840" s="95" t="s">
        <v>28</v>
      </c>
      <c r="N840" s="95"/>
      <c r="O840" s="95" t="s">
        <v>28</v>
      </c>
      <c r="P840" s="96" t="e">
        <f>ROUND(IF(F840="vyplnit","-",VLOOKUP(CONCATENATE(Y840,G840," ",Z840),ZU!$A$6:$H$100,5,FALSE)*F840),2)</f>
        <v>#N/A</v>
      </c>
      <c r="Q840" s="96" t="e">
        <f t="shared" si="78"/>
        <v>#N/A</v>
      </c>
      <c r="R840" s="97" t="s">
        <v>28</v>
      </c>
      <c r="S840" s="97" t="s">
        <v>28</v>
      </c>
      <c r="T840" s="97" t="s">
        <v>28</v>
      </c>
      <c r="U840" s="96"/>
      <c r="V840" s="101" t="str">
        <f>IF('VSTUP SCAUx'!BH840="","",'VSTUP SCAUx'!BH840)</f>
        <v/>
      </c>
      <c r="W840" s="101" t="str">
        <f>IF('VSTUP SCAUx'!BI840="","",'VSTUP SCAUx'!BI840)</f>
        <v/>
      </c>
      <c r="X840" s="98" t="e">
        <f t="shared" si="79"/>
        <v>#VALUE!</v>
      </c>
      <c r="Y840" s="99">
        <f>IF(A840="vyplnit"," ",VLOOKUP(A840,ZU!$B$6:$H$101,2,FALSE))</f>
        <v>0</v>
      </c>
      <c r="Z840" s="95" t="s">
        <v>28</v>
      </c>
      <c r="AA840" s="95"/>
      <c r="AB840" s="95" t="s">
        <v>28</v>
      </c>
      <c r="AC840" s="95" t="s">
        <v>28</v>
      </c>
      <c r="AD840" s="95" t="s">
        <v>28</v>
      </c>
      <c r="AE840" s="95">
        <f t="shared" si="80"/>
        <v>0</v>
      </c>
      <c r="AF840" s="100">
        <f t="shared" si="81"/>
        <v>1</v>
      </c>
      <c r="AG840" s="95" t="e">
        <f t="shared" si="82"/>
        <v>#N/A</v>
      </c>
      <c r="AH840" s="95"/>
      <c r="AI840" s="101" t="s">
        <v>28</v>
      </c>
      <c r="AJ840" s="101" t="s">
        <v>28</v>
      </c>
      <c r="AK840" s="101" t="s">
        <v>28</v>
      </c>
      <c r="AL840" s="102" t="str">
        <f t="shared" si="83"/>
        <v>nezměněna</v>
      </c>
      <c r="AM840" s="103"/>
    </row>
    <row r="841" spans="1:39" ht="15">
      <c r="A841" s="105" t="str">
        <f>IF('VSTUP SCAUx'!AY841="","",'VSTUP SCAUx'!AY841)</f>
        <v/>
      </c>
      <c r="B841" s="105" t="str">
        <f>IF('VSTUP SCAUx'!A841="","",'VSTUP SCAUx'!A841)</f>
        <v/>
      </c>
      <c r="C841" s="105" t="str">
        <f>IF('VSTUP SCAUx'!B841="","",'VSTUP SCAUx'!B841)</f>
        <v/>
      </c>
      <c r="D841" s="105" t="str">
        <f>IF('VSTUP SCAUx'!C841="","",'VSTUP SCAUx'!C841)</f>
        <v/>
      </c>
      <c r="E841" s="105" t="str">
        <f>IF('VSTUP SCAUx'!I841="","",'VSTUP SCAUx'!I841)</f>
        <v/>
      </c>
      <c r="F841" s="95" t="str">
        <f>IF('VSTUP SCAUx'!F841="","",'VSTUP SCAUx'!F841)</f>
        <v/>
      </c>
      <c r="G841" s="95" t="str">
        <f>IF('VSTUP SCAUx'!G841="","",'VSTUP SCAUx'!G841)</f>
        <v/>
      </c>
      <c r="H841" s="101" t="str">
        <f>IF('VSTUP SCAUx'!AC841="","","ANO")</f>
        <v/>
      </c>
      <c r="I841" s="106" t="str">
        <f>IF('VSTUP SCAUx'!BD841="","",'VSTUP SCAUx'!BD841)</f>
        <v/>
      </c>
      <c r="J841" s="101" t="str">
        <f>IF('VSTUP SCAUx'!N841="","",'VSTUP SCAUx'!N841)</f>
        <v/>
      </c>
      <c r="K841" s="95" t="s">
        <v>28</v>
      </c>
      <c r="L841" s="95" t="s">
        <v>28</v>
      </c>
      <c r="M841" s="95" t="s">
        <v>28</v>
      </c>
      <c r="N841" s="95"/>
      <c r="O841" s="95" t="s">
        <v>28</v>
      </c>
      <c r="P841" s="96" t="e">
        <f>ROUND(IF(F841="vyplnit","-",VLOOKUP(CONCATENATE(Y841,G841," ",Z841),ZU!$A$6:$H$100,5,FALSE)*F841),2)</f>
        <v>#N/A</v>
      </c>
      <c r="Q841" s="96" t="e">
        <f t="shared" si="78"/>
        <v>#N/A</v>
      </c>
      <c r="R841" s="97" t="s">
        <v>28</v>
      </c>
      <c r="S841" s="97" t="s">
        <v>28</v>
      </c>
      <c r="T841" s="97" t="s">
        <v>28</v>
      </c>
      <c r="U841" s="96"/>
      <c r="V841" s="101" t="str">
        <f>IF('VSTUP SCAUx'!BH841="","",'VSTUP SCAUx'!BH841)</f>
        <v/>
      </c>
      <c r="W841" s="101" t="str">
        <f>IF('VSTUP SCAUx'!BI841="","",'VSTUP SCAUx'!BI841)</f>
        <v/>
      </c>
      <c r="X841" s="98" t="e">
        <f t="shared" si="79"/>
        <v>#VALUE!</v>
      </c>
      <c r="Y841" s="99">
        <f>IF(A841="vyplnit"," ",VLOOKUP(A841,ZU!$B$6:$H$101,2,FALSE))</f>
        <v>0</v>
      </c>
      <c r="Z841" s="95" t="s">
        <v>28</v>
      </c>
      <c r="AA841" s="95"/>
      <c r="AB841" s="95" t="s">
        <v>28</v>
      </c>
      <c r="AC841" s="95" t="s">
        <v>28</v>
      </c>
      <c r="AD841" s="95" t="s">
        <v>28</v>
      </c>
      <c r="AE841" s="95">
        <f t="shared" si="80"/>
        <v>0</v>
      </c>
      <c r="AF841" s="100">
        <f t="shared" si="81"/>
        <v>1</v>
      </c>
      <c r="AG841" s="95" t="e">
        <f t="shared" si="82"/>
        <v>#N/A</v>
      </c>
      <c r="AH841" s="95"/>
      <c r="AI841" s="101" t="s">
        <v>28</v>
      </c>
      <c r="AJ841" s="101" t="s">
        <v>28</v>
      </c>
      <c r="AK841" s="101" t="s">
        <v>28</v>
      </c>
      <c r="AL841" s="102" t="str">
        <f t="shared" si="83"/>
        <v>nezměněna</v>
      </c>
      <c r="AM841" s="103"/>
    </row>
    <row r="842" spans="1:39" ht="15">
      <c r="A842" s="105" t="str">
        <f>IF('VSTUP SCAUx'!AY842="","",'VSTUP SCAUx'!AY842)</f>
        <v/>
      </c>
      <c r="B842" s="105" t="str">
        <f>IF('VSTUP SCAUx'!A842="","",'VSTUP SCAUx'!A842)</f>
        <v/>
      </c>
      <c r="C842" s="105" t="str">
        <f>IF('VSTUP SCAUx'!B842="","",'VSTUP SCAUx'!B842)</f>
        <v/>
      </c>
      <c r="D842" s="105" t="str">
        <f>IF('VSTUP SCAUx'!C842="","",'VSTUP SCAUx'!C842)</f>
        <v/>
      </c>
      <c r="E842" s="105" t="str">
        <f>IF('VSTUP SCAUx'!I842="","",'VSTUP SCAUx'!I842)</f>
        <v/>
      </c>
      <c r="F842" s="95" t="str">
        <f>IF('VSTUP SCAUx'!F842="","",'VSTUP SCAUx'!F842)</f>
        <v/>
      </c>
      <c r="G842" s="95" t="str">
        <f>IF('VSTUP SCAUx'!G842="","",'VSTUP SCAUx'!G842)</f>
        <v/>
      </c>
      <c r="H842" s="101" t="str">
        <f>IF('VSTUP SCAUx'!AC842="","","ANO")</f>
        <v/>
      </c>
      <c r="I842" s="106" t="str">
        <f>IF('VSTUP SCAUx'!BD842="","",'VSTUP SCAUx'!BD842)</f>
        <v/>
      </c>
      <c r="J842" s="101" t="str">
        <f>IF('VSTUP SCAUx'!N842="","",'VSTUP SCAUx'!N842)</f>
        <v/>
      </c>
      <c r="K842" s="95" t="s">
        <v>28</v>
      </c>
      <c r="L842" s="95" t="s">
        <v>28</v>
      </c>
      <c r="M842" s="95" t="s">
        <v>28</v>
      </c>
      <c r="N842" s="95"/>
      <c r="O842" s="95" t="s">
        <v>28</v>
      </c>
      <c r="P842" s="96" t="e">
        <f>ROUND(IF(F842="vyplnit","-",VLOOKUP(CONCATENATE(Y842,G842," ",Z842),ZU!$A$6:$H$100,5,FALSE)*F842),2)</f>
        <v>#N/A</v>
      </c>
      <c r="Q842" s="96" t="e">
        <f t="shared" si="78"/>
        <v>#N/A</v>
      </c>
      <c r="R842" s="97" t="s">
        <v>28</v>
      </c>
      <c r="S842" s="97" t="s">
        <v>28</v>
      </c>
      <c r="T842" s="97" t="s">
        <v>28</v>
      </c>
      <c r="U842" s="96"/>
      <c r="V842" s="101" t="str">
        <f>IF('VSTUP SCAUx'!BH842="","",'VSTUP SCAUx'!BH842)</f>
        <v/>
      </c>
      <c r="W842" s="101" t="str">
        <f>IF('VSTUP SCAUx'!BI842="","",'VSTUP SCAUx'!BI842)</f>
        <v/>
      </c>
      <c r="X842" s="98" t="e">
        <f t="shared" si="79"/>
        <v>#VALUE!</v>
      </c>
      <c r="Y842" s="99">
        <f>IF(A842="vyplnit"," ",VLOOKUP(A842,ZU!$B$6:$H$101,2,FALSE))</f>
        <v>0</v>
      </c>
      <c r="Z842" s="95" t="s">
        <v>28</v>
      </c>
      <c r="AA842" s="95"/>
      <c r="AB842" s="95" t="s">
        <v>28</v>
      </c>
      <c r="AC842" s="95" t="s">
        <v>28</v>
      </c>
      <c r="AD842" s="95" t="s">
        <v>28</v>
      </c>
      <c r="AE842" s="95">
        <f t="shared" si="80"/>
        <v>0</v>
      </c>
      <c r="AF842" s="100">
        <f t="shared" si="81"/>
        <v>1</v>
      </c>
      <c r="AG842" s="95" t="e">
        <f t="shared" si="82"/>
        <v>#N/A</v>
      </c>
      <c r="AH842" s="95"/>
      <c r="AI842" s="101" t="s">
        <v>28</v>
      </c>
      <c r="AJ842" s="101" t="s">
        <v>28</v>
      </c>
      <c r="AK842" s="101" t="s">
        <v>28</v>
      </c>
      <c r="AL842" s="102" t="str">
        <f t="shared" si="83"/>
        <v>nezměněna</v>
      </c>
      <c r="AM842" s="103"/>
    </row>
    <row r="843" spans="1:39" ht="15">
      <c r="A843" s="105" t="str">
        <f>IF('VSTUP SCAUx'!AY843="","",'VSTUP SCAUx'!AY843)</f>
        <v/>
      </c>
      <c r="B843" s="105" t="str">
        <f>IF('VSTUP SCAUx'!A843="","",'VSTUP SCAUx'!A843)</f>
        <v/>
      </c>
      <c r="C843" s="105" t="str">
        <f>IF('VSTUP SCAUx'!B843="","",'VSTUP SCAUx'!B843)</f>
        <v/>
      </c>
      <c r="D843" s="105" t="str">
        <f>IF('VSTUP SCAUx'!C843="","",'VSTUP SCAUx'!C843)</f>
        <v/>
      </c>
      <c r="E843" s="105" t="str">
        <f>IF('VSTUP SCAUx'!I843="","",'VSTUP SCAUx'!I843)</f>
        <v/>
      </c>
      <c r="F843" s="95" t="str">
        <f>IF('VSTUP SCAUx'!F843="","",'VSTUP SCAUx'!F843)</f>
        <v/>
      </c>
      <c r="G843" s="95" t="str">
        <f>IF('VSTUP SCAUx'!G843="","",'VSTUP SCAUx'!G843)</f>
        <v/>
      </c>
      <c r="H843" s="101" t="str">
        <f>IF('VSTUP SCAUx'!AC843="","","ANO")</f>
        <v/>
      </c>
      <c r="I843" s="106" t="str">
        <f>IF('VSTUP SCAUx'!BD843="","",'VSTUP SCAUx'!BD843)</f>
        <v/>
      </c>
      <c r="J843" s="101" t="str">
        <f>IF('VSTUP SCAUx'!N843="","",'VSTUP SCAUx'!N843)</f>
        <v/>
      </c>
      <c r="K843" s="95" t="s">
        <v>28</v>
      </c>
      <c r="L843" s="95" t="s">
        <v>28</v>
      </c>
      <c r="M843" s="95" t="s">
        <v>28</v>
      </c>
      <c r="N843" s="95"/>
      <c r="O843" s="95" t="s">
        <v>28</v>
      </c>
      <c r="P843" s="96" t="e">
        <f>ROUND(IF(F843="vyplnit","-",VLOOKUP(CONCATENATE(Y843,G843," ",Z843),ZU!$A$6:$H$100,5,FALSE)*F843),2)</f>
        <v>#N/A</v>
      </c>
      <c r="Q843" s="96" t="e">
        <f t="shared" si="78"/>
        <v>#N/A</v>
      </c>
      <c r="R843" s="97" t="s">
        <v>28</v>
      </c>
      <c r="S843" s="97" t="s">
        <v>28</v>
      </c>
      <c r="T843" s="97" t="s">
        <v>28</v>
      </c>
      <c r="U843" s="96"/>
      <c r="V843" s="101" t="str">
        <f>IF('VSTUP SCAUx'!BH843="","",'VSTUP SCAUx'!BH843)</f>
        <v/>
      </c>
      <c r="W843" s="101" t="str">
        <f>IF('VSTUP SCAUx'!BI843="","",'VSTUP SCAUx'!BI843)</f>
        <v/>
      </c>
      <c r="X843" s="98" t="e">
        <f t="shared" si="79"/>
        <v>#VALUE!</v>
      </c>
      <c r="Y843" s="99">
        <f>IF(A843="vyplnit"," ",VLOOKUP(A843,ZU!$B$6:$H$101,2,FALSE))</f>
        <v>0</v>
      </c>
      <c r="Z843" s="95" t="s">
        <v>28</v>
      </c>
      <c r="AA843" s="95"/>
      <c r="AB843" s="95" t="s">
        <v>28</v>
      </c>
      <c r="AC843" s="95" t="s">
        <v>28</v>
      </c>
      <c r="AD843" s="95" t="s">
        <v>28</v>
      </c>
      <c r="AE843" s="95">
        <f t="shared" si="80"/>
        <v>0</v>
      </c>
      <c r="AF843" s="100">
        <f t="shared" si="81"/>
        <v>1</v>
      </c>
      <c r="AG843" s="95" t="e">
        <f t="shared" si="82"/>
        <v>#N/A</v>
      </c>
      <c r="AH843" s="95"/>
      <c r="AI843" s="101" t="s">
        <v>28</v>
      </c>
      <c r="AJ843" s="101" t="s">
        <v>28</v>
      </c>
      <c r="AK843" s="101" t="s">
        <v>28</v>
      </c>
      <c r="AL843" s="102" t="str">
        <f t="shared" si="83"/>
        <v>nezměněna</v>
      </c>
      <c r="AM843" s="103"/>
    </row>
    <row r="844" spans="1:39" ht="15">
      <c r="A844" s="105" t="str">
        <f>IF('VSTUP SCAUx'!AY844="","",'VSTUP SCAUx'!AY844)</f>
        <v/>
      </c>
      <c r="B844" s="105" t="str">
        <f>IF('VSTUP SCAUx'!A844="","",'VSTUP SCAUx'!A844)</f>
        <v/>
      </c>
      <c r="C844" s="105" t="str">
        <f>IF('VSTUP SCAUx'!B844="","",'VSTUP SCAUx'!B844)</f>
        <v/>
      </c>
      <c r="D844" s="105" t="str">
        <f>IF('VSTUP SCAUx'!C844="","",'VSTUP SCAUx'!C844)</f>
        <v/>
      </c>
      <c r="E844" s="105" t="str">
        <f>IF('VSTUP SCAUx'!I844="","",'VSTUP SCAUx'!I844)</f>
        <v/>
      </c>
      <c r="F844" s="95" t="str">
        <f>IF('VSTUP SCAUx'!F844="","",'VSTUP SCAUx'!F844)</f>
        <v/>
      </c>
      <c r="G844" s="95" t="str">
        <f>IF('VSTUP SCAUx'!G844="","",'VSTUP SCAUx'!G844)</f>
        <v/>
      </c>
      <c r="H844" s="101" t="str">
        <f>IF('VSTUP SCAUx'!AC844="","","ANO")</f>
        <v/>
      </c>
      <c r="I844" s="106" t="str">
        <f>IF('VSTUP SCAUx'!BD844="","",'VSTUP SCAUx'!BD844)</f>
        <v/>
      </c>
      <c r="J844" s="101" t="str">
        <f>IF('VSTUP SCAUx'!N844="","",'VSTUP SCAUx'!N844)</f>
        <v/>
      </c>
      <c r="K844" s="95" t="s">
        <v>28</v>
      </c>
      <c r="L844" s="95" t="s">
        <v>28</v>
      </c>
      <c r="M844" s="95" t="s">
        <v>28</v>
      </c>
      <c r="N844" s="95"/>
      <c r="O844" s="95" t="s">
        <v>28</v>
      </c>
      <c r="P844" s="96" t="e">
        <f>ROUND(IF(F844="vyplnit","-",VLOOKUP(CONCATENATE(Y844,G844," ",Z844),ZU!$A$6:$H$100,5,FALSE)*F844),2)</f>
        <v>#N/A</v>
      </c>
      <c r="Q844" s="96" t="e">
        <f t="shared" si="78"/>
        <v>#N/A</v>
      </c>
      <c r="R844" s="97" t="s">
        <v>28</v>
      </c>
      <c r="S844" s="97" t="s">
        <v>28</v>
      </c>
      <c r="T844" s="97" t="s">
        <v>28</v>
      </c>
      <c r="U844" s="96"/>
      <c r="V844" s="101" t="str">
        <f>IF('VSTUP SCAUx'!BH844="","",'VSTUP SCAUx'!BH844)</f>
        <v/>
      </c>
      <c r="W844" s="101" t="str">
        <f>IF('VSTUP SCAUx'!BI844="","",'VSTUP SCAUx'!BI844)</f>
        <v/>
      </c>
      <c r="X844" s="98" t="e">
        <f t="shared" si="79"/>
        <v>#VALUE!</v>
      </c>
      <c r="Y844" s="99">
        <f>IF(A844="vyplnit"," ",VLOOKUP(A844,ZU!$B$6:$H$101,2,FALSE))</f>
        <v>0</v>
      </c>
      <c r="Z844" s="95" t="s">
        <v>28</v>
      </c>
      <c r="AA844" s="95"/>
      <c r="AB844" s="95" t="s">
        <v>28</v>
      </c>
      <c r="AC844" s="95" t="s">
        <v>28</v>
      </c>
      <c r="AD844" s="95" t="s">
        <v>28</v>
      </c>
      <c r="AE844" s="95">
        <f t="shared" si="80"/>
        <v>0</v>
      </c>
      <c r="AF844" s="100">
        <f t="shared" si="81"/>
        <v>1</v>
      </c>
      <c r="AG844" s="95" t="e">
        <f t="shared" si="82"/>
        <v>#N/A</v>
      </c>
      <c r="AH844" s="95"/>
      <c r="AI844" s="101" t="s">
        <v>28</v>
      </c>
      <c r="AJ844" s="101" t="s">
        <v>28</v>
      </c>
      <c r="AK844" s="101" t="s">
        <v>28</v>
      </c>
      <c r="AL844" s="102" t="str">
        <f t="shared" si="83"/>
        <v>nezměněna</v>
      </c>
      <c r="AM844" s="103"/>
    </row>
    <row r="845" spans="1:39" ht="15">
      <c r="A845" s="105" t="str">
        <f>IF('VSTUP SCAUx'!AY845="","",'VSTUP SCAUx'!AY845)</f>
        <v/>
      </c>
      <c r="B845" s="105" t="str">
        <f>IF('VSTUP SCAUx'!A845="","",'VSTUP SCAUx'!A845)</f>
        <v/>
      </c>
      <c r="C845" s="105" t="str">
        <f>IF('VSTUP SCAUx'!B845="","",'VSTUP SCAUx'!B845)</f>
        <v/>
      </c>
      <c r="D845" s="105" t="str">
        <f>IF('VSTUP SCAUx'!C845="","",'VSTUP SCAUx'!C845)</f>
        <v/>
      </c>
      <c r="E845" s="105" t="str">
        <f>IF('VSTUP SCAUx'!I845="","",'VSTUP SCAUx'!I845)</f>
        <v/>
      </c>
      <c r="F845" s="95" t="str">
        <f>IF('VSTUP SCAUx'!F845="","",'VSTUP SCAUx'!F845)</f>
        <v/>
      </c>
      <c r="G845" s="95" t="str">
        <f>IF('VSTUP SCAUx'!G845="","",'VSTUP SCAUx'!G845)</f>
        <v/>
      </c>
      <c r="H845" s="101" t="str">
        <f>IF('VSTUP SCAUx'!AC845="","","ANO")</f>
        <v/>
      </c>
      <c r="I845" s="106" t="str">
        <f>IF('VSTUP SCAUx'!BD845="","",'VSTUP SCAUx'!BD845)</f>
        <v/>
      </c>
      <c r="J845" s="101" t="str">
        <f>IF('VSTUP SCAUx'!N845="","",'VSTUP SCAUx'!N845)</f>
        <v/>
      </c>
      <c r="K845" s="95" t="s">
        <v>28</v>
      </c>
      <c r="L845" s="95" t="s">
        <v>28</v>
      </c>
      <c r="M845" s="95" t="s">
        <v>28</v>
      </c>
      <c r="N845" s="95"/>
      <c r="O845" s="95" t="s">
        <v>28</v>
      </c>
      <c r="P845" s="96" t="e">
        <f>ROUND(IF(F845="vyplnit","-",VLOOKUP(CONCATENATE(Y845,G845," ",Z845),ZU!$A$6:$H$100,5,FALSE)*F845),2)</f>
        <v>#N/A</v>
      </c>
      <c r="Q845" s="96" t="e">
        <f t="shared" si="78"/>
        <v>#N/A</v>
      </c>
      <c r="R845" s="97" t="s">
        <v>28</v>
      </c>
      <c r="S845" s="97" t="s">
        <v>28</v>
      </c>
      <c r="T845" s="97" t="s">
        <v>28</v>
      </c>
      <c r="U845" s="96"/>
      <c r="V845" s="101" t="str">
        <f>IF('VSTUP SCAUx'!BH845="","",'VSTUP SCAUx'!BH845)</f>
        <v/>
      </c>
      <c r="W845" s="101" t="str">
        <f>IF('VSTUP SCAUx'!BI845="","",'VSTUP SCAUx'!BI845)</f>
        <v/>
      </c>
      <c r="X845" s="98" t="e">
        <f t="shared" si="79"/>
        <v>#VALUE!</v>
      </c>
      <c r="Y845" s="99">
        <f>IF(A845="vyplnit"," ",VLOOKUP(A845,ZU!$B$6:$H$101,2,FALSE))</f>
        <v>0</v>
      </c>
      <c r="Z845" s="95" t="s">
        <v>28</v>
      </c>
      <c r="AA845" s="95"/>
      <c r="AB845" s="95" t="s">
        <v>28</v>
      </c>
      <c r="AC845" s="95" t="s">
        <v>28</v>
      </c>
      <c r="AD845" s="95" t="s">
        <v>28</v>
      </c>
      <c r="AE845" s="95">
        <f t="shared" si="80"/>
        <v>0</v>
      </c>
      <c r="AF845" s="100">
        <f t="shared" si="81"/>
        <v>1</v>
      </c>
      <c r="AG845" s="95" t="e">
        <f t="shared" si="82"/>
        <v>#N/A</v>
      </c>
      <c r="AH845" s="95"/>
      <c r="AI845" s="101" t="s">
        <v>28</v>
      </c>
      <c r="AJ845" s="101" t="s">
        <v>28</v>
      </c>
      <c r="AK845" s="101" t="s">
        <v>28</v>
      </c>
      <c r="AL845" s="102" t="str">
        <f t="shared" si="83"/>
        <v>nezměněna</v>
      </c>
      <c r="AM845" s="103"/>
    </row>
    <row r="846" spans="1:39" ht="15">
      <c r="A846" s="105" t="str">
        <f>IF('VSTUP SCAUx'!AY846="","",'VSTUP SCAUx'!AY846)</f>
        <v/>
      </c>
      <c r="B846" s="105" t="str">
        <f>IF('VSTUP SCAUx'!A846="","",'VSTUP SCAUx'!A846)</f>
        <v/>
      </c>
      <c r="C846" s="105" t="str">
        <f>IF('VSTUP SCAUx'!B846="","",'VSTUP SCAUx'!B846)</f>
        <v/>
      </c>
      <c r="D846" s="105" t="str">
        <f>IF('VSTUP SCAUx'!C846="","",'VSTUP SCAUx'!C846)</f>
        <v/>
      </c>
      <c r="E846" s="105" t="str">
        <f>IF('VSTUP SCAUx'!I846="","",'VSTUP SCAUx'!I846)</f>
        <v/>
      </c>
      <c r="F846" s="95" t="str">
        <f>IF('VSTUP SCAUx'!F846="","",'VSTUP SCAUx'!F846)</f>
        <v/>
      </c>
      <c r="G846" s="95" t="str">
        <f>IF('VSTUP SCAUx'!G846="","",'VSTUP SCAUx'!G846)</f>
        <v/>
      </c>
      <c r="H846" s="101" t="str">
        <f>IF('VSTUP SCAUx'!AC846="","","ANO")</f>
        <v/>
      </c>
      <c r="I846" s="106" t="str">
        <f>IF('VSTUP SCAUx'!BD846="","",'VSTUP SCAUx'!BD846)</f>
        <v/>
      </c>
      <c r="J846" s="101" t="str">
        <f>IF('VSTUP SCAUx'!N846="","",'VSTUP SCAUx'!N846)</f>
        <v/>
      </c>
      <c r="K846" s="95" t="s">
        <v>28</v>
      </c>
      <c r="L846" s="95" t="s">
        <v>28</v>
      </c>
      <c r="M846" s="95" t="s">
        <v>28</v>
      </c>
      <c r="N846" s="95"/>
      <c r="O846" s="95" t="s">
        <v>28</v>
      </c>
      <c r="P846" s="96" t="e">
        <f>ROUND(IF(F846="vyplnit","-",VLOOKUP(CONCATENATE(Y846,G846," ",Z846),ZU!$A$6:$H$100,5,FALSE)*F846),2)</f>
        <v>#N/A</v>
      </c>
      <c r="Q846" s="96" t="e">
        <f t="shared" si="78"/>
        <v>#N/A</v>
      </c>
      <c r="R846" s="97" t="s">
        <v>28</v>
      </c>
      <c r="S846" s="97" t="s">
        <v>28</v>
      </c>
      <c r="T846" s="97" t="s">
        <v>28</v>
      </c>
      <c r="U846" s="96"/>
      <c r="V846" s="101" t="str">
        <f>IF('VSTUP SCAUx'!BH846="","",'VSTUP SCAUx'!BH846)</f>
        <v/>
      </c>
      <c r="W846" s="101" t="str">
        <f>IF('VSTUP SCAUx'!BI846="","",'VSTUP SCAUx'!BI846)</f>
        <v/>
      </c>
      <c r="X846" s="98" t="e">
        <f t="shared" si="79"/>
        <v>#VALUE!</v>
      </c>
      <c r="Y846" s="99">
        <f>IF(A846="vyplnit"," ",VLOOKUP(A846,ZU!$B$6:$H$101,2,FALSE))</f>
        <v>0</v>
      </c>
      <c r="Z846" s="95" t="s">
        <v>28</v>
      </c>
      <c r="AA846" s="95"/>
      <c r="AB846" s="95" t="s">
        <v>28</v>
      </c>
      <c r="AC846" s="95" t="s">
        <v>28</v>
      </c>
      <c r="AD846" s="95" t="s">
        <v>28</v>
      </c>
      <c r="AE846" s="95">
        <f t="shared" si="80"/>
        <v>0</v>
      </c>
      <c r="AF846" s="100">
        <f t="shared" si="81"/>
        <v>1</v>
      </c>
      <c r="AG846" s="95" t="e">
        <f t="shared" si="82"/>
        <v>#N/A</v>
      </c>
      <c r="AH846" s="95"/>
      <c r="AI846" s="101" t="s">
        <v>28</v>
      </c>
      <c r="AJ846" s="101" t="s">
        <v>28</v>
      </c>
      <c r="AK846" s="101" t="s">
        <v>28</v>
      </c>
      <c r="AL846" s="102" t="str">
        <f t="shared" si="83"/>
        <v>nezměněna</v>
      </c>
      <c r="AM846" s="103"/>
    </row>
    <row r="847" spans="1:39" ht="15">
      <c r="A847" s="105" t="str">
        <f>IF('VSTUP SCAUx'!AY847="","",'VSTUP SCAUx'!AY847)</f>
        <v/>
      </c>
      <c r="B847" s="105" t="str">
        <f>IF('VSTUP SCAUx'!A847="","",'VSTUP SCAUx'!A847)</f>
        <v/>
      </c>
      <c r="C847" s="105" t="str">
        <f>IF('VSTUP SCAUx'!B847="","",'VSTUP SCAUx'!B847)</f>
        <v/>
      </c>
      <c r="D847" s="105" t="str">
        <f>IF('VSTUP SCAUx'!C847="","",'VSTUP SCAUx'!C847)</f>
        <v/>
      </c>
      <c r="E847" s="105" t="str">
        <f>IF('VSTUP SCAUx'!I847="","",'VSTUP SCAUx'!I847)</f>
        <v/>
      </c>
      <c r="F847" s="95" t="str">
        <f>IF('VSTUP SCAUx'!F847="","",'VSTUP SCAUx'!F847)</f>
        <v/>
      </c>
      <c r="G847" s="95" t="str">
        <f>IF('VSTUP SCAUx'!G847="","",'VSTUP SCAUx'!G847)</f>
        <v/>
      </c>
      <c r="H847" s="101" t="str">
        <f>IF('VSTUP SCAUx'!AC847="","","ANO")</f>
        <v/>
      </c>
      <c r="I847" s="106" t="str">
        <f>IF('VSTUP SCAUx'!BD847="","",'VSTUP SCAUx'!BD847)</f>
        <v/>
      </c>
      <c r="J847" s="101" t="str">
        <f>IF('VSTUP SCAUx'!N847="","",'VSTUP SCAUx'!N847)</f>
        <v/>
      </c>
      <c r="K847" s="95" t="s">
        <v>28</v>
      </c>
      <c r="L847" s="95" t="s">
        <v>28</v>
      </c>
      <c r="M847" s="95" t="s">
        <v>28</v>
      </c>
      <c r="N847" s="95"/>
      <c r="O847" s="95" t="s">
        <v>28</v>
      </c>
      <c r="P847" s="96" t="e">
        <f>ROUND(IF(F847="vyplnit","-",VLOOKUP(CONCATENATE(Y847,G847," ",Z847),ZU!$A$6:$H$100,5,FALSE)*F847),2)</f>
        <v>#N/A</v>
      </c>
      <c r="Q847" s="96" t="e">
        <f t="shared" si="78"/>
        <v>#N/A</v>
      </c>
      <c r="R847" s="97" t="s">
        <v>28</v>
      </c>
      <c r="S847" s="97" t="s">
        <v>28</v>
      </c>
      <c r="T847" s="97" t="s">
        <v>28</v>
      </c>
      <c r="U847" s="96"/>
      <c r="V847" s="101" t="str">
        <f>IF('VSTUP SCAUx'!BH847="","",'VSTUP SCAUx'!BH847)</f>
        <v/>
      </c>
      <c r="W847" s="101" t="str">
        <f>IF('VSTUP SCAUx'!BI847="","",'VSTUP SCAUx'!BI847)</f>
        <v/>
      </c>
      <c r="X847" s="98" t="e">
        <f t="shared" si="79"/>
        <v>#VALUE!</v>
      </c>
      <c r="Y847" s="99">
        <f>IF(A847="vyplnit"," ",VLOOKUP(A847,ZU!$B$6:$H$101,2,FALSE))</f>
        <v>0</v>
      </c>
      <c r="Z847" s="95" t="s">
        <v>28</v>
      </c>
      <c r="AA847" s="95"/>
      <c r="AB847" s="95" t="s">
        <v>28</v>
      </c>
      <c r="AC847" s="95" t="s">
        <v>28</v>
      </c>
      <c r="AD847" s="95" t="s">
        <v>28</v>
      </c>
      <c r="AE847" s="95">
        <f t="shared" si="80"/>
        <v>0</v>
      </c>
      <c r="AF847" s="100">
        <f t="shared" si="81"/>
        <v>1</v>
      </c>
      <c r="AG847" s="95" t="e">
        <f t="shared" si="82"/>
        <v>#N/A</v>
      </c>
      <c r="AH847" s="95"/>
      <c r="AI847" s="101" t="s">
        <v>28</v>
      </c>
      <c r="AJ847" s="101" t="s">
        <v>28</v>
      </c>
      <c r="AK847" s="101" t="s">
        <v>28</v>
      </c>
      <c r="AL847" s="102" t="str">
        <f t="shared" si="83"/>
        <v>nezměněna</v>
      </c>
      <c r="AM847" s="103"/>
    </row>
    <row r="848" spans="1:39" ht="15">
      <c r="A848" s="105" t="str">
        <f>IF('VSTUP SCAUx'!AY848="","",'VSTUP SCAUx'!AY848)</f>
        <v/>
      </c>
      <c r="B848" s="105" t="str">
        <f>IF('VSTUP SCAUx'!A848="","",'VSTUP SCAUx'!A848)</f>
        <v/>
      </c>
      <c r="C848" s="105" t="str">
        <f>IF('VSTUP SCAUx'!B848="","",'VSTUP SCAUx'!B848)</f>
        <v/>
      </c>
      <c r="D848" s="105" t="str">
        <f>IF('VSTUP SCAUx'!C848="","",'VSTUP SCAUx'!C848)</f>
        <v/>
      </c>
      <c r="E848" s="105" t="str">
        <f>IF('VSTUP SCAUx'!I848="","",'VSTUP SCAUx'!I848)</f>
        <v/>
      </c>
      <c r="F848" s="95" t="str">
        <f>IF('VSTUP SCAUx'!F848="","",'VSTUP SCAUx'!F848)</f>
        <v/>
      </c>
      <c r="G848" s="95" t="str">
        <f>IF('VSTUP SCAUx'!G848="","",'VSTUP SCAUx'!G848)</f>
        <v/>
      </c>
      <c r="H848" s="101" t="str">
        <f>IF('VSTUP SCAUx'!AC848="","","ANO")</f>
        <v/>
      </c>
      <c r="I848" s="106" t="str">
        <f>IF('VSTUP SCAUx'!BD848="","",'VSTUP SCAUx'!BD848)</f>
        <v/>
      </c>
      <c r="J848" s="101" t="str">
        <f>IF('VSTUP SCAUx'!N848="","",'VSTUP SCAUx'!N848)</f>
        <v/>
      </c>
      <c r="K848" s="95" t="s">
        <v>28</v>
      </c>
      <c r="L848" s="95" t="s">
        <v>28</v>
      </c>
      <c r="M848" s="95" t="s">
        <v>28</v>
      </c>
      <c r="N848" s="95"/>
      <c r="O848" s="95" t="s">
        <v>28</v>
      </c>
      <c r="P848" s="96" t="e">
        <f>ROUND(IF(F848="vyplnit","-",VLOOKUP(CONCATENATE(Y848,G848," ",Z848),ZU!$A$6:$H$100,5,FALSE)*F848),2)</f>
        <v>#N/A</v>
      </c>
      <c r="Q848" s="96" t="e">
        <f t="shared" si="78"/>
        <v>#N/A</v>
      </c>
      <c r="R848" s="97" t="s">
        <v>28</v>
      </c>
      <c r="S848" s="97" t="s">
        <v>28</v>
      </c>
      <c r="T848" s="97" t="s">
        <v>28</v>
      </c>
      <c r="U848" s="96"/>
      <c r="V848" s="101" t="str">
        <f>IF('VSTUP SCAUx'!BH848="","",'VSTUP SCAUx'!BH848)</f>
        <v/>
      </c>
      <c r="W848" s="101" t="str">
        <f>IF('VSTUP SCAUx'!BI848="","",'VSTUP SCAUx'!BI848)</f>
        <v/>
      </c>
      <c r="X848" s="98" t="e">
        <f t="shared" si="79"/>
        <v>#VALUE!</v>
      </c>
      <c r="Y848" s="99">
        <f>IF(A848="vyplnit"," ",VLOOKUP(A848,ZU!$B$6:$H$101,2,FALSE))</f>
        <v>0</v>
      </c>
      <c r="Z848" s="95" t="s">
        <v>28</v>
      </c>
      <c r="AA848" s="95"/>
      <c r="AB848" s="95" t="s">
        <v>28</v>
      </c>
      <c r="AC848" s="95" t="s">
        <v>28</v>
      </c>
      <c r="AD848" s="95" t="s">
        <v>28</v>
      </c>
      <c r="AE848" s="95">
        <f t="shared" si="80"/>
        <v>0</v>
      </c>
      <c r="AF848" s="100">
        <f t="shared" si="81"/>
        <v>1</v>
      </c>
      <c r="AG848" s="95" t="e">
        <f t="shared" si="82"/>
        <v>#N/A</v>
      </c>
      <c r="AH848" s="95"/>
      <c r="AI848" s="101" t="s">
        <v>28</v>
      </c>
      <c r="AJ848" s="101" t="s">
        <v>28</v>
      </c>
      <c r="AK848" s="101" t="s">
        <v>28</v>
      </c>
      <c r="AL848" s="102" t="str">
        <f t="shared" si="83"/>
        <v>nezměněna</v>
      </c>
      <c r="AM848" s="103"/>
    </row>
    <row r="849" spans="1:39" ht="15">
      <c r="A849" s="105" t="str">
        <f>IF('VSTUP SCAUx'!AY849="","",'VSTUP SCAUx'!AY849)</f>
        <v/>
      </c>
      <c r="B849" s="105" t="str">
        <f>IF('VSTUP SCAUx'!A849="","",'VSTUP SCAUx'!A849)</f>
        <v/>
      </c>
      <c r="C849" s="105" t="str">
        <f>IF('VSTUP SCAUx'!B849="","",'VSTUP SCAUx'!B849)</f>
        <v/>
      </c>
      <c r="D849" s="105" t="str">
        <f>IF('VSTUP SCAUx'!C849="","",'VSTUP SCAUx'!C849)</f>
        <v/>
      </c>
      <c r="E849" s="105" t="str">
        <f>IF('VSTUP SCAUx'!I849="","",'VSTUP SCAUx'!I849)</f>
        <v/>
      </c>
      <c r="F849" s="95" t="str">
        <f>IF('VSTUP SCAUx'!F849="","",'VSTUP SCAUx'!F849)</f>
        <v/>
      </c>
      <c r="G849" s="95" t="str">
        <f>IF('VSTUP SCAUx'!G849="","",'VSTUP SCAUx'!G849)</f>
        <v/>
      </c>
      <c r="H849" s="101" t="str">
        <f>IF('VSTUP SCAUx'!AC849="","","ANO")</f>
        <v/>
      </c>
      <c r="I849" s="106" t="str">
        <f>IF('VSTUP SCAUx'!BD849="","",'VSTUP SCAUx'!BD849)</f>
        <v/>
      </c>
      <c r="J849" s="101" t="str">
        <f>IF('VSTUP SCAUx'!N849="","",'VSTUP SCAUx'!N849)</f>
        <v/>
      </c>
      <c r="K849" s="95" t="s">
        <v>28</v>
      </c>
      <c r="L849" s="95" t="s">
        <v>28</v>
      </c>
      <c r="M849" s="95" t="s">
        <v>28</v>
      </c>
      <c r="N849" s="95"/>
      <c r="O849" s="95" t="s">
        <v>28</v>
      </c>
      <c r="P849" s="96" t="e">
        <f>ROUND(IF(F849="vyplnit","-",VLOOKUP(CONCATENATE(Y849,G849," ",Z849),ZU!$A$6:$H$100,5,FALSE)*F849),2)</f>
        <v>#N/A</v>
      </c>
      <c r="Q849" s="96" t="e">
        <f t="shared" si="78"/>
        <v>#N/A</v>
      </c>
      <c r="R849" s="97" t="s">
        <v>28</v>
      </c>
      <c r="S849" s="97" t="s">
        <v>28</v>
      </c>
      <c r="T849" s="97" t="s">
        <v>28</v>
      </c>
      <c r="U849" s="96"/>
      <c r="V849" s="101" t="str">
        <f>IF('VSTUP SCAUx'!BH849="","",'VSTUP SCAUx'!BH849)</f>
        <v/>
      </c>
      <c r="W849" s="101" t="str">
        <f>IF('VSTUP SCAUx'!BI849="","",'VSTUP SCAUx'!BI849)</f>
        <v/>
      </c>
      <c r="X849" s="98" t="e">
        <f t="shared" si="79"/>
        <v>#VALUE!</v>
      </c>
      <c r="Y849" s="99">
        <f>IF(A849="vyplnit"," ",VLOOKUP(A849,ZU!$B$6:$H$101,2,FALSE))</f>
        <v>0</v>
      </c>
      <c r="Z849" s="95" t="s">
        <v>28</v>
      </c>
      <c r="AA849" s="95"/>
      <c r="AB849" s="95" t="s">
        <v>28</v>
      </c>
      <c r="AC849" s="95" t="s">
        <v>28</v>
      </c>
      <c r="AD849" s="95" t="s">
        <v>28</v>
      </c>
      <c r="AE849" s="95">
        <f t="shared" si="80"/>
        <v>0</v>
      </c>
      <c r="AF849" s="100">
        <f t="shared" si="81"/>
        <v>1</v>
      </c>
      <c r="AG849" s="95" t="e">
        <f t="shared" si="82"/>
        <v>#N/A</v>
      </c>
      <c r="AH849" s="95"/>
      <c r="AI849" s="101" t="s">
        <v>28</v>
      </c>
      <c r="AJ849" s="101" t="s">
        <v>28</v>
      </c>
      <c r="AK849" s="101" t="s">
        <v>28</v>
      </c>
      <c r="AL849" s="102" t="str">
        <f t="shared" si="83"/>
        <v>nezměněna</v>
      </c>
      <c r="AM849" s="103"/>
    </row>
    <row r="850" spans="1:39" ht="15">
      <c r="A850" s="105" t="str">
        <f>IF('VSTUP SCAUx'!AY850="","",'VSTUP SCAUx'!AY850)</f>
        <v/>
      </c>
      <c r="B850" s="105" t="str">
        <f>IF('VSTUP SCAUx'!A850="","",'VSTUP SCAUx'!A850)</f>
        <v/>
      </c>
      <c r="C850" s="105" t="str">
        <f>IF('VSTUP SCAUx'!B850="","",'VSTUP SCAUx'!B850)</f>
        <v/>
      </c>
      <c r="D850" s="105" t="str">
        <f>IF('VSTUP SCAUx'!C850="","",'VSTUP SCAUx'!C850)</f>
        <v/>
      </c>
      <c r="E850" s="105" t="str">
        <f>IF('VSTUP SCAUx'!I850="","",'VSTUP SCAUx'!I850)</f>
        <v/>
      </c>
      <c r="F850" s="95" t="str">
        <f>IF('VSTUP SCAUx'!F850="","",'VSTUP SCAUx'!F850)</f>
        <v/>
      </c>
      <c r="G850" s="95" t="str">
        <f>IF('VSTUP SCAUx'!G850="","",'VSTUP SCAUx'!G850)</f>
        <v/>
      </c>
      <c r="H850" s="101" t="str">
        <f>IF('VSTUP SCAUx'!AC850="","","ANO")</f>
        <v/>
      </c>
      <c r="I850" s="106" t="str">
        <f>IF('VSTUP SCAUx'!BD850="","",'VSTUP SCAUx'!BD850)</f>
        <v/>
      </c>
      <c r="J850" s="101" t="str">
        <f>IF('VSTUP SCAUx'!N850="","",'VSTUP SCAUx'!N850)</f>
        <v/>
      </c>
      <c r="K850" s="95" t="s">
        <v>28</v>
      </c>
      <c r="L850" s="95" t="s">
        <v>28</v>
      </c>
      <c r="M850" s="95" t="s">
        <v>28</v>
      </c>
      <c r="N850" s="95"/>
      <c r="O850" s="95" t="s">
        <v>28</v>
      </c>
      <c r="P850" s="96" t="e">
        <f>ROUND(IF(F850="vyplnit","-",VLOOKUP(CONCATENATE(Y850,G850," ",Z850),ZU!$A$6:$H$100,5,FALSE)*F850),2)</f>
        <v>#N/A</v>
      </c>
      <c r="Q850" s="96" t="e">
        <f t="shared" si="78"/>
        <v>#N/A</v>
      </c>
      <c r="R850" s="97" t="s">
        <v>28</v>
      </c>
      <c r="S850" s="97" t="s">
        <v>28</v>
      </c>
      <c r="T850" s="97" t="s">
        <v>28</v>
      </c>
      <c r="U850" s="96"/>
      <c r="V850" s="101" t="str">
        <f>IF('VSTUP SCAUx'!BH850="","",'VSTUP SCAUx'!BH850)</f>
        <v/>
      </c>
      <c r="W850" s="101" t="str">
        <f>IF('VSTUP SCAUx'!BI850="","",'VSTUP SCAUx'!BI850)</f>
        <v/>
      </c>
      <c r="X850" s="98" t="e">
        <f t="shared" si="79"/>
        <v>#VALUE!</v>
      </c>
      <c r="Y850" s="99">
        <f>IF(A850="vyplnit"," ",VLOOKUP(A850,ZU!$B$6:$H$101,2,FALSE))</f>
        <v>0</v>
      </c>
      <c r="Z850" s="95" t="s">
        <v>28</v>
      </c>
      <c r="AA850" s="95"/>
      <c r="AB850" s="95" t="s">
        <v>28</v>
      </c>
      <c r="AC850" s="95" t="s">
        <v>28</v>
      </c>
      <c r="AD850" s="95" t="s">
        <v>28</v>
      </c>
      <c r="AE850" s="95">
        <f t="shared" si="80"/>
        <v>0</v>
      </c>
      <c r="AF850" s="100">
        <f t="shared" si="81"/>
        <v>1</v>
      </c>
      <c r="AG850" s="95" t="e">
        <f t="shared" si="82"/>
        <v>#N/A</v>
      </c>
      <c r="AH850" s="95"/>
      <c r="AI850" s="101" t="s">
        <v>28</v>
      </c>
      <c r="AJ850" s="101" t="s">
        <v>28</v>
      </c>
      <c r="AK850" s="101" t="s">
        <v>28</v>
      </c>
      <c r="AL850" s="102" t="str">
        <f t="shared" si="83"/>
        <v>nezměněna</v>
      </c>
      <c r="AM850" s="103"/>
    </row>
    <row r="851" spans="1:39" ht="15">
      <c r="A851" s="105" t="str">
        <f>IF('VSTUP SCAUx'!AY851="","",'VSTUP SCAUx'!AY851)</f>
        <v/>
      </c>
      <c r="B851" s="105" t="str">
        <f>IF('VSTUP SCAUx'!A851="","",'VSTUP SCAUx'!A851)</f>
        <v/>
      </c>
      <c r="C851" s="105" t="str">
        <f>IF('VSTUP SCAUx'!B851="","",'VSTUP SCAUx'!B851)</f>
        <v/>
      </c>
      <c r="D851" s="105" t="str">
        <f>IF('VSTUP SCAUx'!C851="","",'VSTUP SCAUx'!C851)</f>
        <v/>
      </c>
      <c r="E851" s="105" t="str">
        <f>IF('VSTUP SCAUx'!I851="","",'VSTUP SCAUx'!I851)</f>
        <v/>
      </c>
      <c r="F851" s="95" t="str">
        <f>IF('VSTUP SCAUx'!F851="","",'VSTUP SCAUx'!F851)</f>
        <v/>
      </c>
      <c r="G851" s="95" t="str">
        <f>IF('VSTUP SCAUx'!G851="","",'VSTUP SCAUx'!G851)</f>
        <v/>
      </c>
      <c r="H851" s="101" t="str">
        <f>IF('VSTUP SCAUx'!AC851="","","ANO")</f>
        <v/>
      </c>
      <c r="I851" s="106" t="str">
        <f>IF('VSTUP SCAUx'!BD851="","",'VSTUP SCAUx'!BD851)</f>
        <v/>
      </c>
      <c r="J851" s="101" t="str">
        <f>IF('VSTUP SCAUx'!N851="","",'VSTUP SCAUx'!N851)</f>
        <v/>
      </c>
      <c r="K851" s="95" t="s">
        <v>28</v>
      </c>
      <c r="L851" s="95" t="s">
        <v>28</v>
      </c>
      <c r="M851" s="95" t="s">
        <v>28</v>
      </c>
      <c r="N851" s="95"/>
      <c r="O851" s="95" t="s">
        <v>28</v>
      </c>
      <c r="P851" s="96" t="e">
        <f>ROUND(IF(F851="vyplnit","-",VLOOKUP(CONCATENATE(Y851,G851," ",Z851),ZU!$A$6:$H$100,5,FALSE)*F851),2)</f>
        <v>#N/A</v>
      </c>
      <c r="Q851" s="96" t="e">
        <f t="shared" si="78"/>
        <v>#N/A</v>
      </c>
      <c r="R851" s="97" t="s">
        <v>28</v>
      </c>
      <c r="S851" s="97" t="s">
        <v>28</v>
      </c>
      <c r="T851" s="97" t="s">
        <v>28</v>
      </c>
      <c r="U851" s="96"/>
      <c r="V851" s="101" t="str">
        <f>IF('VSTUP SCAUx'!BH851="","",'VSTUP SCAUx'!BH851)</f>
        <v/>
      </c>
      <c r="W851" s="101" t="str">
        <f>IF('VSTUP SCAUx'!BI851="","",'VSTUP SCAUx'!BI851)</f>
        <v/>
      </c>
      <c r="X851" s="98" t="e">
        <f t="shared" si="79"/>
        <v>#VALUE!</v>
      </c>
      <c r="Y851" s="99">
        <f>IF(A851="vyplnit"," ",VLOOKUP(A851,ZU!$B$6:$H$101,2,FALSE))</f>
        <v>0</v>
      </c>
      <c r="Z851" s="95" t="s">
        <v>28</v>
      </c>
      <c r="AA851" s="95"/>
      <c r="AB851" s="95" t="s">
        <v>28</v>
      </c>
      <c r="AC851" s="95" t="s">
        <v>28</v>
      </c>
      <c r="AD851" s="95" t="s">
        <v>28</v>
      </c>
      <c r="AE851" s="95">
        <f t="shared" si="80"/>
        <v>0</v>
      </c>
      <c r="AF851" s="100">
        <f t="shared" si="81"/>
        <v>1</v>
      </c>
      <c r="AG851" s="95" t="e">
        <f t="shared" si="82"/>
        <v>#N/A</v>
      </c>
      <c r="AH851" s="95"/>
      <c r="AI851" s="101" t="s">
        <v>28</v>
      </c>
      <c r="AJ851" s="101" t="s">
        <v>28</v>
      </c>
      <c r="AK851" s="101" t="s">
        <v>28</v>
      </c>
      <c r="AL851" s="102" t="str">
        <f t="shared" si="83"/>
        <v>nezměněna</v>
      </c>
      <c r="AM851" s="103"/>
    </row>
    <row r="852" spans="1:39" ht="15">
      <c r="A852" s="105" t="str">
        <f>IF('VSTUP SCAUx'!AY852="","",'VSTUP SCAUx'!AY852)</f>
        <v/>
      </c>
      <c r="B852" s="105" t="str">
        <f>IF('VSTUP SCAUx'!A852="","",'VSTUP SCAUx'!A852)</f>
        <v/>
      </c>
      <c r="C852" s="105" t="str">
        <f>IF('VSTUP SCAUx'!B852="","",'VSTUP SCAUx'!B852)</f>
        <v/>
      </c>
      <c r="D852" s="105" t="str">
        <f>IF('VSTUP SCAUx'!C852="","",'VSTUP SCAUx'!C852)</f>
        <v/>
      </c>
      <c r="E852" s="105" t="str">
        <f>IF('VSTUP SCAUx'!I852="","",'VSTUP SCAUx'!I852)</f>
        <v/>
      </c>
      <c r="F852" s="95" t="str">
        <f>IF('VSTUP SCAUx'!F852="","",'VSTUP SCAUx'!F852)</f>
        <v/>
      </c>
      <c r="G852" s="95" t="str">
        <f>IF('VSTUP SCAUx'!G852="","",'VSTUP SCAUx'!G852)</f>
        <v/>
      </c>
      <c r="H852" s="101" t="str">
        <f>IF('VSTUP SCAUx'!AC852="","","ANO")</f>
        <v/>
      </c>
      <c r="I852" s="106" t="str">
        <f>IF('VSTUP SCAUx'!BD852="","",'VSTUP SCAUx'!BD852)</f>
        <v/>
      </c>
      <c r="J852" s="101" t="str">
        <f>IF('VSTUP SCAUx'!N852="","",'VSTUP SCAUx'!N852)</f>
        <v/>
      </c>
      <c r="K852" s="95" t="s">
        <v>28</v>
      </c>
      <c r="L852" s="95" t="s">
        <v>28</v>
      </c>
      <c r="M852" s="95" t="s">
        <v>28</v>
      </c>
      <c r="N852" s="95"/>
      <c r="O852" s="95" t="s">
        <v>28</v>
      </c>
      <c r="P852" s="96" t="e">
        <f>ROUND(IF(F852="vyplnit","-",VLOOKUP(CONCATENATE(Y852,G852," ",Z852),ZU!$A$6:$H$100,5,FALSE)*F852),2)</f>
        <v>#N/A</v>
      </c>
      <c r="Q852" s="96" t="e">
        <f t="shared" si="78"/>
        <v>#N/A</v>
      </c>
      <c r="R852" s="97" t="s">
        <v>28</v>
      </c>
      <c r="S852" s="97" t="s">
        <v>28</v>
      </c>
      <c r="T852" s="97" t="s">
        <v>28</v>
      </c>
      <c r="U852" s="96"/>
      <c r="V852" s="101" t="str">
        <f>IF('VSTUP SCAUx'!BH852="","",'VSTUP SCAUx'!BH852)</f>
        <v/>
      </c>
      <c r="W852" s="101" t="str">
        <f>IF('VSTUP SCAUx'!BI852="","",'VSTUP SCAUx'!BI852)</f>
        <v/>
      </c>
      <c r="X852" s="98" t="e">
        <f t="shared" si="79"/>
        <v>#VALUE!</v>
      </c>
      <c r="Y852" s="99">
        <f>IF(A852="vyplnit"," ",VLOOKUP(A852,ZU!$B$6:$H$101,2,FALSE))</f>
        <v>0</v>
      </c>
      <c r="Z852" s="95" t="s">
        <v>28</v>
      </c>
      <c r="AA852" s="95"/>
      <c r="AB852" s="95" t="s">
        <v>28</v>
      </c>
      <c r="AC852" s="95" t="s">
        <v>28</v>
      </c>
      <c r="AD852" s="95" t="s">
        <v>28</v>
      </c>
      <c r="AE852" s="95">
        <f t="shared" si="80"/>
        <v>0</v>
      </c>
      <c r="AF852" s="100">
        <f t="shared" si="81"/>
        <v>1</v>
      </c>
      <c r="AG852" s="95" t="e">
        <f t="shared" si="82"/>
        <v>#N/A</v>
      </c>
      <c r="AH852" s="95"/>
      <c r="AI852" s="101" t="s">
        <v>28</v>
      </c>
      <c r="AJ852" s="101" t="s">
        <v>28</v>
      </c>
      <c r="AK852" s="101" t="s">
        <v>28</v>
      </c>
      <c r="AL852" s="102" t="str">
        <f t="shared" si="83"/>
        <v>nezměněna</v>
      </c>
      <c r="AM852" s="103"/>
    </row>
    <row r="853" spans="1:39" ht="15">
      <c r="A853" s="105" t="str">
        <f>IF('VSTUP SCAUx'!AY853="","",'VSTUP SCAUx'!AY853)</f>
        <v/>
      </c>
      <c r="B853" s="105" t="str">
        <f>IF('VSTUP SCAUx'!A853="","",'VSTUP SCAUx'!A853)</f>
        <v/>
      </c>
      <c r="C853" s="105" t="str">
        <f>IF('VSTUP SCAUx'!B853="","",'VSTUP SCAUx'!B853)</f>
        <v/>
      </c>
      <c r="D853" s="105" t="str">
        <f>IF('VSTUP SCAUx'!C853="","",'VSTUP SCAUx'!C853)</f>
        <v/>
      </c>
      <c r="E853" s="105" t="str">
        <f>IF('VSTUP SCAUx'!I853="","",'VSTUP SCAUx'!I853)</f>
        <v/>
      </c>
      <c r="F853" s="95" t="str">
        <f>IF('VSTUP SCAUx'!F853="","",'VSTUP SCAUx'!F853)</f>
        <v/>
      </c>
      <c r="G853" s="95" t="str">
        <f>IF('VSTUP SCAUx'!G853="","",'VSTUP SCAUx'!G853)</f>
        <v/>
      </c>
      <c r="H853" s="101" t="str">
        <f>IF('VSTUP SCAUx'!AC853="","","ANO")</f>
        <v/>
      </c>
      <c r="I853" s="106" t="str">
        <f>IF('VSTUP SCAUx'!BD853="","",'VSTUP SCAUx'!BD853)</f>
        <v/>
      </c>
      <c r="J853" s="101" t="str">
        <f>IF('VSTUP SCAUx'!N853="","",'VSTUP SCAUx'!N853)</f>
        <v/>
      </c>
      <c r="K853" s="95" t="s">
        <v>28</v>
      </c>
      <c r="L853" s="95" t="s">
        <v>28</v>
      </c>
      <c r="M853" s="95" t="s">
        <v>28</v>
      </c>
      <c r="N853" s="95"/>
      <c r="O853" s="95" t="s">
        <v>28</v>
      </c>
      <c r="P853" s="96" t="e">
        <f>ROUND(IF(F853="vyplnit","-",VLOOKUP(CONCATENATE(Y853,G853," ",Z853),ZU!$A$6:$H$100,5,FALSE)*F853),2)</f>
        <v>#N/A</v>
      </c>
      <c r="Q853" s="96" t="e">
        <f t="shared" si="78"/>
        <v>#N/A</v>
      </c>
      <c r="R853" s="97" t="s">
        <v>28</v>
      </c>
      <c r="S853" s="97" t="s">
        <v>28</v>
      </c>
      <c r="T853" s="97" t="s">
        <v>28</v>
      </c>
      <c r="U853" s="96"/>
      <c r="V853" s="101" t="str">
        <f>IF('VSTUP SCAUx'!BH853="","",'VSTUP SCAUx'!BH853)</f>
        <v/>
      </c>
      <c r="W853" s="101" t="str">
        <f>IF('VSTUP SCAUx'!BI853="","",'VSTUP SCAUx'!BI853)</f>
        <v/>
      </c>
      <c r="X853" s="98" t="e">
        <f t="shared" si="79"/>
        <v>#VALUE!</v>
      </c>
      <c r="Y853" s="99">
        <f>IF(A853="vyplnit"," ",VLOOKUP(A853,ZU!$B$6:$H$101,2,FALSE))</f>
        <v>0</v>
      </c>
      <c r="Z853" s="95" t="s">
        <v>28</v>
      </c>
      <c r="AA853" s="95"/>
      <c r="AB853" s="95" t="s">
        <v>28</v>
      </c>
      <c r="AC853" s="95" t="s">
        <v>28</v>
      </c>
      <c r="AD853" s="95" t="s">
        <v>28</v>
      </c>
      <c r="AE853" s="95">
        <f t="shared" si="80"/>
        <v>0</v>
      </c>
      <c r="AF853" s="100">
        <f t="shared" si="81"/>
        <v>1</v>
      </c>
      <c r="AG853" s="95" t="e">
        <f t="shared" si="82"/>
        <v>#N/A</v>
      </c>
      <c r="AH853" s="95"/>
      <c r="AI853" s="101" t="s">
        <v>28</v>
      </c>
      <c r="AJ853" s="101" t="s">
        <v>28</v>
      </c>
      <c r="AK853" s="101" t="s">
        <v>28</v>
      </c>
      <c r="AL853" s="102" t="str">
        <f t="shared" si="83"/>
        <v>nezměněna</v>
      </c>
      <c r="AM853" s="103"/>
    </row>
    <row r="854" spans="1:39" ht="15">
      <c r="A854" s="105" t="str">
        <f>IF('VSTUP SCAUx'!AY854="","",'VSTUP SCAUx'!AY854)</f>
        <v/>
      </c>
      <c r="B854" s="105" t="str">
        <f>IF('VSTUP SCAUx'!A854="","",'VSTUP SCAUx'!A854)</f>
        <v/>
      </c>
      <c r="C854" s="105" t="str">
        <f>IF('VSTUP SCAUx'!B854="","",'VSTUP SCAUx'!B854)</f>
        <v/>
      </c>
      <c r="D854" s="105" t="str">
        <f>IF('VSTUP SCAUx'!C854="","",'VSTUP SCAUx'!C854)</f>
        <v/>
      </c>
      <c r="E854" s="105" t="str">
        <f>IF('VSTUP SCAUx'!I854="","",'VSTUP SCAUx'!I854)</f>
        <v/>
      </c>
      <c r="F854" s="95" t="str">
        <f>IF('VSTUP SCAUx'!F854="","",'VSTUP SCAUx'!F854)</f>
        <v/>
      </c>
      <c r="G854" s="95" t="str">
        <f>IF('VSTUP SCAUx'!G854="","",'VSTUP SCAUx'!G854)</f>
        <v/>
      </c>
      <c r="H854" s="101" t="str">
        <f>IF('VSTUP SCAUx'!AC854="","","ANO")</f>
        <v/>
      </c>
      <c r="I854" s="106" t="str">
        <f>IF('VSTUP SCAUx'!BD854="","",'VSTUP SCAUx'!BD854)</f>
        <v/>
      </c>
      <c r="J854" s="101" t="str">
        <f>IF('VSTUP SCAUx'!N854="","",'VSTUP SCAUx'!N854)</f>
        <v/>
      </c>
      <c r="K854" s="95" t="s">
        <v>28</v>
      </c>
      <c r="L854" s="95" t="s">
        <v>28</v>
      </c>
      <c r="M854" s="95" t="s">
        <v>28</v>
      </c>
      <c r="N854" s="95"/>
      <c r="O854" s="95" t="s">
        <v>28</v>
      </c>
      <c r="P854" s="96" t="e">
        <f>ROUND(IF(F854="vyplnit","-",VLOOKUP(CONCATENATE(Y854,G854," ",Z854),ZU!$A$6:$H$100,5,FALSE)*F854),2)</f>
        <v>#N/A</v>
      </c>
      <c r="Q854" s="96" t="e">
        <f t="shared" si="78"/>
        <v>#N/A</v>
      </c>
      <c r="R854" s="97" t="s">
        <v>28</v>
      </c>
      <c r="S854" s="97" t="s">
        <v>28</v>
      </c>
      <c r="T854" s="97" t="s">
        <v>28</v>
      </c>
      <c r="U854" s="96"/>
      <c r="V854" s="101" t="str">
        <f>IF('VSTUP SCAUx'!BH854="","",'VSTUP SCAUx'!BH854)</f>
        <v/>
      </c>
      <c r="W854" s="101" t="str">
        <f>IF('VSTUP SCAUx'!BI854="","",'VSTUP SCAUx'!BI854)</f>
        <v/>
      </c>
      <c r="X854" s="98" t="e">
        <f t="shared" si="79"/>
        <v>#VALUE!</v>
      </c>
      <c r="Y854" s="99">
        <f>IF(A854="vyplnit"," ",VLOOKUP(A854,ZU!$B$6:$H$101,2,FALSE))</f>
        <v>0</v>
      </c>
      <c r="Z854" s="95" t="s">
        <v>28</v>
      </c>
      <c r="AA854" s="95"/>
      <c r="AB854" s="95" t="s">
        <v>28</v>
      </c>
      <c r="AC854" s="95" t="s">
        <v>28</v>
      </c>
      <c r="AD854" s="95" t="s">
        <v>28</v>
      </c>
      <c r="AE854" s="95">
        <f t="shared" si="80"/>
        <v>0</v>
      </c>
      <c r="AF854" s="100">
        <f t="shared" si="81"/>
        <v>1</v>
      </c>
      <c r="AG854" s="95" t="e">
        <f t="shared" si="82"/>
        <v>#N/A</v>
      </c>
      <c r="AH854" s="95"/>
      <c r="AI854" s="101" t="s">
        <v>28</v>
      </c>
      <c r="AJ854" s="101" t="s">
        <v>28</v>
      </c>
      <c r="AK854" s="101" t="s">
        <v>28</v>
      </c>
      <c r="AL854" s="102" t="str">
        <f t="shared" si="83"/>
        <v>nezměněna</v>
      </c>
      <c r="AM854" s="103"/>
    </row>
    <row r="855" spans="1:39" ht="15">
      <c r="A855" s="105" t="str">
        <f>IF('VSTUP SCAUx'!AY855="","",'VSTUP SCAUx'!AY855)</f>
        <v/>
      </c>
      <c r="B855" s="105" t="str">
        <f>IF('VSTUP SCAUx'!A855="","",'VSTUP SCAUx'!A855)</f>
        <v/>
      </c>
      <c r="C855" s="105" t="str">
        <f>IF('VSTUP SCAUx'!B855="","",'VSTUP SCAUx'!B855)</f>
        <v/>
      </c>
      <c r="D855" s="105" t="str">
        <f>IF('VSTUP SCAUx'!C855="","",'VSTUP SCAUx'!C855)</f>
        <v/>
      </c>
      <c r="E855" s="105" t="str">
        <f>IF('VSTUP SCAUx'!I855="","",'VSTUP SCAUx'!I855)</f>
        <v/>
      </c>
      <c r="F855" s="95" t="str">
        <f>IF('VSTUP SCAUx'!F855="","",'VSTUP SCAUx'!F855)</f>
        <v/>
      </c>
      <c r="G855" s="95" t="str">
        <f>IF('VSTUP SCAUx'!G855="","",'VSTUP SCAUx'!G855)</f>
        <v/>
      </c>
      <c r="H855" s="101" t="str">
        <f>IF('VSTUP SCAUx'!AC855="","","ANO")</f>
        <v/>
      </c>
      <c r="I855" s="106" t="str">
        <f>IF('VSTUP SCAUx'!BD855="","",'VSTUP SCAUx'!BD855)</f>
        <v/>
      </c>
      <c r="J855" s="101" t="str">
        <f>IF('VSTUP SCAUx'!N855="","",'VSTUP SCAUx'!N855)</f>
        <v/>
      </c>
      <c r="K855" s="95" t="s">
        <v>28</v>
      </c>
      <c r="L855" s="95" t="s">
        <v>28</v>
      </c>
      <c r="M855" s="95" t="s">
        <v>28</v>
      </c>
      <c r="N855" s="95"/>
      <c r="O855" s="95" t="s">
        <v>28</v>
      </c>
      <c r="P855" s="96" t="e">
        <f>ROUND(IF(F855="vyplnit","-",VLOOKUP(CONCATENATE(Y855,G855," ",Z855),ZU!$A$6:$H$100,5,FALSE)*F855),2)</f>
        <v>#N/A</v>
      </c>
      <c r="Q855" s="96" t="e">
        <f t="shared" si="78"/>
        <v>#N/A</v>
      </c>
      <c r="R855" s="97" t="s">
        <v>28</v>
      </c>
      <c r="S855" s="97" t="s">
        <v>28</v>
      </c>
      <c r="T855" s="97" t="s">
        <v>28</v>
      </c>
      <c r="U855" s="96"/>
      <c r="V855" s="101" t="str">
        <f>IF('VSTUP SCAUx'!BH855="","",'VSTUP SCAUx'!BH855)</f>
        <v/>
      </c>
      <c r="W855" s="101" t="str">
        <f>IF('VSTUP SCAUx'!BI855="","",'VSTUP SCAUx'!BI855)</f>
        <v/>
      </c>
      <c r="X855" s="98" t="e">
        <f t="shared" si="79"/>
        <v>#VALUE!</v>
      </c>
      <c r="Y855" s="99">
        <f>IF(A855="vyplnit"," ",VLOOKUP(A855,ZU!$B$6:$H$101,2,FALSE))</f>
        <v>0</v>
      </c>
      <c r="Z855" s="95" t="s">
        <v>28</v>
      </c>
      <c r="AA855" s="95"/>
      <c r="AB855" s="95" t="s">
        <v>28</v>
      </c>
      <c r="AC855" s="95" t="s">
        <v>28</v>
      </c>
      <c r="AD855" s="95" t="s">
        <v>28</v>
      </c>
      <c r="AE855" s="95">
        <f t="shared" si="80"/>
        <v>0</v>
      </c>
      <c r="AF855" s="100">
        <f t="shared" si="81"/>
        <v>1</v>
      </c>
      <c r="AG855" s="95" t="e">
        <f t="shared" si="82"/>
        <v>#N/A</v>
      </c>
      <c r="AH855" s="95"/>
      <c r="AI855" s="101" t="s">
        <v>28</v>
      </c>
      <c r="AJ855" s="101" t="s">
        <v>28</v>
      </c>
      <c r="AK855" s="101" t="s">
        <v>28</v>
      </c>
      <c r="AL855" s="102" t="str">
        <f t="shared" si="83"/>
        <v>nezměněna</v>
      </c>
      <c r="AM855" s="103"/>
    </row>
    <row r="856" spans="1:39" ht="15">
      <c r="A856" s="105" t="str">
        <f>IF('VSTUP SCAUx'!AY856="","",'VSTUP SCAUx'!AY856)</f>
        <v/>
      </c>
      <c r="B856" s="105" t="str">
        <f>IF('VSTUP SCAUx'!A856="","",'VSTUP SCAUx'!A856)</f>
        <v/>
      </c>
      <c r="C856" s="105" t="str">
        <f>IF('VSTUP SCAUx'!B856="","",'VSTUP SCAUx'!B856)</f>
        <v/>
      </c>
      <c r="D856" s="105" t="str">
        <f>IF('VSTUP SCAUx'!C856="","",'VSTUP SCAUx'!C856)</f>
        <v/>
      </c>
      <c r="E856" s="105" t="str">
        <f>IF('VSTUP SCAUx'!I856="","",'VSTUP SCAUx'!I856)</f>
        <v/>
      </c>
      <c r="F856" s="95" t="str">
        <f>IF('VSTUP SCAUx'!F856="","",'VSTUP SCAUx'!F856)</f>
        <v/>
      </c>
      <c r="G856" s="95" t="str">
        <f>IF('VSTUP SCAUx'!G856="","",'VSTUP SCAUx'!G856)</f>
        <v/>
      </c>
      <c r="H856" s="101" t="str">
        <f>IF('VSTUP SCAUx'!AC856="","","ANO")</f>
        <v/>
      </c>
      <c r="I856" s="106" t="str">
        <f>IF('VSTUP SCAUx'!BD856="","",'VSTUP SCAUx'!BD856)</f>
        <v/>
      </c>
      <c r="J856" s="101" t="str">
        <f>IF('VSTUP SCAUx'!N856="","",'VSTUP SCAUx'!N856)</f>
        <v/>
      </c>
      <c r="K856" s="95" t="s">
        <v>28</v>
      </c>
      <c r="L856" s="95" t="s">
        <v>28</v>
      </c>
      <c r="M856" s="95" t="s">
        <v>28</v>
      </c>
      <c r="N856" s="95"/>
      <c r="O856" s="95" t="s">
        <v>28</v>
      </c>
      <c r="P856" s="96" t="e">
        <f>ROUND(IF(F856="vyplnit","-",VLOOKUP(CONCATENATE(Y856,G856," ",Z856),ZU!$A$6:$H$100,5,FALSE)*F856),2)</f>
        <v>#N/A</v>
      </c>
      <c r="Q856" s="96" t="e">
        <f t="shared" si="78"/>
        <v>#N/A</v>
      </c>
      <c r="R856" s="97" t="s">
        <v>28</v>
      </c>
      <c r="S856" s="97" t="s">
        <v>28</v>
      </c>
      <c r="T856" s="97" t="s">
        <v>28</v>
      </c>
      <c r="U856" s="96"/>
      <c r="V856" s="101" t="str">
        <f>IF('VSTUP SCAUx'!BH856="","",'VSTUP SCAUx'!BH856)</f>
        <v/>
      </c>
      <c r="W856" s="101" t="str">
        <f>IF('VSTUP SCAUx'!BI856="","",'VSTUP SCAUx'!BI856)</f>
        <v/>
      </c>
      <c r="X856" s="98" t="e">
        <f t="shared" si="79"/>
        <v>#VALUE!</v>
      </c>
      <c r="Y856" s="99">
        <f>IF(A856="vyplnit"," ",VLOOKUP(A856,ZU!$B$6:$H$101,2,FALSE))</f>
        <v>0</v>
      </c>
      <c r="Z856" s="95" t="s">
        <v>28</v>
      </c>
      <c r="AA856" s="95"/>
      <c r="AB856" s="95" t="s">
        <v>28</v>
      </c>
      <c r="AC856" s="95" t="s">
        <v>28</v>
      </c>
      <c r="AD856" s="95" t="s">
        <v>28</v>
      </c>
      <c r="AE856" s="95">
        <f t="shared" si="80"/>
        <v>0</v>
      </c>
      <c r="AF856" s="100">
        <f t="shared" si="81"/>
        <v>1</v>
      </c>
      <c r="AG856" s="95" t="e">
        <f t="shared" si="82"/>
        <v>#N/A</v>
      </c>
      <c r="AH856" s="95"/>
      <c r="AI856" s="101" t="s">
        <v>28</v>
      </c>
      <c r="AJ856" s="101" t="s">
        <v>28</v>
      </c>
      <c r="AK856" s="101" t="s">
        <v>28</v>
      </c>
      <c r="AL856" s="102" t="str">
        <f t="shared" si="83"/>
        <v>nezměněna</v>
      </c>
      <c r="AM856" s="103"/>
    </row>
    <row r="857" spans="1:39" ht="15">
      <c r="A857" s="105" t="str">
        <f>IF('VSTUP SCAUx'!AY857="","",'VSTUP SCAUx'!AY857)</f>
        <v/>
      </c>
      <c r="B857" s="105" t="str">
        <f>IF('VSTUP SCAUx'!A857="","",'VSTUP SCAUx'!A857)</f>
        <v/>
      </c>
      <c r="C857" s="105" t="str">
        <f>IF('VSTUP SCAUx'!B857="","",'VSTUP SCAUx'!B857)</f>
        <v/>
      </c>
      <c r="D857" s="105" t="str">
        <f>IF('VSTUP SCAUx'!C857="","",'VSTUP SCAUx'!C857)</f>
        <v/>
      </c>
      <c r="E857" s="105" t="str">
        <f>IF('VSTUP SCAUx'!I857="","",'VSTUP SCAUx'!I857)</f>
        <v/>
      </c>
      <c r="F857" s="95" t="str">
        <f>IF('VSTUP SCAUx'!F857="","",'VSTUP SCAUx'!F857)</f>
        <v/>
      </c>
      <c r="G857" s="95" t="str">
        <f>IF('VSTUP SCAUx'!G857="","",'VSTUP SCAUx'!G857)</f>
        <v/>
      </c>
      <c r="H857" s="101" t="str">
        <f>IF('VSTUP SCAUx'!AC857="","","ANO")</f>
        <v/>
      </c>
      <c r="I857" s="106" t="str">
        <f>IF('VSTUP SCAUx'!BD857="","",'VSTUP SCAUx'!BD857)</f>
        <v/>
      </c>
      <c r="J857" s="101" t="str">
        <f>IF('VSTUP SCAUx'!N857="","",'VSTUP SCAUx'!N857)</f>
        <v/>
      </c>
      <c r="K857" s="95" t="s">
        <v>28</v>
      </c>
      <c r="L857" s="95" t="s">
        <v>28</v>
      </c>
      <c r="M857" s="95" t="s">
        <v>28</v>
      </c>
      <c r="N857" s="95"/>
      <c r="O857" s="95" t="s">
        <v>28</v>
      </c>
      <c r="P857" s="96" t="e">
        <f>ROUND(IF(F857="vyplnit","-",VLOOKUP(CONCATENATE(Y857,G857," ",Z857),ZU!$A$6:$H$100,5,FALSE)*F857),2)</f>
        <v>#N/A</v>
      </c>
      <c r="Q857" s="96" t="e">
        <f t="shared" si="78"/>
        <v>#N/A</v>
      </c>
      <c r="R857" s="97" t="s">
        <v>28</v>
      </c>
      <c r="S857" s="97" t="s">
        <v>28</v>
      </c>
      <c r="T857" s="97" t="s">
        <v>28</v>
      </c>
      <c r="U857" s="96"/>
      <c r="V857" s="101" t="str">
        <f>IF('VSTUP SCAUx'!BH857="","",'VSTUP SCAUx'!BH857)</f>
        <v/>
      </c>
      <c r="W857" s="101" t="str">
        <f>IF('VSTUP SCAUx'!BI857="","",'VSTUP SCAUx'!BI857)</f>
        <v/>
      </c>
      <c r="X857" s="98" t="e">
        <f t="shared" si="79"/>
        <v>#VALUE!</v>
      </c>
      <c r="Y857" s="99">
        <f>IF(A857="vyplnit"," ",VLOOKUP(A857,ZU!$B$6:$H$101,2,FALSE))</f>
        <v>0</v>
      </c>
      <c r="Z857" s="95" t="s">
        <v>28</v>
      </c>
      <c r="AA857" s="95"/>
      <c r="AB857" s="95" t="s">
        <v>28</v>
      </c>
      <c r="AC857" s="95" t="s">
        <v>28</v>
      </c>
      <c r="AD857" s="95" t="s">
        <v>28</v>
      </c>
      <c r="AE857" s="95">
        <f t="shared" si="80"/>
        <v>0</v>
      </c>
      <c r="AF857" s="100">
        <f t="shared" si="81"/>
        <v>1</v>
      </c>
      <c r="AG857" s="95" t="e">
        <f t="shared" si="82"/>
        <v>#N/A</v>
      </c>
      <c r="AH857" s="95"/>
      <c r="AI857" s="101" t="s">
        <v>28</v>
      </c>
      <c r="AJ857" s="101" t="s">
        <v>28</v>
      </c>
      <c r="AK857" s="101" t="s">
        <v>28</v>
      </c>
      <c r="AL857" s="102" t="str">
        <f t="shared" si="83"/>
        <v>nezměněna</v>
      </c>
      <c r="AM857" s="103"/>
    </row>
    <row r="858" spans="1:39" ht="15">
      <c r="A858" s="105" t="str">
        <f>IF('VSTUP SCAUx'!AY858="","",'VSTUP SCAUx'!AY858)</f>
        <v/>
      </c>
      <c r="B858" s="105" t="str">
        <f>IF('VSTUP SCAUx'!A858="","",'VSTUP SCAUx'!A858)</f>
        <v/>
      </c>
      <c r="C858" s="105" t="str">
        <f>IF('VSTUP SCAUx'!B858="","",'VSTUP SCAUx'!B858)</f>
        <v/>
      </c>
      <c r="D858" s="105" t="str">
        <f>IF('VSTUP SCAUx'!C858="","",'VSTUP SCAUx'!C858)</f>
        <v/>
      </c>
      <c r="E858" s="105" t="str">
        <f>IF('VSTUP SCAUx'!I858="","",'VSTUP SCAUx'!I858)</f>
        <v/>
      </c>
      <c r="F858" s="95" t="str">
        <f>IF('VSTUP SCAUx'!F858="","",'VSTUP SCAUx'!F858)</f>
        <v/>
      </c>
      <c r="G858" s="95" t="str">
        <f>IF('VSTUP SCAUx'!G858="","",'VSTUP SCAUx'!G858)</f>
        <v/>
      </c>
      <c r="H858" s="101" t="str">
        <f>IF('VSTUP SCAUx'!AC858="","","ANO")</f>
        <v/>
      </c>
      <c r="I858" s="106" t="str">
        <f>IF('VSTUP SCAUx'!BD858="","",'VSTUP SCAUx'!BD858)</f>
        <v/>
      </c>
      <c r="J858" s="101" t="str">
        <f>IF('VSTUP SCAUx'!N858="","",'VSTUP SCAUx'!N858)</f>
        <v/>
      </c>
      <c r="K858" s="95" t="s">
        <v>28</v>
      </c>
      <c r="L858" s="95" t="s">
        <v>28</v>
      </c>
      <c r="M858" s="95" t="s">
        <v>28</v>
      </c>
      <c r="N858" s="95"/>
      <c r="O858" s="95" t="s">
        <v>28</v>
      </c>
      <c r="P858" s="96" t="e">
        <f>ROUND(IF(F858="vyplnit","-",VLOOKUP(CONCATENATE(Y858,G858," ",Z858),ZU!$A$6:$H$100,5,FALSE)*F858),2)</f>
        <v>#N/A</v>
      </c>
      <c r="Q858" s="96" t="e">
        <f t="shared" si="78"/>
        <v>#N/A</v>
      </c>
      <c r="R858" s="97" t="s">
        <v>28</v>
      </c>
      <c r="S858" s="97" t="s">
        <v>28</v>
      </c>
      <c r="T858" s="97" t="s">
        <v>28</v>
      </c>
      <c r="U858" s="96"/>
      <c r="V858" s="101" t="str">
        <f>IF('VSTUP SCAUx'!BH858="","",'VSTUP SCAUx'!BH858)</f>
        <v/>
      </c>
      <c r="W858" s="101" t="str">
        <f>IF('VSTUP SCAUx'!BI858="","",'VSTUP SCAUx'!BI858)</f>
        <v/>
      </c>
      <c r="X858" s="98" t="e">
        <f t="shared" si="79"/>
        <v>#VALUE!</v>
      </c>
      <c r="Y858" s="99">
        <f>IF(A858="vyplnit"," ",VLOOKUP(A858,ZU!$B$6:$H$101,2,FALSE))</f>
        <v>0</v>
      </c>
      <c r="Z858" s="95" t="s">
        <v>28</v>
      </c>
      <c r="AA858" s="95"/>
      <c r="AB858" s="95" t="s">
        <v>28</v>
      </c>
      <c r="AC858" s="95" t="s">
        <v>28</v>
      </c>
      <c r="AD858" s="95" t="s">
        <v>28</v>
      </c>
      <c r="AE858" s="95">
        <f t="shared" si="80"/>
        <v>0</v>
      </c>
      <c r="AF858" s="100">
        <f t="shared" si="81"/>
        <v>1</v>
      </c>
      <c r="AG858" s="95" t="e">
        <f t="shared" si="82"/>
        <v>#N/A</v>
      </c>
      <c r="AH858" s="95"/>
      <c r="AI858" s="101" t="s">
        <v>28</v>
      </c>
      <c r="AJ858" s="101" t="s">
        <v>28</v>
      </c>
      <c r="AK858" s="101" t="s">
        <v>28</v>
      </c>
      <c r="AL858" s="102" t="str">
        <f t="shared" si="83"/>
        <v>nezměněna</v>
      </c>
      <c r="AM858" s="103"/>
    </row>
    <row r="859" spans="1:39" ht="15">
      <c r="A859" s="105" t="str">
        <f>IF('VSTUP SCAUx'!AY859="","",'VSTUP SCAUx'!AY859)</f>
        <v/>
      </c>
      <c r="B859" s="105" t="str">
        <f>IF('VSTUP SCAUx'!A859="","",'VSTUP SCAUx'!A859)</f>
        <v/>
      </c>
      <c r="C859" s="105" t="str">
        <f>IF('VSTUP SCAUx'!B859="","",'VSTUP SCAUx'!B859)</f>
        <v/>
      </c>
      <c r="D859" s="105" t="str">
        <f>IF('VSTUP SCAUx'!C859="","",'VSTUP SCAUx'!C859)</f>
        <v/>
      </c>
      <c r="E859" s="105" t="str">
        <f>IF('VSTUP SCAUx'!I859="","",'VSTUP SCAUx'!I859)</f>
        <v/>
      </c>
      <c r="F859" s="95" t="str">
        <f>IF('VSTUP SCAUx'!F859="","",'VSTUP SCAUx'!F859)</f>
        <v/>
      </c>
      <c r="G859" s="95" t="str">
        <f>IF('VSTUP SCAUx'!G859="","",'VSTUP SCAUx'!G859)</f>
        <v/>
      </c>
      <c r="H859" s="101" t="str">
        <f>IF('VSTUP SCAUx'!AC859="","","ANO")</f>
        <v/>
      </c>
      <c r="I859" s="106" t="str">
        <f>IF('VSTUP SCAUx'!BD859="","",'VSTUP SCAUx'!BD859)</f>
        <v/>
      </c>
      <c r="J859" s="101" t="str">
        <f>IF('VSTUP SCAUx'!N859="","",'VSTUP SCAUx'!N859)</f>
        <v/>
      </c>
      <c r="K859" s="95" t="s">
        <v>28</v>
      </c>
      <c r="L859" s="95" t="s">
        <v>28</v>
      </c>
      <c r="M859" s="95" t="s">
        <v>28</v>
      </c>
      <c r="N859" s="95"/>
      <c r="O859" s="95" t="s">
        <v>28</v>
      </c>
      <c r="P859" s="96" t="e">
        <f>ROUND(IF(F859="vyplnit","-",VLOOKUP(CONCATENATE(Y859,G859," ",Z859),ZU!$A$6:$H$100,5,FALSE)*F859),2)</f>
        <v>#N/A</v>
      </c>
      <c r="Q859" s="96" t="e">
        <f t="shared" si="78"/>
        <v>#N/A</v>
      </c>
      <c r="R859" s="97" t="s">
        <v>28</v>
      </c>
      <c r="S859" s="97" t="s">
        <v>28</v>
      </c>
      <c r="T859" s="97" t="s">
        <v>28</v>
      </c>
      <c r="U859" s="96"/>
      <c r="V859" s="101" t="str">
        <f>IF('VSTUP SCAUx'!BH859="","",'VSTUP SCAUx'!BH859)</f>
        <v/>
      </c>
      <c r="W859" s="101" t="str">
        <f>IF('VSTUP SCAUx'!BI859="","",'VSTUP SCAUx'!BI859)</f>
        <v/>
      </c>
      <c r="X859" s="98" t="e">
        <f t="shared" si="79"/>
        <v>#VALUE!</v>
      </c>
      <c r="Y859" s="99">
        <f>IF(A859="vyplnit"," ",VLOOKUP(A859,ZU!$B$6:$H$101,2,FALSE))</f>
        <v>0</v>
      </c>
      <c r="Z859" s="95" t="s">
        <v>28</v>
      </c>
      <c r="AA859" s="95"/>
      <c r="AB859" s="95" t="s">
        <v>28</v>
      </c>
      <c r="AC859" s="95" t="s">
        <v>28</v>
      </c>
      <c r="AD859" s="95" t="s">
        <v>28</v>
      </c>
      <c r="AE859" s="95">
        <f t="shared" si="80"/>
        <v>0</v>
      </c>
      <c r="AF859" s="100">
        <f t="shared" si="81"/>
        <v>1</v>
      </c>
      <c r="AG859" s="95" t="e">
        <f t="shared" si="82"/>
        <v>#N/A</v>
      </c>
      <c r="AH859" s="95"/>
      <c r="AI859" s="101" t="s">
        <v>28</v>
      </c>
      <c r="AJ859" s="101" t="s">
        <v>28</v>
      </c>
      <c r="AK859" s="101" t="s">
        <v>28</v>
      </c>
      <c r="AL859" s="102" t="str">
        <f t="shared" si="83"/>
        <v>nezměněna</v>
      </c>
      <c r="AM859" s="103"/>
    </row>
    <row r="860" spans="1:39" ht="15">
      <c r="A860" s="105" t="str">
        <f>IF('VSTUP SCAUx'!AY860="","",'VSTUP SCAUx'!AY860)</f>
        <v/>
      </c>
      <c r="B860" s="105" t="str">
        <f>IF('VSTUP SCAUx'!A860="","",'VSTUP SCAUx'!A860)</f>
        <v/>
      </c>
      <c r="C860" s="105" t="str">
        <f>IF('VSTUP SCAUx'!B860="","",'VSTUP SCAUx'!B860)</f>
        <v/>
      </c>
      <c r="D860" s="105" t="str">
        <f>IF('VSTUP SCAUx'!C860="","",'VSTUP SCAUx'!C860)</f>
        <v/>
      </c>
      <c r="E860" s="105" t="str">
        <f>IF('VSTUP SCAUx'!I860="","",'VSTUP SCAUx'!I860)</f>
        <v/>
      </c>
      <c r="F860" s="95" t="str">
        <f>IF('VSTUP SCAUx'!F860="","",'VSTUP SCAUx'!F860)</f>
        <v/>
      </c>
      <c r="G860" s="95" t="str">
        <f>IF('VSTUP SCAUx'!G860="","",'VSTUP SCAUx'!G860)</f>
        <v/>
      </c>
      <c r="H860" s="101" t="str">
        <f>IF('VSTUP SCAUx'!AC860="","","ANO")</f>
        <v/>
      </c>
      <c r="I860" s="106" t="str">
        <f>IF('VSTUP SCAUx'!BD860="","",'VSTUP SCAUx'!BD860)</f>
        <v/>
      </c>
      <c r="J860" s="101" t="str">
        <f>IF('VSTUP SCAUx'!N860="","",'VSTUP SCAUx'!N860)</f>
        <v/>
      </c>
      <c r="K860" s="95" t="s">
        <v>28</v>
      </c>
      <c r="L860" s="95" t="s">
        <v>28</v>
      </c>
      <c r="M860" s="95" t="s">
        <v>28</v>
      </c>
      <c r="N860" s="95"/>
      <c r="O860" s="95" t="s">
        <v>28</v>
      </c>
      <c r="P860" s="96" t="e">
        <f>ROUND(IF(F860="vyplnit","-",VLOOKUP(CONCATENATE(Y860,G860," ",Z860),ZU!$A$6:$H$100,5,FALSE)*F860),2)</f>
        <v>#N/A</v>
      </c>
      <c r="Q860" s="96" t="e">
        <f t="shared" si="78"/>
        <v>#N/A</v>
      </c>
      <c r="R860" s="97" t="s">
        <v>28</v>
      </c>
      <c r="S860" s="97" t="s">
        <v>28</v>
      </c>
      <c r="T860" s="97" t="s">
        <v>28</v>
      </c>
      <c r="U860" s="96"/>
      <c r="V860" s="101" t="str">
        <f>IF('VSTUP SCAUx'!BH860="","",'VSTUP SCAUx'!BH860)</f>
        <v/>
      </c>
      <c r="W860" s="101" t="str">
        <f>IF('VSTUP SCAUx'!BI860="","",'VSTUP SCAUx'!BI860)</f>
        <v/>
      </c>
      <c r="X860" s="98" t="e">
        <f t="shared" si="79"/>
        <v>#VALUE!</v>
      </c>
      <c r="Y860" s="99">
        <f>IF(A860="vyplnit"," ",VLOOKUP(A860,ZU!$B$6:$H$101,2,FALSE))</f>
        <v>0</v>
      </c>
      <c r="Z860" s="95" t="s">
        <v>28</v>
      </c>
      <c r="AA860" s="95"/>
      <c r="AB860" s="95" t="s">
        <v>28</v>
      </c>
      <c r="AC860" s="95" t="s">
        <v>28</v>
      </c>
      <c r="AD860" s="95" t="s">
        <v>28</v>
      </c>
      <c r="AE860" s="95">
        <f t="shared" si="80"/>
        <v>0</v>
      </c>
      <c r="AF860" s="100">
        <f t="shared" si="81"/>
        <v>1</v>
      </c>
      <c r="AG860" s="95" t="e">
        <f t="shared" si="82"/>
        <v>#N/A</v>
      </c>
      <c r="AH860" s="95"/>
      <c r="AI860" s="101" t="s">
        <v>28</v>
      </c>
      <c r="AJ860" s="101" t="s">
        <v>28</v>
      </c>
      <c r="AK860" s="101" t="s">
        <v>28</v>
      </c>
      <c r="AL860" s="102" t="str">
        <f t="shared" si="83"/>
        <v>nezměněna</v>
      </c>
      <c r="AM860" s="103"/>
    </row>
    <row r="861" spans="1:39" ht="15">
      <c r="A861" s="105" t="str">
        <f>IF('VSTUP SCAUx'!AY861="","",'VSTUP SCAUx'!AY861)</f>
        <v/>
      </c>
      <c r="B861" s="105" t="str">
        <f>IF('VSTUP SCAUx'!A861="","",'VSTUP SCAUx'!A861)</f>
        <v/>
      </c>
      <c r="C861" s="105" t="str">
        <f>IF('VSTUP SCAUx'!B861="","",'VSTUP SCAUx'!B861)</f>
        <v/>
      </c>
      <c r="D861" s="105" t="str">
        <f>IF('VSTUP SCAUx'!C861="","",'VSTUP SCAUx'!C861)</f>
        <v/>
      </c>
      <c r="E861" s="105" t="str">
        <f>IF('VSTUP SCAUx'!I861="","",'VSTUP SCAUx'!I861)</f>
        <v/>
      </c>
      <c r="F861" s="95" t="str">
        <f>IF('VSTUP SCAUx'!F861="","",'VSTUP SCAUx'!F861)</f>
        <v/>
      </c>
      <c r="G861" s="95" t="str">
        <f>IF('VSTUP SCAUx'!G861="","",'VSTUP SCAUx'!G861)</f>
        <v/>
      </c>
      <c r="H861" s="101" t="str">
        <f>IF('VSTUP SCAUx'!AC861="","","ANO")</f>
        <v/>
      </c>
      <c r="I861" s="106" t="str">
        <f>IF('VSTUP SCAUx'!BD861="","",'VSTUP SCAUx'!BD861)</f>
        <v/>
      </c>
      <c r="J861" s="101" t="str">
        <f>IF('VSTUP SCAUx'!N861="","",'VSTUP SCAUx'!N861)</f>
        <v/>
      </c>
      <c r="K861" s="95" t="s">
        <v>28</v>
      </c>
      <c r="L861" s="95" t="s">
        <v>28</v>
      </c>
      <c r="M861" s="95" t="s">
        <v>28</v>
      </c>
      <c r="N861" s="95"/>
      <c r="O861" s="95" t="s">
        <v>28</v>
      </c>
      <c r="P861" s="96" t="e">
        <f>ROUND(IF(F861="vyplnit","-",VLOOKUP(CONCATENATE(Y861,G861," ",Z861),ZU!$A$6:$H$100,5,FALSE)*F861),2)</f>
        <v>#N/A</v>
      </c>
      <c r="Q861" s="96" t="e">
        <f t="shared" si="78"/>
        <v>#N/A</v>
      </c>
      <c r="R861" s="97" t="s">
        <v>28</v>
      </c>
      <c r="S861" s="97" t="s">
        <v>28</v>
      </c>
      <c r="T861" s="97" t="s">
        <v>28</v>
      </c>
      <c r="U861" s="96"/>
      <c r="V861" s="101" t="str">
        <f>IF('VSTUP SCAUx'!BH861="","",'VSTUP SCAUx'!BH861)</f>
        <v/>
      </c>
      <c r="W861" s="101" t="str">
        <f>IF('VSTUP SCAUx'!BI861="","",'VSTUP SCAUx'!BI861)</f>
        <v/>
      </c>
      <c r="X861" s="98" t="e">
        <f t="shared" si="79"/>
        <v>#VALUE!</v>
      </c>
      <c r="Y861" s="99">
        <f>IF(A861="vyplnit"," ",VLOOKUP(A861,ZU!$B$6:$H$101,2,FALSE))</f>
        <v>0</v>
      </c>
      <c r="Z861" s="95" t="s">
        <v>28</v>
      </c>
      <c r="AA861" s="95"/>
      <c r="AB861" s="95" t="s">
        <v>28</v>
      </c>
      <c r="AC861" s="95" t="s">
        <v>28</v>
      </c>
      <c r="AD861" s="95" t="s">
        <v>28</v>
      </c>
      <c r="AE861" s="95">
        <f t="shared" si="80"/>
        <v>0</v>
      </c>
      <c r="AF861" s="100">
        <f t="shared" si="81"/>
        <v>1</v>
      </c>
      <c r="AG861" s="95" t="e">
        <f t="shared" si="82"/>
        <v>#N/A</v>
      </c>
      <c r="AH861" s="95"/>
      <c r="AI861" s="101" t="s">
        <v>28</v>
      </c>
      <c r="AJ861" s="101" t="s">
        <v>28</v>
      </c>
      <c r="AK861" s="101" t="s">
        <v>28</v>
      </c>
      <c r="AL861" s="102" t="str">
        <f t="shared" si="83"/>
        <v>nezměněna</v>
      </c>
      <c r="AM861" s="103"/>
    </row>
    <row r="862" spans="1:39" ht="15">
      <c r="A862" s="105" t="str">
        <f>IF('VSTUP SCAUx'!AY862="","",'VSTUP SCAUx'!AY862)</f>
        <v/>
      </c>
      <c r="B862" s="105" t="str">
        <f>IF('VSTUP SCAUx'!A862="","",'VSTUP SCAUx'!A862)</f>
        <v/>
      </c>
      <c r="C862" s="105" t="str">
        <f>IF('VSTUP SCAUx'!B862="","",'VSTUP SCAUx'!B862)</f>
        <v/>
      </c>
      <c r="D862" s="105" t="str">
        <f>IF('VSTUP SCAUx'!C862="","",'VSTUP SCAUx'!C862)</f>
        <v/>
      </c>
      <c r="E862" s="105" t="str">
        <f>IF('VSTUP SCAUx'!I862="","",'VSTUP SCAUx'!I862)</f>
        <v/>
      </c>
      <c r="F862" s="95" t="str">
        <f>IF('VSTUP SCAUx'!F862="","",'VSTUP SCAUx'!F862)</f>
        <v/>
      </c>
      <c r="G862" s="95" t="str">
        <f>IF('VSTUP SCAUx'!G862="","",'VSTUP SCAUx'!G862)</f>
        <v/>
      </c>
      <c r="H862" s="101" t="str">
        <f>IF('VSTUP SCAUx'!AC862="","","ANO")</f>
        <v/>
      </c>
      <c r="I862" s="106" t="str">
        <f>IF('VSTUP SCAUx'!BD862="","",'VSTUP SCAUx'!BD862)</f>
        <v/>
      </c>
      <c r="J862" s="101" t="str">
        <f>IF('VSTUP SCAUx'!N862="","",'VSTUP SCAUx'!N862)</f>
        <v/>
      </c>
      <c r="K862" s="95" t="s">
        <v>28</v>
      </c>
      <c r="L862" s="95" t="s">
        <v>28</v>
      </c>
      <c r="M862" s="95" t="s">
        <v>28</v>
      </c>
      <c r="N862" s="95"/>
      <c r="O862" s="95" t="s">
        <v>28</v>
      </c>
      <c r="P862" s="96" t="e">
        <f>ROUND(IF(F862="vyplnit","-",VLOOKUP(CONCATENATE(Y862,G862," ",Z862),ZU!$A$6:$H$100,5,FALSE)*F862),2)</f>
        <v>#N/A</v>
      </c>
      <c r="Q862" s="96" t="e">
        <f t="shared" si="78"/>
        <v>#N/A</v>
      </c>
      <c r="R862" s="97" t="s">
        <v>28</v>
      </c>
      <c r="S862" s="97" t="s">
        <v>28</v>
      </c>
      <c r="T862" s="97" t="s">
        <v>28</v>
      </c>
      <c r="U862" s="96"/>
      <c r="V862" s="101" t="str">
        <f>IF('VSTUP SCAUx'!BH862="","",'VSTUP SCAUx'!BH862)</f>
        <v/>
      </c>
      <c r="W862" s="101" t="str">
        <f>IF('VSTUP SCAUx'!BI862="","",'VSTUP SCAUx'!BI862)</f>
        <v/>
      </c>
      <c r="X862" s="98" t="e">
        <f t="shared" si="79"/>
        <v>#VALUE!</v>
      </c>
      <c r="Y862" s="99">
        <f>IF(A862="vyplnit"," ",VLOOKUP(A862,ZU!$B$6:$H$101,2,FALSE))</f>
        <v>0</v>
      </c>
      <c r="Z862" s="95" t="s">
        <v>28</v>
      </c>
      <c r="AA862" s="95"/>
      <c r="AB862" s="95" t="s">
        <v>28</v>
      </c>
      <c r="AC862" s="95" t="s">
        <v>28</v>
      </c>
      <c r="AD862" s="95" t="s">
        <v>28</v>
      </c>
      <c r="AE862" s="95">
        <f t="shared" si="80"/>
        <v>0</v>
      </c>
      <c r="AF862" s="100">
        <f t="shared" si="81"/>
        <v>1</v>
      </c>
      <c r="AG862" s="95" t="e">
        <f t="shared" si="82"/>
        <v>#N/A</v>
      </c>
      <c r="AH862" s="95"/>
      <c r="AI862" s="101" t="s">
        <v>28</v>
      </c>
      <c r="AJ862" s="101" t="s">
        <v>28</v>
      </c>
      <c r="AK862" s="101" t="s">
        <v>28</v>
      </c>
      <c r="AL862" s="102" t="str">
        <f t="shared" si="83"/>
        <v>nezměněna</v>
      </c>
      <c r="AM862" s="103"/>
    </row>
    <row r="863" spans="1:39" ht="15">
      <c r="A863" s="105" t="str">
        <f>IF('VSTUP SCAUx'!AY863="","",'VSTUP SCAUx'!AY863)</f>
        <v/>
      </c>
      <c r="B863" s="105" t="str">
        <f>IF('VSTUP SCAUx'!A863="","",'VSTUP SCAUx'!A863)</f>
        <v/>
      </c>
      <c r="C863" s="105" t="str">
        <f>IF('VSTUP SCAUx'!B863="","",'VSTUP SCAUx'!B863)</f>
        <v/>
      </c>
      <c r="D863" s="105" t="str">
        <f>IF('VSTUP SCAUx'!C863="","",'VSTUP SCAUx'!C863)</f>
        <v/>
      </c>
      <c r="E863" s="105" t="str">
        <f>IF('VSTUP SCAUx'!I863="","",'VSTUP SCAUx'!I863)</f>
        <v/>
      </c>
      <c r="F863" s="95" t="str">
        <f>IF('VSTUP SCAUx'!F863="","",'VSTUP SCAUx'!F863)</f>
        <v/>
      </c>
      <c r="G863" s="95" t="str">
        <f>IF('VSTUP SCAUx'!G863="","",'VSTUP SCAUx'!G863)</f>
        <v/>
      </c>
      <c r="H863" s="101" t="str">
        <f>IF('VSTUP SCAUx'!AC863="","","ANO")</f>
        <v/>
      </c>
      <c r="I863" s="106" t="str">
        <f>IF('VSTUP SCAUx'!BD863="","",'VSTUP SCAUx'!BD863)</f>
        <v/>
      </c>
      <c r="J863" s="101" t="str">
        <f>IF('VSTUP SCAUx'!N863="","",'VSTUP SCAUx'!N863)</f>
        <v/>
      </c>
      <c r="K863" s="95" t="s">
        <v>28</v>
      </c>
      <c r="L863" s="95" t="s">
        <v>28</v>
      </c>
      <c r="M863" s="95" t="s">
        <v>28</v>
      </c>
      <c r="N863" s="95"/>
      <c r="O863" s="95" t="s">
        <v>28</v>
      </c>
      <c r="P863" s="96" t="e">
        <f>ROUND(IF(F863="vyplnit","-",VLOOKUP(CONCATENATE(Y863,G863," ",Z863),ZU!$A$6:$H$100,5,FALSE)*F863),2)</f>
        <v>#N/A</v>
      </c>
      <c r="Q863" s="96" t="e">
        <f t="shared" si="78"/>
        <v>#N/A</v>
      </c>
      <c r="R863" s="97" t="s">
        <v>28</v>
      </c>
      <c r="S863" s="97" t="s">
        <v>28</v>
      </c>
      <c r="T863" s="97" t="s">
        <v>28</v>
      </c>
      <c r="U863" s="96"/>
      <c r="V863" s="101" t="str">
        <f>IF('VSTUP SCAUx'!BH863="","",'VSTUP SCAUx'!BH863)</f>
        <v/>
      </c>
      <c r="W863" s="101" t="str">
        <f>IF('VSTUP SCAUx'!BI863="","",'VSTUP SCAUx'!BI863)</f>
        <v/>
      </c>
      <c r="X863" s="98" t="e">
        <f t="shared" si="79"/>
        <v>#VALUE!</v>
      </c>
      <c r="Y863" s="99">
        <f>IF(A863="vyplnit"," ",VLOOKUP(A863,ZU!$B$6:$H$101,2,FALSE))</f>
        <v>0</v>
      </c>
      <c r="Z863" s="95" t="s">
        <v>28</v>
      </c>
      <c r="AA863" s="95"/>
      <c r="AB863" s="95" t="s">
        <v>28</v>
      </c>
      <c r="AC863" s="95" t="s">
        <v>28</v>
      </c>
      <c r="AD863" s="95" t="s">
        <v>28</v>
      </c>
      <c r="AE863" s="95">
        <f t="shared" si="80"/>
        <v>0</v>
      </c>
      <c r="AF863" s="100">
        <f t="shared" si="81"/>
        <v>1</v>
      </c>
      <c r="AG863" s="95" t="e">
        <f t="shared" si="82"/>
        <v>#N/A</v>
      </c>
      <c r="AH863" s="95"/>
      <c r="AI863" s="101" t="s">
        <v>28</v>
      </c>
      <c r="AJ863" s="101" t="s">
        <v>28</v>
      </c>
      <c r="AK863" s="101" t="s">
        <v>28</v>
      </c>
      <c r="AL863" s="102" t="str">
        <f t="shared" si="83"/>
        <v>nezměněna</v>
      </c>
      <c r="AM863" s="103"/>
    </row>
    <row r="864" spans="1:39" ht="15">
      <c r="A864" s="105" t="str">
        <f>IF('VSTUP SCAUx'!AY864="","",'VSTUP SCAUx'!AY864)</f>
        <v/>
      </c>
      <c r="B864" s="105" t="str">
        <f>IF('VSTUP SCAUx'!A864="","",'VSTUP SCAUx'!A864)</f>
        <v/>
      </c>
      <c r="C864" s="105" t="str">
        <f>IF('VSTUP SCAUx'!B864="","",'VSTUP SCAUx'!B864)</f>
        <v/>
      </c>
      <c r="D864" s="105" t="str">
        <f>IF('VSTUP SCAUx'!C864="","",'VSTUP SCAUx'!C864)</f>
        <v/>
      </c>
      <c r="E864" s="105" t="str">
        <f>IF('VSTUP SCAUx'!I864="","",'VSTUP SCAUx'!I864)</f>
        <v/>
      </c>
      <c r="F864" s="95" t="str">
        <f>IF('VSTUP SCAUx'!F864="","",'VSTUP SCAUx'!F864)</f>
        <v/>
      </c>
      <c r="G864" s="95" t="str">
        <f>IF('VSTUP SCAUx'!G864="","",'VSTUP SCAUx'!G864)</f>
        <v/>
      </c>
      <c r="H864" s="101" t="str">
        <f>IF('VSTUP SCAUx'!AC864="","","ANO")</f>
        <v/>
      </c>
      <c r="I864" s="106" t="str">
        <f>IF('VSTUP SCAUx'!BD864="","",'VSTUP SCAUx'!BD864)</f>
        <v/>
      </c>
      <c r="J864" s="101" t="str">
        <f>IF('VSTUP SCAUx'!N864="","",'VSTUP SCAUx'!N864)</f>
        <v/>
      </c>
      <c r="K864" s="95" t="s">
        <v>28</v>
      </c>
      <c r="L864" s="95" t="s">
        <v>28</v>
      </c>
      <c r="M864" s="95" t="s">
        <v>28</v>
      </c>
      <c r="N864" s="95"/>
      <c r="O864" s="95" t="s">
        <v>28</v>
      </c>
      <c r="P864" s="96" t="e">
        <f>ROUND(IF(F864="vyplnit","-",VLOOKUP(CONCATENATE(Y864,G864," ",Z864),ZU!$A$6:$H$100,5,FALSE)*F864),2)</f>
        <v>#N/A</v>
      </c>
      <c r="Q864" s="96" t="e">
        <f t="shared" si="78"/>
        <v>#N/A</v>
      </c>
      <c r="R864" s="97" t="s">
        <v>28</v>
      </c>
      <c r="S864" s="97" t="s">
        <v>28</v>
      </c>
      <c r="T864" s="97" t="s">
        <v>28</v>
      </c>
      <c r="U864" s="96"/>
      <c r="V864" s="101" t="str">
        <f>IF('VSTUP SCAUx'!BH864="","",'VSTUP SCAUx'!BH864)</f>
        <v/>
      </c>
      <c r="W864" s="101" t="str">
        <f>IF('VSTUP SCAUx'!BI864="","",'VSTUP SCAUx'!BI864)</f>
        <v/>
      </c>
      <c r="X864" s="98" t="e">
        <f t="shared" si="79"/>
        <v>#VALUE!</v>
      </c>
      <c r="Y864" s="99">
        <f>IF(A864="vyplnit"," ",VLOOKUP(A864,ZU!$B$6:$H$101,2,FALSE))</f>
        <v>0</v>
      </c>
      <c r="Z864" s="95" t="s">
        <v>28</v>
      </c>
      <c r="AA864" s="95"/>
      <c r="AB864" s="95" t="s">
        <v>28</v>
      </c>
      <c r="AC864" s="95" t="s">
        <v>28</v>
      </c>
      <c r="AD864" s="95" t="s">
        <v>28</v>
      </c>
      <c r="AE864" s="95">
        <f t="shared" si="80"/>
        <v>0</v>
      </c>
      <c r="AF864" s="100">
        <f t="shared" si="81"/>
        <v>1</v>
      </c>
      <c r="AG864" s="95" t="e">
        <f t="shared" si="82"/>
        <v>#N/A</v>
      </c>
      <c r="AH864" s="95"/>
      <c r="AI864" s="101" t="s">
        <v>28</v>
      </c>
      <c r="AJ864" s="101" t="s">
        <v>28</v>
      </c>
      <c r="AK864" s="101" t="s">
        <v>28</v>
      </c>
      <c r="AL864" s="102" t="str">
        <f t="shared" si="83"/>
        <v>nezměněna</v>
      </c>
      <c r="AM864" s="103"/>
    </row>
    <row r="865" spans="1:39" ht="15">
      <c r="A865" s="105" t="str">
        <f>IF('VSTUP SCAUx'!AY865="","",'VSTUP SCAUx'!AY865)</f>
        <v/>
      </c>
      <c r="B865" s="105" t="str">
        <f>IF('VSTUP SCAUx'!A865="","",'VSTUP SCAUx'!A865)</f>
        <v/>
      </c>
      <c r="C865" s="105" t="str">
        <f>IF('VSTUP SCAUx'!B865="","",'VSTUP SCAUx'!B865)</f>
        <v/>
      </c>
      <c r="D865" s="105" t="str">
        <f>IF('VSTUP SCAUx'!C865="","",'VSTUP SCAUx'!C865)</f>
        <v/>
      </c>
      <c r="E865" s="105" t="str">
        <f>IF('VSTUP SCAUx'!I865="","",'VSTUP SCAUx'!I865)</f>
        <v/>
      </c>
      <c r="F865" s="95" t="str">
        <f>IF('VSTUP SCAUx'!F865="","",'VSTUP SCAUx'!F865)</f>
        <v/>
      </c>
      <c r="G865" s="95" t="str">
        <f>IF('VSTUP SCAUx'!G865="","",'VSTUP SCAUx'!G865)</f>
        <v/>
      </c>
      <c r="H865" s="101" t="str">
        <f>IF('VSTUP SCAUx'!AC865="","","ANO")</f>
        <v/>
      </c>
      <c r="I865" s="106" t="str">
        <f>IF('VSTUP SCAUx'!BD865="","",'VSTUP SCAUx'!BD865)</f>
        <v/>
      </c>
      <c r="J865" s="101" t="str">
        <f>IF('VSTUP SCAUx'!N865="","",'VSTUP SCAUx'!N865)</f>
        <v/>
      </c>
      <c r="K865" s="95" t="s">
        <v>28</v>
      </c>
      <c r="L865" s="95" t="s">
        <v>28</v>
      </c>
      <c r="M865" s="95" t="s">
        <v>28</v>
      </c>
      <c r="N865" s="95"/>
      <c r="O865" s="95" t="s">
        <v>28</v>
      </c>
      <c r="P865" s="96" t="e">
        <f>ROUND(IF(F865="vyplnit","-",VLOOKUP(CONCATENATE(Y865,G865," ",Z865),ZU!$A$6:$H$100,5,FALSE)*F865),2)</f>
        <v>#N/A</v>
      </c>
      <c r="Q865" s="96" t="e">
        <f t="shared" si="78"/>
        <v>#N/A</v>
      </c>
      <c r="R865" s="97" t="s">
        <v>28</v>
      </c>
      <c r="S865" s="97" t="s">
        <v>28</v>
      </c>
      <c r="T865" s="97" t="s">
        <v>28</v>
      </c>
      <c r="U865" s="96"/>
      <c r="V865" s="101" t="str">
        <f>IF('VSTUP SCAUx'!BH865="","",'VSTUP SCAUx'!BH865)</f>
        <v/>
      </c>
      <c r="W865" s="101" t="str">
        <f>IF('VSTUP SCAUx'!BI865="","",'VSTUP SCAUx'!BI865)</f>
        <v/>
      </c>
      <c r="X865" s="98" t="e">
        <f t="shared" si="79"/>
        <v>#VALUE!</v>
      </c>
      <c r="Y865" s="99">
        <f>IF(A865="vyplnit"," ",VLOOKUP(A865,ZU!$B$6:$H$101,2,FALSE))</f>
        <v>0</v>
      </c>
      <c r="Z865" s="95" t="s">
        <v>28</v>
      </c>
      <c r="AA865" s="95"/>
      <c r="AB865" s="95" t="s">
        <v>28</v>
      </c>
      <c r="AC865" s="95" t="s">
        <v>28</v>
      </c>
      <c r="AD865" s="95" t="s">
        <v>28</v>
      </c>
      <c r="AE865" s="95">
        <f t="shared" si="80"/>
        <v>0</v>
      </c>
      <c r="AF865" s="100">
        <f t="shared" si="81"/>
        <v>1</v>
      </c>
      <c r="AG865" s="95" t="e">
        <f t="shared" si="82"/>
        <v>#N/A</v>
      </c>
      <c r="AH865" s="95"/>
      <c r="AI865" s="101" t="s">
        <v>28</v>
      </c>
      <c r="AJ865" s="101" t="s">
        <v>28</v>
      </c>
      <c r="AK865" s="101" t="s">
        <v>28</v>
      </c>
      <c r="AL865" s="102" t="str">
        <f t="shared" si="83"/>
        <v>nezměněna</v>
      </c>
      <c r="AM865" s="103"/>
    </row>
    <row r="866" spans="1:39" ht="15">
      <c r="A866" s="105" t="str">
        <f>IF('VSTUP SCAUx'!AY866="","",'VSTUP SCAUx'!AY866)</f>
        <v/>
      </c>
      <c r="B866" s="105" t="str">
        <f>IF('VSTUP SCAUx'!A866="","",'VSTUP SCAUx'!A866)</f>
        <v/>
      </c>
      <c r="C866" s="105" t="str">
        <f>IF('VSTUP SCAUx'!B866="","",'VSTUP SCAUx'!B866)</f>
        <v/>
      </c>
      <c r="D866" s="105" t="str">
        <f>IF('VSTUP SCAUx'!C866="","",'VSTUP SCAUx'!C866)</f>
        <v/>
      </c>
      <c r="E866" s="105" t="str">
        <f>IF('VSTUP SCAUx'!I866="","",'VSTUP SCAUx'!I866)</f>
        <v/>
      </c>
      <c r="F866" s="95" t="str">
        <f>IF('VSTUP SCAUx'!F866="","",'VSTUP SCAUx'!F866)</f>
        <v/>
      </c>
      <c r="G866" s="95" t="str">
        <f>IF('VSTUP SCAUx'!G866="","",'VSTUP SCAUx'!G866)</f>
        <v/>
      </c>
      <c r="H866" s="101" t="str">
        <f>IF('VSTUP SCAUx'!AC866="","","ANO")</f>
        <v/>
      </c>
      <c r="I866" s="106" t="str">
        <f>IF('VSTUP SCAUx'!BD866="","",'VSTUP SCAUx'!BD866)</f>
        <v/>
      </c>
      <c r="J866" s="101" t="str">
        <f>IF('VSTUP SCAUx'!N866="","",'VSTUP SCAUx'!N866)</f>
        <v/>
      </c>
      <c r="K866" s="95" t="s">
        <v>28</v>
      </c>
      <c r="L866" s="95" t="s">
        <v>28</v>
      </c>
      <c r="M866" s="95" t="s">
        <v>28</v>
      </c>
      <c r="N866" s="95"/>
      <c r="O866" s="95" t="s">
        <v>28</v>
      </c>
      <c r="P866" s="96" t="e">
        <f>ROUND(IF(F866="vyplnit","-",VLOOKUP(CONCATENATE(Y866,G866," ",Z866),ZU!$A$6:$H$100,5,FALSE)*F866),2)</f>
        <v>#N/A</v>
      </c>
      <c r="Q866" s="96" t="e">
        <f t="shared" si="78"/>
        <v>#N/A</v>
      </c>
      <c r="R866" s="97" t="s">
        <v>28</v>
      </c>
      <c r="S866" s="97" t="s">
        <v>28</v>
      </c>
      <c r="T866" s="97" t="s">
        <v>28</v>
      </c>
      <c r="U866" s="96"/>
      <c r="V866" s="101" t="str">
        <f>IF('VSTUP SCAUx'!BH866="","",'VSTUP SCAUx'!BH866)</f>
        <v/>
      </c>
      <c r="W866" s="101" t="str">
        <f>IF('VSTUP SCAUx'!BI866="","",'VSTUP SCAUx'!BI866)</f>
        <v/>
      </c>
      <c r="X866" s="98" t="e">
        <f t="shared" si="79"/>
        <v>#VALUE!</v>
      </c>
      <c r="Y866" s="99">
        <f>IF(A866="vyplnit"," ",VLOOKUP(A866,ZU!$B$6:$H$101,2,FALSE))</f>
        <v>0</v>
      </c>
      <c r="Z866" s="95" t="s">
        <v>28</v>
      </c>
      <c r="AA866" s="95"/>
      <c r="AB866" s="95" t="s">
        <v>28</v>
      </c>
      <c r="AC866" s="95" t="s">
        <v>28</v>
      </c>
      <c r="AD866" s="95" t="s">
        <v>28</v>
      </c>
      <c r="AE866" s="95">
        <f t="shared" si="80"/>
        <v>0</v>
      </c>
      <c r="AF866" s="100">
        <f t="shared" si="81"/>
        <v>1</v>
      </c>
      <c r="AG866" s="95" t="e">
        <f t="shared" si="82"/>
        <v>#N/A</v>
      </c>
      <c r="AH866" s="95"/>
      <c r="AI866" s="101" t="s">
        <v>28</v>
      </c>
      <c r="AJ866" s="101" t="s">
        <v>28</v>
      </c>
      <c r="AK866" s="101" t="s">
        <v>28</v>
      </c>
      <c r="AL866" s="102" t="str">
        <f t="shared" si="83"/>
        <v>nezměněna</v>
      </c>
      <c r="AM866" s="103"/>
    </row>
    <row r="867" spans="1:39" ht="15">
      <c r="A867" s="105" t="str">
        <f>IF('VSTUP SCAUx'!AY867="","",'VSTUP SCAUx'!AY867)</f>
        <v/>
      </c>
      <c r="B867" s="105" t="str">
        <f>IF('VSTUP SCAUx'!A867="","",'VSTUP SCAUx'!A867)</f>
        <v/>
      </c>
      <c r="C867" s="105" t="str">
        <f>IF('VSTUP SCAUx'!B867="","",'VSTUP SCAUx'!B867)</f>
        <v/>
      </c>
      <c r="D867" s="105" t="str">
        <f>IF('VSTUP SCAUx'!C867="","",'VSTUP SCAUx'!C867)</f>
        <v/>
      </c>
      <c r="E867" s="105" t="str">
        <f>IF('VSTUP SCAUx'!I867="","",'VSTUP SCAUx'!I867)</f>
        <v/>
      </c>
      <c r="F867" s="95" t="str">
        <f>IF('VSTUP SCAUx'!F867="","",'VSTUP SCAUx'!F867)</f>
        <v/>
      </c>
      <c r="G867" s="95" t="str">
        <f>IF('VSTUP SCAUx'!G867="","",'VSTUP SCAUx'!G867)</f>
        <v/>
      </c>
      <c r="H867" s="101" t="str">
        <f>IF('VSTUP SCAUx'!AC867="","","ANO")</f>
        <v/>
      </c>
      <c r="I867" s="106" t="str">
        <f>IF('VSTUP SCAUx'!BD867="","",'VSTUP SCAUx'!BD867)</f>
        <v/>
      </c>
      <c r="J867" s="101" t="str">
        <f>IF('VSTUP SCAUx'!N867="","",'VSTUP SCAUx'!N867)</f>
        <v/>
      </c>
      <c r="K867" s="95" t="s">
        <v>28</v>
      </c>
      <c r="L867" s="95" t="s">
        <v>28</v>
      </c>
      <c r="M867" s="95" t="s">
        <v>28</v>
      </c>
      <c r="N867" s="95"/>
      <c r="O867" s="95" t="s">
        <v>28</v>
      </c>
      <c r="P867" s="96" t="e">
        <f>ROUND(IF(F867="vyplnit","-",VLOOKUP(CONCATENATE(Y867,G867," ",Z867),ZU!$A$6:$H$100,5,FALSE)*F867),2)</f>
        <v>#N/A</v>
      </c>
      <c r="Q867" s="96" t="e">
        <f t="shared" si="78"/>
        <v>#N/A</v>
      </c>
      <c r="R867" s="97" t="s">
        <v>28</v>
      </c>
      <c r="S867" s="97" t="s">
        <v>28</v>
      </c>
      <c r="T867" s="97" t="s">
        <v>28</v>
      </c>
      <c r="U867" s="96"/>
      <c r="V867" s="101" t="str">
        <f>IF('VSTUP SCAUx'!BH867="","",'VSTUP SCAUx'!BH867)</f>
        <v/>
      </c>
      <c r="W867" s="101" t="str">
        <f>IF('VSTUP SCAUx'!BI867="","",'VSTUP SCAUx'!BI867)</f>
        <v/>
      </c>
      <c r="X867" s="98" t="e">
        <f t="shared" si="79"/>
        <v>#VALUE!</v>
      </c>
      <c r="Y867" s="99">
        <f>IF(A867="vyplnit"," ",VLOOKUP(A867,ZU!$B$6:$H$101,2,FALSE))</f>
        <v>0</v>
      </c>
      <c r="Z867" s="95" t="s">
        <v>28</v>
      </c>
      <c r="AA867" s="95"/>
      <c r="AB867" s="95" t="s">
        <v>28</v>
      </c>
      <c r="AC867" s="95" t="s">
        <v>28</v>
      </c>
      <c r="AD867" s="95" t="s">
        <v>28</v>
      </c>
      <c r="AE867" s="95">
        <f t="shared" si="80"/>
        <v>0</v>
      </c>
      <c r="AF867" s="100">
        <f t="shared" si="81"/>
        <v>1</v>
      </c>
      <c r="AG867" s="95" t="e">
        <f t="shared" si="82"/>
        <v>#N/A</v>
      </c>
      <c r="AH867" s="95"/>
      <c r="AI867" s="101" t="s">
        <v>28</v>
      </c>
      <c r="AJ867" s="101" t="s">
        <v>28</v>
      </c>
      <c r="AK867" s="101" t="s">
        <v>28</v>
      </c>
      <c r="AL867" s="102" t="str">
        <f t="shared" si="83"/>
        <v>nezměněna</v>
      </c>
      <c r="AM867" s="103"/>
    </row>
    <row r="868" spans="1:39" ht="15">
      <c r="A868" s="105" t="str">
        <f>IF('VSTUP SCAUx'!AY868="","",'VSTUP SCAUx'!AY868)</f>
        <v/>
      </c>
      <c r="B868" s="105" t="str">
        <f>IF('VSTUP SCAUx'!A868="","",'VSTUP SCAUx'!A868)</f>
        <v/>
      </c>
      <c r="C868" s="105" t="str">
        <f>IF('VSTUP SCAUx'!B868="","",'VSTUP SCAUx'!B868)</f>
        <v/>
      </c>
      <c r="D868" s="105" t="str">
        <f>IF('VSTUP SCAUx'!C868="","",'VSTUP SCAUx'!C868)</f>
        <v/>
      </c>
      <c r="E868" s="105" t="str">
        <f>IF('VSTUP SCAUx'!I868="","",'VSTUP SCAUx'!I868)</f>
        <v/>
      </c>
      <c r="F868" s="95" t="str">
        <f>IF('VSTUP SCAUx'!F868="","",'VSTUP SCAUx'!F868)</f>
        <v/>
      </c>
      <c r="G868" s="95" t="str">
        <f>IF('VSTUP SCAUx'!G868="","",'VSTUP SCAUx'!G868)</f>
        <v/>
      </c>
      <c r="H868" s="101" t="str">
        <f>IF('VSTUP SCAUx'!AC868="","","ANO")</f>
        <v/>
      </c>
      <c r="I868" s="106" t="str">
        <f>IF('VSTUP SCAUx'!BD868="","",'VSTUP SCAUx'!BD868)</f>
        <v/>
      </c>
      <c r="J868" s="101" t="str">
        <f>IF('VSTUP SCAUx'!N868="","",'VSTUP SCAUx'!N868)</f>
        <v/>
      </c>
      <c r="K868" s="95" t="s">
        <v>28</v>
      </c>
      <c r="L868" s="95" t="s">
        <v>28</v>
      </c>
      <c r="M868" s="95" t="s">
        <v>28</v>
      </c>
      <c r="N868" s="95"/>
      <c r="O868" s="95" t="s">
        <v>28</v>
      </c>
      <c r="P868" s="96" t="e">
        <f>ROUND(IF(F868="vyplnit","-",VLOOKUP(CONCATENATE(Y868,G868," ",Z868),ZU!$A$6:$H$100,5,FALSE)*F868),2)</f>
        <v>#N/A</v>
      </c>
      <c r="Q868" s="96" t="e">
        <f t="shared" si="78"/>
        <v>#N/A</v>
      </c>
      <c r="R868" s="97" t="s">
        <v>28</v>
      </c>
      <c r="S868" s="97" t="s">
        <v>28</v>
      </c>
      <c r="T868" s="97" t="s">
        <v>28</v>
      </c>
      <c r="U868" s="96"/>
      <c r="V868" s="101" t="str">
        <f>IF('VSTUP SCAUx'!BH868="","",'VSTUP SCAUx'!BH868)</f>
        <v/>
      </c>
      <c r="W868" s="101" t="str">
        <f>IF('VSTUP SCAUx'!BI868="","",'VSTUP SCAUx'!BI868)</f>
        <v/>
      </c>
      <c r="X868" s="98" t="e">
        <f t="shared" si="79"/>
        <v>#VALUE!</v>
      </c>
      <c r="Y868" s="99">
        <f>IF(A868="vyplnit"," ",VLOOKUP(A868,ZU!$B$6:$H$101,2,FALSE))</f>
        <v>0</v>
      </c>
      <c r="Z868" s="95" t="s">
        <v>28</v>
      </c>
      <c r="AA868" s="95"/>
      <c r="AB868" s="95" t="s">
        <v>28</v>
      </c>
      <c r="AC868" s="95" t="s">
        <v>28</v>
      </c>
      <c r="AD868" s="95" t="s">
        <v>28</v>
      </c>
      <c r="AE868" s="95">
        <f t="shared" si="80"/>
        <v>0</v>
      </c>
      <c r="AF868" s="100">
        <f t="shared" si="81"/>
        <v>1</v>
      </c>
      <c r="AG868" s="95" t="e">
        <f t="shared" si="82"/>
        <v>#N/A</v>
      </c>
      <c r="AH868" s="95"/>
      <c r="AI868" s="101" t="s">
        <v>28</v>
      </c>
      <c r="AJ868" s="101" t="s">
        <v>28</v>
      </c>
      <c r="AK868" s="101" t="s">
        <v>28</v>
      </c>
      <c r="AL868" s="102" t="str">
        <f t="shared" si="83"/>
        <v>nezměněna</v>
      </c>
      <c r="AM868" s="103"/>
    </row>
    <row r="869" spans="1:39" ht="15">
      <c r="A869" s="105" t="str">
        <f>IF('VSTUP SCAUx'!AY869="","",'VSTUP SCAUx'!AY869)</f>
        <v/>
      </c>
      <c r="B869" s="105" t="str">
        <f>IF('VSTUP SCAUx'!A869="","",'VSTUP SCAUx'!A869)</f>
        <v/>
      </c>
      <c r="C869" s="105" t="str">
        <f>IF('VSTUP SCAUx'!B869="","",'VSTUP SCAUx'!B869)</f>
        <v/>
      </c>
      <c r="D869" s="105" t="str">
        <f>IF('VSTUP SCAUx'!C869="","",'VSTUP SCAUx'!C869)</f>
        <v/>
      </c>
      <c r="E869" s="105" t="str">
        <f>IF('VSTUP SCAUx'!I869="","",'VSTUP SCAUx'!I869)</f>
        <v/>
      </c>
      <c r="F869" s="95" t="str">
        <f>IF('VSTUP SCAUx'!F869="","",'VSTUP SCAUx'!F869)</f>
        <v/>
      </c>
      <c r="G869" s="95" t="str">
        <f>IF('VSTUP SCAUx'!G869="","",'VSTUP SCAUx'!G869)</f>
        <v/>
      </c>
      <c r="H869" s="101" t="str">
        <f>IF('VSTUP SCAUx'!AC869="","","ANO")</f>
        <v/>
      </c>
      <c r="I869" s="106" t="str">
        <f>IF('VSTUP SCAUx'!BD869="","",'VSTUP SCAUx'!BD869)</f>
        <v/>
      </c>
      <c r="J869" s="101" t="str">
        <f>IF('VSTUP SCAUx'!N869="","",'VSTUP SCAUx'!N869)</f>
        <v/>
      </c>
      <c r="K869" s="95" t="s">
        <v>28</v>
      </c>
      <c r="L869" s="95" t="s">
        <v>28</v>
      </c>
      <c r="M869" s="95" t="s">
        <v>28</v>
      </c>
      <c r="N869" s="95"/>
      <c r="O869" s="95" t="s">
        <v>28</v>
      </c>
      <c r="P869" s="96" t="e">
        <f>ROUND(IF(F869="vyplnit","-",VLOOKUP(CONCATENATE(Y869,G869," ",Z869),ZU!$A$6:$H$100,5,FALSE)*F869),2)</f>
        <v>#N/A</v>
      </c>
      <c r="Q869" s="96" t="e">
        <f t="shared" si="78"/>
        <v>#N/A</v>
      </c>
      <c r="R869" s="97" t="s">
        <v>28</v>
      </c>
      <c r="S869" s="97" t="s">
        <v>28</v>
      </c>
      <c r="T869" s="97" t="s">
        <v>28</v>
      </c>
      <c r="U869" s="96"/>
      <c r="V869" s="101" t="str">
        <f>IF('VSTUP SCAUx'!BH869="","",'VSTUP SCAUx'!BH869)</f>
        <v/>
      </c>
      <c r="W869" s="101" t="str">
        <f>IF('VSTUP SCAUx'!BI869="","",'VSTUP SCAUx'!BI869)</f>
        <v/>
      </c>
      <c r="X869" s="98" t="e">
        <f t="shared" si="79"/>
        <v>#VALUE!</v>
      </c>
      <c r="Y869" s="99">
        <f>IF(A869="vyplnit"," ",VLOOKUP(A869,ZU!$B$6:$H$101,2,FALSE))</f>
        <v>0</v>
      </c>
      <c r="Z869" s="95" t="s">
        <v>28</v>
      </c>
      <c r="AA869" s="95"/>
      <c r="AB869" s="95" t="s">
        <v>28</v>
      </c>
      <c r="AC869" s="95" t="s">
        <v>28</v>
      </c>
      <c r="AD869" s="95" t="s">
        <v>28</v>
      </c>
      <c r="AE869" s="95">
        <f t="shared" si="80"/>
        <v>0</v>
      </c>
      <c r="AF869" s="100">
        <f t="shared" si="81"/>
        <v>1</v>
      </c>
      <c r="AG869" s="95" t="e">
        <f t="shared" si="82"/>
        <v>#N/A</v>
      </c>
      <c r="AH869" s="95"/>
      <c r="AI869" s="101" t="s">
        <v>28</v>
      </c>
      <c r="AJ869" s="101" t="s">
        <v>28</v>
      </c>
      <c r="AK869" s="101" t="s">
        <v>28</v>
      </c>
      <c r="AL869" s="102" t="str">
        <f t="shared" si="83"/>
        <v>nezměněna</v>
      </c>
      <c r="AM869" s="103"/>
    </row>
    <row r="870" spans="1:39" ht="15">
      <c r="A870" s="105" t="str">
        <f>IF('VSTUP SCAUx'!AY870="","",'VSTUP SCAUx'!AY870)</f>
        <v/>
      </c>
      <c r="B870" s="105" t="str">
        <f>IF('VSTUP SCAUx'!A870="","",'VSTUP SCAUx'!A870)</f>
        <v/>
      </c>
      <c r="C870" s="105" t="str">
        <f>IF('VSTUP SCAUx'!B870="","",'VSTUP SCAUx'!B870)</f>
        <v/>
      </c>
      <c r="D870" s="105" t="str">
        <f>IF('VSTUP SCAUx'!C870="","",'VSTUP SCAUx'!C870)</f>
        <v/>
      </c>
      <c r="E870" s="105" t="str">
        <f>IF('VSTUP SCAUx'!I870="","",'VSTUP SCAUx'!I870)</f>
        <v/>
      </c>
      <c r="F870" s="95" t="str">
        <f>IF('VSTUP SCAUx'!F870="","",'VSTUP SCAUx'!F870)</f>
        <v/>
      </c>
      <c r="G870" s="95" t="str">
        <f>IF('VSTUP SCAUx'!G870="","",'VSTUP SCAUx'!G870)</f>
        <v/>
      </c>
      <c r="H870" s="101" t="str">
        <f>IF('VSTUP SCAUx'!AC870="","","ANO")</f>
        <v/>
      </c>
      <c r="I870" s="106" t="str">
        <f>IF('VSTUP SCAUx'!BD870="","",'VSTUP SCAUx'!BD870)</f>
        <v/>
      </c>
      <c r="J870" s="101" t="str">
        <f>IF('VSTUP SCAUx'!N870="","",'VSTUP SCAUx'!N870)</f>
        <v/>
      </c>
      <c r="K870" s="95" t="s">
        <v>28</v>
      </c>
      <c r="L870" s="95" t="s">
        <v>28</v>
      </c>
      <c r="M870" s="95" t="s">
        <v>28</v>
      </c>
      <c r="N870" s="95"/>
      <c r="O870" s="95" t="s">
        <v>28</v>
      </c>
      <c r="P870" s="96" t="e">
        <f>ROUND(IF(F870="vyplnit","-",VLOOKUP(CONCATENATE(Y870,G870," ",Z870),ZU!$A$6:$H$100,5,FALSE)*F870),2)</f>
        <v>#N/A</v>
      </c>
      <c r="Q870" s="96" t="e">
        <f t="shared" si="78"/>
        <v>#N/A</v>
      </c>
      <c r="R870" s="97" t="s">
        <v>28</v>
      </c>
      <c r="S870" s="97" t="s">
        <v>28</v>
      </c>
      <c r="T870" s="97" t="s">
        <v>28</v>
      </c>
      <c r="U870" s="96"/>
      <c r="V870" s="101" t="str">
        <f>IF('VSTUP SCAUx'!BH870="","",'VSTUP SCAUx'!BH870)</f>
        <v/>
      </c>
      <c r="W870" s="101" t="str">
        <f>IF('VSTUP SCAUx'!BI870="","",'VSTUP SCAUx'!BI870)</f>
        <v/>
      </c>
      <c r="X870" s="98" t="e">
        <f t="shared" si="79"/>
        <v>#VALUE!</v>
      </c>
      <c r="Y870" s="99">
        <f>IF(A870="vyplnit"," ",VLOOKUP(A870,ZU!$B$6:$H$101,2,FALSE))</f>
        <v>0</v>
      </c>
      <c r="Z870" s="95" t="s">
        <v>28</v>
      </c>
      <c r="AA870" s="95"/>
      <c r="AB870" s="95" t="s">
        <v>28</v>
      </c>
      <c r="AC870" s="95" t="s">
        <v>28</v>
      </c>
      <c r="AD870" s="95" t="s">
        <v>28</v>
      </c>
      <c r="AE870" s="95">
        <f t="shared" si="80"/>
        <v>0</v>
      </c>
      <c r="AF870" s="100">
        <f t="shared" si="81"/>
        <v>1</v>
      </c>
      <c r="AG870" s="95" t="e">
        <f t="shared" si="82"/>
        <v>#N/A</v>
      </c>
      <c r="AH870" s="95"/>
      <c r="AI870" s="101" t="s">
        <v>28</v>
      </c>
      <c r="AJ870" s="101" t="s">
        <v>28</v>
      </c>
      <c r="AK870" s="101" t="s">
        <v>28</v>
      </c>
      <c r="AL870" s="102" t="str">
        <f t="shared" si="83"/>
        <v>nezměněna</v>
      </c>
      <c r="AM870" s="103"/>
    </row>
    <row r="871" spans="1:39" ht="15">
      <c r="A871" s="105" t="str">
        <f>IF('VSTUP SCAUx'!AY871="","",'VSTUP SCAUx'!AY871)</f>
        <v/>
      </c>
      <c r="B871" s="105" t="str">
        <f>IF('VSTUP SCAUx'!A871="","",'VSTUP SCAUx'!A871)</f>
        <v/>
      </c>
      <c r="C871" s="105" t="str">
        <f>IF('VSTUP SCAUx'!B871="","",'VSTUP SCAUx'!B871)</f>
        <v/>
      </c>
      <c r="D871" s="105" t="str">
        <f>IF('VSTUP SCAUx'!C871="","",'VSTUP SCAUx'!C871)</f>
        <v/>
      </c>
      <c r="E871" s="105" t="str">
        <f>IF('VSTUP SCAUx'!I871="","",'VSTUP SCAUx'!I871)</f>
        <v/>
      </c>
      <c r="F871" s="95" t="str">
        <f>IF('VSTUP SCAUx'!F871="","",'VSTUP SCAUx'!F871)</f>
        <v/>
      </c>
      <c r="G871" s="95" t="str">
        <f>IF('VSTUP SCAUx'!G871="","",'VSTUP SCAUx'!G871)</f>
        <v/>
      </c>
      <c r="H871" s="101" t="str">
        <f>IF('VSTUP SCAUx'!AC871="","","ANO")</f>
        <v/>
      </c>
      <c r="I871" s="106" t="str">
        <f>IF('VSTUP SCAUx'!BD871="","",'VSTUP SCAUx'!BD871)</f>
        <v/>
      </c>
      <c r="J871" s="101" t="str">
        <f>IF('VSTUP SCAUx'!N871="","",'VSTUP SCAUx'!N871)</f>
        <v/>
      </c>
      <c r="K871" s="95" t="s">
        <v>28</v>
      </c>
      <c r="L871" s="95" t="s">
        <v>28</v>
      </c>
      <c r="M871" s="95" t="s">
        <v>28</v>
      </c>
      <c r="N871" s="95"/>
      <c r="O871" s="95" t="s">
        <v>28</v>
      </c>
      <c r="P871" s="96" t="e">
        <f>ROUND(IF(F871="vyplnit","-",VLOOKUP(CONCATENATE(Y871,G871," ",Z871),ZU!$A$6:$H$100,5,FALSE)*F871),2)</f>
        <v>#N/A</v>
      </c>
      <c r="Q871" s="96" t="e">
        <f t="shared" si="78"/>
        <v>#N/A</v>
      </c>
      <c r="R871" s="97" t="s">
        <v>28</v>
      </c>
      <c r="S871" s="97" t="s">
        <v>28</v>
      </c>
      <c r="T871" s="97" t="s">
        <v>28</v>
      </c>
      <c r="U871" s="96"/>
      <c r="V871" s="101" t="str">
        <f>IF('VSTUP SCAUx'!BH871="","",'VSTUP SCAUx'!BH871)</f>
        <v/>
      </c>
      <c r="W871" s="101" t="str">
        <f>IF('VSTUP SCAUx'!BI871="","",'VSTUP SCAUx'!BI871)</f>
        <v/>
      </c>
      <c r="X871" s="98" t="e">
        <f t="shared" si="79"/>
        <v>#VALUE!</v>
      </c>
      <c r="Y871" s="99">
        <f>IF(A871="vyplnit"," ",VLOOKUP(A871,ZU!$B$6:$H$101,2,FALSE))</f>
        <v>0</v>
      </c>
      <c r="Z871" s="95" t="s">
        <v>28</v>
      </c>
      <c r="AA871" s="95"/>
      <c r="AB871" s="95" t="s">
        <v>28</v>
      </c>
      <c r="AC871" s="95" t="s">
        <v>28</v>
      </c>
      <c r="AD871" s="95" t="s">
        <v>28</v>
      </c>
      <c r="AE871" s="95">
        <f t="shared" si="80"/>
        <v>0</v>
      </c>
      <c r="AF871" s="100">
        <f t="shared" si="81"/>
        <v>1</v>
      </c>
      <c r="AG871" s="95" t="e">
        <f t="shared" si="82"/>
        <v>#N/A</v>
      </c>
      <c r="AH871" s="95"/>
      <c r="AI871" s="101" t="s">
        <v>28</v>
      </c>
      <c r="AJ871" s="101" t="s">
        <v>28</v>
      </c>
      <c r="AK871" s="101" t="s">
        <v>28</v>
      </c>
      <c r="AL871" s="102" t="str">
        <f t="shared" si="83"/>
        <v>nezměněna</v>
      </c>
      <c r="AM871" s="103"/>
    </row>
    <row r="872" spans="1:39" ht="15">
      <c r="A872" s="105" t="str">
        <f>IF('VSTUP SCAUx'!AY872="","",'VSTUP SCAUx'!AY872)</f>
        <v/>
      </c>
      <c r="B872" s="105" t="str">
        <f>IF('VSTUP SCAUx'!A872="","",'VSTUP SCAUx'!A872)</f>
        <v/>
      </c>
      <c r="C872" s="105" t="str">
        <f>IF('VSTUP SCAUx'!B872="","",'VSTUP SCAUx'!B872)</f>
        <v/>
      </c>
      <c r="D872" s="105" t="str">
        <f>IF('VSTUP SCAUx'!C872="","",'VSTUP SCAUx'!C872)</f>
        <v/>
      </c>
      <c r="E872" s="105" t="str">
        <f>IF('VSTUP SCAUx'!I872="","",'VSTUP SCAUx'!I872)</f>
        <v/>
      </c>
      <c r="F872" s="95" t="str">
        <f>IF('VSTUP SCAUx'!F872="","",'VSTUP SCAUx'!F872)</f>
        <v/>
      </c>
      <c r="G872" s="95" t="str">
        <f>IF('VSTUP SCAUx'!G872="","",'VSTUP SCAUx'!G872)</f>
        <v/>
      </c>
      <c r="H872" s="101" t="str">
        <f>IF('VSTUP SCAUx'!AC872="","","ANO")</f>
        <v/>
      </c>
      <c r="I872" s="106" t="str">
        <f>IF('VSTUP SCAUx'!BD872="","",'VSTUP SCAUx'!BD872)</f>
        <v/>
      </c>
      <c r="J872" s="101" t="str">
        <f>IF('VSTUP SCAUx'!N872="","",'VSTUP SCAUx'!N872)</f>
        <v/>
      </c>
      <c r="K872" s="95" t="s">
        <v>28</v>
      </c>
      <c r="L872" s="95" t="s">
        <v>28</v>
      </c>
      <c r="M872" s="95" t="s">
        <v>28</v>
      </c>
      <c r="N872" s="95"/>
      <c r="O872" s="95" t="s">
        <v>28</v>
      </c>
      <c r="P872" s="96" t="e">
        <f>ROUND(IF(F872="vyplnit","-",VLOOKUP(CONCATENATE(Y872,G872," ",Z872),ZU!$A$6:$H$100,5,FALSE)*F872),2)</f>
        <v>#N/A</v>
      </c>
      <c r="Q872" s="96" t="e">
        <f t="shared" si="78"/>
        <v>#N/A</v>
      </c>
      <c r="R872" s="97" t="s">
        <v>28</v>
      </c>
      <c r="S872" s="97" t="s">
        <v>28</v>
      </c>
      <c r="T872" s="97" t="s">
        <v>28</v>
      </c>
      <c r="U872" s="96"/>
      <c r="V872" s="101" t="str">
        <f>IF('VSTUP SCAUx'!BH872="","",'VSTUP SCAUx'!BH872)</f>
        <v/>
      </c>
      <c r="W872" s="101" t="str">
        <f>IF('VSTUP SCAUx'!BI872="","",'VSTUP SCAUx'!BI872)</f>
        <v/>
      </c>
      <c r="X872" s="98" t="e">
        <f t="shared" si="79"/>
        <v>#VALUE!</v>
      </c>
      <c r="Y872" s="99">
        <f>IF(A872="vyplnit"," ",VLOOKUP(A872,ZU!$B$6:$H$101,2,FALSE))</f>
        <v>0</v>
      </c>
      <c r="Z872" s="95" t="s">
        <v>28</v>
      </c>
      <c r="AA872" s="95"/>
      <c r="AB872" s="95" t="s">
        <v>28</v>
      </c>
      <c r="AC872" s="95" t="s">
        <v>28</v>
      </c>
      <c r="AD872" s="95" t="s">
        <v>28</v>
      </c>
      <c r="AE872" s="95">
        <f t="shared" si="80"/>
        <v>0</v>
      </c>
      <c r="AF872" s="100">
        <f t="shared" si="81"/>
        <v>1</v>
      </c>
      <c r="AG872" s="95" t="e">
        <f t="shared" si="82"/>
        <v>#N/A</v>
      </c>
      <c r="AH872" s="95"/>
      <c r="AI872" s="101" t="s">
        <v>28</v>
      </c>
      <c r="AJ872" s="101" t="s">
        <v>28</v>
      </c>
      <c r="AK872" s="101" t="s">
        <v>28</v>
      </c>
      <c r="AL872" s="102" t="str">
        <f t="shared" si="83"/>
        <v>nezměněna</v>
      </c>
      <c r="AM872" s="103"/>
    </row>
    <row r="873" spans="1:39" ht="15">
      <c r="A873" s="105" t="str">
        <f>IF('VSTUP SCAUx'!AY873="","",'VSTUP SCAUx'!AY873)</f>
        <v/>
      </c>
      <c r="B873" s="105" t="str">
        <f>IF('VSTUP SCAUx'!A873="","",'VSTUP SCAUx'!A873)</f>
        <v/>
      </c>
      <c r="C873" s="105" t="str">
        <f>IF('VSTUP SCAUx'!B873="","",'VSTUP SCAUx'!B873)</f>
        <v/>
      </c>
      <c r="D873" s="105" t="str">
        <f>IF('VSTUP SCAUx'!C873="","",'VSTUP SCAUx'!C873)</f>
        <v/>
      </c>
      <c r="E873" s="105" t="str">
        <f>IF('VSTUP SCAUx'!I873="","",'VSTUP SCAUx'!I873)</f>
        <v/>
      </c>
      <c r="F873" s="95" t="str">
        <f>IF('VSTUP SCAUx'!F873="","",'VSTUP SCAUx'!F873)</f>
        <v/>
      </c>
      <c r="G873" s="95" t="str">
        <f>IF('VSTUP SCAUx'!G873="","",'VSTUP SCAUx'!G873)</f>
        <v/>
      </c>
      <c r="H873" s="101" t="str">
        <f>IF('VSTUP SCAUx'!AC873="","","ANO")</f>
        <v/>
      </c>
      <c r="I873" s="106" t="str">
        <f>IF('VSTUP SCAUx'!BD873="","",'VSTUP SCAUx'!BD873)</f>
        <v/>
      </c>
      <c r="J873" s="101" t="str">
        <f>IF('VSTUP SCAUx'!N873="","",'VSTUP SCAUx'!N873)</f>
        <v/>
      </c>
      <c r="K873" s="95" t="s">
        <v>28</v>
      </c>
      <c r="L873" s="95" t="s">
        <v>28</v>
      </c>
      <c r="M873" s="95" t="s">
        <v>28</v>
      </c>
      <c r="N873" s="95"/>
      <c r="O873" s="95" t="s">
        <v>28</v>
      </c>
      <c r="P873" s="96" t="e">
        <f>ROUND(IF(F873="vyplnit","-",VLOOKUP(CONCATENATE(Y873,G873," ",Z873),ZU!$A$6:$H$100,5,FALSE)*F873),2)</f>
        <v>#N/A</v>
      </c>
      <c r="Q873" s="96" t="e">
        <f t="shared" si="78"/>
        <v>#N/A</v>
      </c>
      <c r="R873" s="97" t="s">
        <v>28</v>
      </c>
      <c r="S873" s="97" t="s">
        <v>28</v>
      </c>
      <c r="T873" s="97" t="s">
        <v>28</v>
      </c>
      <c r="U873" s="96"/>
      <c r="V873" s="101" t="str">
        <f>IF('VSTUP SCAUx'!BH873="","",'VSTUP SCAUx'!BH873)</f>
        <v/>
      </c>
      <c r="W873" s="101" t="str">
        <f>IF('VSTUP SCAUx'!BI873="","",'VSTUP SCAUx'!BI873)</f>
        <v/>
      </c>
      <c r="X873" s="98" t="e">
        <f t="shared" si="79"/>
        <v>#VALUE!</v>
      </c>
      <c r="Y873" s="99">
        <f>IF(A873="vyplnit"," ",VLOOKUP(A873,ZU!$B$6:$H$101,2,FALSE))</f>
        <v>0</v>
      </c>
      <c r="Z873" s="95" t="s">
        <v>28</v>
      </c>
      <c r="AA873" s="95"/>
      <c r="AB873" s="95" t="s">
        <v>28</v>
      </c>
      <c r="AC873" s="95" t="s">
        <v>28</v>
      </c>
      <c r="AD873" s="95" t="s">
        <v>28</v>
      </c>
      <c r="AE873" s="95">
        <f t="shared" si="80"/>
        <v>0</v>
      </c>
      <c r="AF873" s="100">
        <f t="shared" si="81"/>
        <v>1</v>
      </c>
      <c r="AG873" s="95" t="e">
        <f t="shared" si="82"/>
        <v>#N/A</v>
      </c>
      <c r="AH873" s="95"/>
      <c r="AI873" s="101" t="s">
        <v>28</v>
      </c>
      <c r="AJ873" s="101" t="s">
        <v>28</v>
      </c>
      <c r="AK873" s="101" t="s">
        <v>28</v>
      </c>
      <c r="AL873" s="102" t="str">
        <f t="shared" si="83"/>
        <v>nezměněna</v>
      </c>
      <c r="AM873" s="103"/>
    </row>
    <row r="874" spans="1:39" ht="15">
      <c r="A874" s="105" t="str">
        <f>IF('VSTUP SCAUx'!AY874="","",'VSTUP SCAUx'!AY874)</f>
        <v/>
      </c>
      <c r="B874" s="105" t="str">
        <f>IF('VSTUP SCAUx'!A874="","",'VSTUP SCAUx'!A874)</f>
        <v/>
      </c>
      <c r="C874" s="105" t="str">
        <f>IF('VSTUP SCAUx'!B874="","",'VSTUP SCAUx'!B874)</f>
        <v/>
      </c>
      <c r="D874" s="105" t="str">
        <f>IF('VSTUP SCAUx'!C874="","",'VSTUP SCAUx'!C874)</f>
        <v/>
      </c>
      <c r="E874" s="105" t="str">
        <f>IF('VSTUP SCAUx'!I874="","",'VSTUP SCAUx'!I874)</f>
        <v/>
      </c>
      <c r="F874" s="95" t="str">
        <f>IF('VSTUP SCAUx'!F874="","",'VSTUP SCAUx'!F874)</f>
        <v/>
      </c>
      <c r="G874" s="95" t="str">
        <f>IF('VSTUP SCAUx'!G874="","",'VSTUP SCAUx'!G874)</f>
        <v/>
      </c>
      <c r="H874" s="101" t="str">
        <f>IF('VSTUP SCAUx'!AC874="","","ANO")</f>
        <v/>
      </c>
      <c r="I874" s="106" t="str">
        <f>IF('VSTUP SCAUx'!BD874="","",'VSTUP SCAUx'!BD874)</f>
        <v/>
      </c>
      <c r="J874" s="101" t="str">
        <f>IF('VSTUP SCAUx'!N874="","",'VSTUP SCAUx'!N874)</f>
        <v/>
      </c>
      <c r="K874" s="95" t="s">
        <v>28</v>
      </c>
      <c r="L874" s="95" t="s">
        <v>28</v>
      </c>
      <c r="M874" s="95" t="s">
        <v>28</v>
      </c>
      <c r="N874" s="95"/>
      <c r="O874" s="95" t="s">
        <v>28</v>
      </c>
      <c r="P874" s="96" t="e">
        <f>ROUND(IF(F874="vyplnit","-",VLOOKUP(CONCATENATE(Y874,G874," ",Z874),ZU!$A$6:$H$100,5,FALSE)*F874),2)</f>
        <v>#N/A</v>
      </c>
      <c r="Q874" s="96" t="e">
        <f t="shared" si="78"/>
        <v>#N/A</v>
      </c>
      <c r="R874" s="97" t="s">
        <v>28</v>
      </c>
      <c r="S874" s="97" t="s">
        <v>28</v>
      </c>
      <c r="T874" s="97" t="s">
        <v>28</v>
      </c>
      <c r="U874" s="96"/>
      <c r="V874" s="101" t="str">
        <f>IF('VSTUP SCAUx'!BH874="","",'VSTUP SCAUx'!BH874)</f>
        <v/>
      </c>
      <c r="W874" s="101" t="str">
        <f>IF('VSTUP SCAUx'!BI874="","",'VSTUP SCAUx'!BI874)</f>
        <v/>
      </c>
      <c r="X874" s="98" t="e">
        <f t="shared" si="79"/>
        <v>#VALUE!</v>
      </c>
      <c r="Y874" s="99">
        <f>IF(A874="vyplnit"," ",VLOOKUP(A874,ZU!$B$6:$H$101,2,FALSE))</f>
        <v>0</v>
      </c>
      <c r="Z874" s="95" t="s">
        <v>28</v>
      </c>
      <c r="AA874" s="95"/>
      <c r="AB874" s="95" t="s">
        <v>28</v>
      </c>
      <c r="AC874" s="95" t="s">
        <v>28</v>
      </c>
      <c r="AD874" s="95" t="s">
        <v>28</v>
      </c>
      <c r="AE874" s="95">
        <f t="shared" si="80"/>
        <v>0</v>
      </c>
      <c r="AF874" s="100">
        <f t="shared" si="81"/>
        <v>1</v>
      </c>
      <c r="AG874" s="95" t="e">
        <f t="shared" si="82"/>
        <v>#N/A</v>
      </c>
      <c r="AH874" s="95"/>
      <c r="AI874" s="101" t="s">
        <v>28</v>
      </c>
      <c r="AJ874" s="101" t="s">
        <v>28</v>
      </c>
      <c r="AK874" s="101" t="s">
        <v>28</v>
      </c>
      <c r="AL874" s="102" t="str">
        <f t="shared" si="83"/>
        <v>nezměněna</v>
      </c>
      <c r="AM874" s="103"/>
    </row>
    <row r="875" spans="1:39" ht="15">
      <c r="A875" s="105" t="str">
        <f>IF('VSTUP SCAUx'!AY875="","",'VSTUP SCAUx'!AY875)</f>
        <v/>
      </c>
      <c r="B875" s="105" t="str">
        <f>IF('VSTUP SCAUx'!A875="","",'VSTUP SCAUx'!A875)</f>
        <v/>
      </c>
      <c r="C875" s="105" t="str">
        <f>IF('VSTUP SCAUx'!B875="","",'VSTUP SCAUx'!B875)</f>
        <v/>
      </c>
      <c r="D875" s="105" t="str">
        <f>IF('VSTUP SCAUx'!C875="","",'VSTUP SCAUx'!C875)</f>
        <v/>
      </c>
      <c r="E875" s="105" t="str">
        <f>IF('VSTUP SCAUx'!I875="","",'VSTUP SCAUx'!I875)</f>
        <v/>
      </c>
      <c r="F875" s="95" t="str">
        <f>IF('VSTUP SCAUx'!F875="","",'VSTUP SCAUx'!F875)</f>
        <v/>
      </c>
      <c r="G875" s="95" t="str">
        <f>IF('VSTUP SCAUx'!G875="","",'VSTUP SCAUx'!G875)</f>
        <v/>
      </c>
      <c r="H875" s="101" t="str">
        <f>IF('VSTUP SCAUx'!AC875="","","ANO")</f>
        <v/>
      </c>
      <c r="I875" s="106" t="str">
        <f>IF('VSTUP SCAUx'!BD875="","",'VSTUP SCAUx'!BD875)</f>
        <v/>
      </c>
      <c r="J875" s="101" t="str">
        <f>IF('VSTUP SCAUx'!N875="","",'VSTUP SCAUx'!N875)</f>
        <v/>
      </c>
      <c r="K875" s="95" t="s">
        <v>28</v>
      </c>
      <c r="L875" s="95" t="s">
        <v>28</v>
      </c>
      <c r="M875" s="95" t="s">
        <v>28</v>
      </c>
      <c r="N875" s="95"/>
      <c r="O875" s="95" t="s">
        <v>28</v>
      </c>
      <c r="P875" s="96" t="e">
        <f>ROUND(IF(F875="vyplnit","-",VLOOKUP(CONCATENATE(Y875,G875," ",Z875),ZU!$A$6:$H$100,5,FALSE)*F875),2)</f>
        <v>#N/A</v>
      </c>
      <c r="Q875" s="96" t="e">
        <f t="shared" si="78"/>
        <v>#N/A</v>
      </c>
      <c r="R875" s="97" t="s">
        <v>28</v>
      </c>
      <c r="S875" s="97" t="s">
        <v>28</v>
      </c>
      <c r="T875" s="97" t="s">
        <v>28</v>
      </c>
      <c r="U875" s="96"/>
      <c r="V875" s="101" t="str">
        <f>IF('VSTUP SCAUx'!BH875="","",'VSTUP SCAUx'!BH875)</f>
        <v/>
      </c>
      <c r="W875" s="101" t="str">
        <f>IF('VSTUP SCAUx'!BI875="","",'VSTUP SCAUx'!BI875)</f>
        <v/>
      </c>
      <c r="X875" s="98" t="e">
        <f t="shared" si="79"/>
        <v>#VALUE!</v>
      </c>
      <c r="Y875" s="99">
        <f>IF(A875="vyplnit"," ",VLOOKUP(A875,ZU!$B$6:$H$101,2,FALSE))</f>
        <v>0</v>
      </c>
      <c r="Z875" s="95" t="s">
        <v>28</v>
      </c>
      <c r="AA875" s="95"/>
      <c r="AB875" s="95" t="s">
        <v>28</v>
      </c>
      <c r="AC875" s="95" t="s">
        <v>28</v>
      </c>
      <c r="AD875" s="95" t="s">
        <v>28</v>
      </c>
      <c r="AE875" s="95">
        <f t="shared" si="80"/>
        <v>0</v>
      </c>
      <c r="AF875" s="100">
        <f t="shared" si="81"/>
        <v>1</v>
      </c>
      <c r="AG875" s="95" t="e">
        <f t="shared" si="82"/>
        <v>#N/A</v>
      </c>
      <c r="AH875" s="95"/>
      <c r="AI875" s="101" t="s">
        <v>28</v>
      </c>
      <c r="AJ875" s="101" t="s">
        <v>28</v>
      </c>
      <c r="AK875" s="101" t="s">
        <v>28</v>
      </c>
      <c r="AL875" s="102" t="str">
        <f t="shared" si="83"/>
        <v>nezměněna</v>
      </c>
      <c r="AM875" s="103"/>
    </row>
    <row r="876" spans="1:39" ht="15">
      <c r="A876" s="105" t="str">
        <f>IF('VSTUP SCAUx'!AY876="","",'VSTUP SCAUx'!AY876)</f>
        <v/>
      </c>
      <c r="B876" s="105" t="str">
        <f>IF('VSTUP SCAUx'!A876="","",'VSTUP SCAUx'!A876)</f>
        <v/>
      </c>
      <c r="C876" s="105" t="str">
        <f>IF('VSTUP SCAUx'!B876="","",'VSTUP SCAUx'!B876)</f>
        <v/>
      </c>
      <c r="D876" s="105" t="str">
        <f>IF('VSTUP SCAUx'!C876="","",'VSTUP SCAUx'!C876)</f>
        <v/>
      </c>
      <c r="E876" s="105" t="str">
        <f>IF('VSTUP SCAUx'!I876="","",'VSTUP SCAUx'!I876)</f>
        <v/>
      </c>
      <c r="F876" s="95" t="str">
        <f>IF('VSTUP SCAUx'!F876="","",'VSTUP SCAUx'!F876)</f>
        <v/>
      </c>
      <c r="G876" s="95" t="str">
        <f>IF('VSTUP SCAUx'!G876="","",'VSTUP SCAUx'!G876)</f>
        <v/>
      </c>
      <c r="H876" s="101" t="str">
        <f>IF('VSTUP SCAUx'!AC876="","","ANO")</f>
        <v/>
      </c>
      <c r="I876" s="106" t="str">
        <f>IF('VSTUP SCAUx'!BD876="","",'VSTUP SCAUx'!BD876)</f>
        <v/>
      </c>
      <c r="J876" s="101" t="str">
        <f>IF('VSTUP SCAUx'!N876="","",'VSTUP SCAUx'!N876)</f>
        <v/>
      </c>
      <c r="K876" s="95" t="s">
        <v>28</v>
      </c>
      <c r="L876" s="95" t="s">
        <v>28</v>
      </c>
      <c r="M876" s="95" t="s">
        <v>28</v>
      </c>
      <c r="N876" s="95"/>
      <c r="O876" s="95" t="s">
        <v>28</v>
      </c>
      <c r="P876" s="96" t="e">
        <f>ROUND(IF(F876="vyplnit","-",VLOOKUP(CONCATENATE(Y876,G876," ",Z876),ZU!$A$6:$H$100,5,FALSE)*F876),2)</f>
        <v>#N/A</v>
      </c>
      <c r="Q876" s="96" t="e">
        <f t="shared" si="78"/>
        <v>#N/A</v>
      </c>
      <c r="R876" s="97" t="s">
        <v>28</v>
      </c>
      <c r="S876" s="97" t="s">
        <v>28</v>
      </c>
      <c r="T876" s="97" t="s">
        <v>28</v>
      </c>
      <c r="U876" s="96"/>
      <c r="V876" s="101" t="str">
        <f>IF('VSTUP SCAUx'!BH876="","",'VSTUP SCAUx'!BH876)</f>
        <v/>
      </c>
      <c r="W876" s="101" t="str">
        <f>IF('VSTUP SCAUx'!BI876="","",'VSTUP SCAUx'!BI876)</f>
        <v/>
      </c>
      <c r="X876" s="98" t="e">
        <f t="shared" si="79"/>
        <v>#VALUE!</v>
      </c>
      <c r="Y876" s="99">
        <f>IF(A876="vyplnit"," ",VLOOKUP(A876,ZU!$B$6:$H$101,2,FALSE))</f>
        <v>0</v>
      </c>
      <c r="Z876" s="95" t="s">
        <v>28</v>
      </c>
      <c r="AA876" s="95"/>
      <c r="AB876" s="95" t="s">
        <v>28</v>
      </c>
      <c r="AC876" s="95" t="s">
        <v>28</v>
      </c>
      <c r="AD876" s="95" t="s">
        <v>28</v>
      </c>
      <c r="AE876" s="95">
        <f t="shared" si="80"/>
        <v>0</v>
      </c>
      <c r="AF876" s="100">
        <f t="shared" si="81"/>
        <v>1</v>
      </c>
      <c r="AG876" s="95" t="e">
        <f t="shared" si="82"/>
        <v>#N/A</v>
      </c>
      <c r="AH876" s="95"/>
      <c r="AI876" s="101" t="s">
        <v>28</v>
      </c>
      <c r="AJ876" s="101" t="s">
        <v>28</v>
      </c>
      <c r="AK876" s="101" t="s">
        <v>28</v>
      </c>
      <c r="AL876" s="102" t="str">
        <f t="shared" si="83"/>
        <v>nezměněna</v>
      </c>
      <c r="AM876" s="103"/>
    </row>
    <row r="877" spans="1:39" ht="15">
      <c r="A877" s="105" t="str">
        <f>IF('VSTUP SCAUx'!AY877="","",'VSTUP SCAUx'!AY877)</f>
        <v/>
      </c>
      <c r="B877" s="105" t="str">
        <f>IF('VSTUP SCAUx'!A877="","",'VSTUP SCAUx'!A877)</f>
        <v/>
      </c>
      <c r="C877" s="105" t="str">
        <f>IF('VSTUP SCAUx'!B877="","",'VSTUP SCAUx'!B877)</f>
        <v/>
      </c>
      <c r="D877" s="105" t="str">
        <f>IF('VSTUP SCAUx'!C877="","",'VSTUP SCAUx'!C877)</f>
        <v/>
      </c>
      <c r="E877" s="105" t="str">
        <f>IF('VSTUP SCAUx'!I877="","",'VSTUP SCAUx'!I877)</f>
        <v/>
      </c>
      <c r="F877" s="95" t="str">
        <f>IF('VSTUP SCAUx'!F877="","",'VSTUP SCAUx'!F877)</f>
        <v/>
      </c>
      <c r="G877" s="95" t="str">
        <f>IF('VSTUP SCAUx'!G877="","",'VSTUP SCAUx'!G877)</f>
        <v/>
      </c>
      <c r="H877" s="101" t="str">
        <f>IF('VSTUP SCAUx'!AC877="","","ANO")</f>
        <v/>
      </c>
      <c r="I877" s="106" t="str">
        <f>IF('VSTUP SCAUx'!BD877="","",'VSTUP SCAUx'!BD877)</f>
        <v/>
      </c>
      <c r="J877" s="101" t="str">
        <f>IF('VSTUP SCAUx'!N877="","",'VSTUP SCAUx'!N877)</f>
        <v/>
      </c>
      <c r="K877" s="95" t="s">
        <v>28</v>
      </c>
      <c r="L877" s="95" t="s">
        <v>28</v>
      </c>
      <c r="M877" s="95" t="s">
        <v>28</v>
      </c>
      <c r="N877" s="95"/>
      <c r="O877" s="95" t="s">
        <v>28</v>
      </c>
      <c r="P877" s="96" t="e">
        <f>ROUND(IF(F877="vyplnit","-",VLOOKUP(CONCATENATE(Y877,G877," ",Z877),ZU!$A$6:$H$100,5,FALSE)*F877),2)</f>
        <v>#N/A</v>
      </c>
      <c r="Q877" s="96" t="e">
        <f t="shared" si="78"/>
        <v>#N/A</v>
      </c>
      <c r="R877" s="97" t="s">
        <v>28</v>
      </c>
      <c r="S877" s="97" t="s">
        <v>28</v>
      </c>
      <c r="T877" s="97" t="s">
        <v>28</v>
      </c>
      <c r="U877" s="96"/>
      <c r="V877" s="101" t="str">
        <f>IF('VSTUP SCAUx'!BH877="","",'VSTUP SCAUx'!BH877)</f>
        <v/>
      </c>
      <c r="W877" s="101" t="str">
        <f>IF('VSTUP SCAUx'!BI877="","",'VSTUP SCAUx'!BI877)</f>
        <v/>
      </c>
      <c r="X877" s="98" t="e">
        <f t="shared" si="79"/>
        <v>#VALUE!</v>
      </c>
      <c r="Y877" s="99">
        <f>IF(A877="vyplnit"," ",VLOOKUP(A877,ZU!$B$6:$H$101,2,FALSE))</f>
        <v>0</v>
      </c>
      <c r="Z877" s="95" t="s">
        <v>28</v>
      </c>
      <c r="AA877" s="95"/>
      <c r="AB877" s="95" t="s">
        <v>28</v>
      </c>
      <c r="AC877" s="95" t="s">
        <v>28</v>
      </c>
      <c r="AD877" s="95" t="s">
        <v>28</v>
      </c>
      <c r="AE877" s="95">
        <f t="shared" si="80"/>
        <v>0</v>
      </c>
      <c r="AF877" s="100">
        <f t="shared" si="81"/>
        <v>1</v>
      </c>
      <c r="AG877" s="95" t="e">
        <f t="shared" si="82"/>
        <v>#N/A</v>
      </c>
      <c r="AH877" s="95"/>
      <c r="AI877" s="101" t="s">
        <v>28</v>
      </c>
      <c r="AJ877" s="101" t="s">
        <v>28</v>
      </c>
      <c r="AK877" s="101" t="s">
        <v>28</v>
      </c>
      <c r="AL877" s="102" t="str">
        <f t="shared" si="83"/>
        <v>nezměněna</v>
      </c>
      <c r="AM877" s="103"/>
    </row>
    <row r="878" spans="1:39" ht="15">
      <c r="A878" s="105" t="str">
        <f>IF('VSTUP SCAUx'!AY878="","",'VSTUP SCAUx'!AY878)</f>
        <v/>
      </c>
      <c r="B878" s="105" t="str">
        <f>IF('VSTUP SCAUx'!A878="","",'VSTUP SCAUx'!A878)</f>
        <v/>
      </c>
      <c r="C878" s="105" t="str">
        <f>IF('VSTUP SCAUx'!B878="","",'VSTUP SCAUx'!B878)</f>
        <v/>
      </c>
      <c r="D878" s="105" t="str">
        <f>IF('VSTUP SCAUx'!C878="","",'VSTUP SCAUx'!C878)</f>
        <v/>
      </c>
      <c r="E878" s="105" t="str">
        <f>IF('VSTUP SCAUx'!I878="","",'VSTUP SCAUx'!I878)</f>
        <v/>
      </c>
      <c r="F878" s="95" t="str">
        <f>IF('VSTUP SCAUx'!F878="","",'VSTUP SCAUx'!F878)</f>
        <v/>
      </c>
      <c r="G878" s="95" t="str">
        <f>IF('VSTUP SCAUx'!G878="","",'VSTUP SCAUx'!G878)</f>
        <v/>
      </c>
      <c r="H878" s="101" t="str">
        <f>IF('VSTUP SCAUx'!AC878="","","ANO")</f>
        <v/>
      </c>
      <c r="I878" s="106" t="str">
        <f>IF('VSTUP SCAUx'!BD878="","",'VSTUP SCAUx'!BD878)</f>
        <v/>
      </c>
      <c r="J878" s="101" t="str">
        <f>IF('VSTUP SCAUx'!N878="","",'VSTUP SCAUx'!N878)</f>
        <v/>
      </c>
      <c r="K878" s="95" t="s">
        <v>28</v>
      </c>
      <c r="L878" s="95" t="s">
        <v>28</v>
      </c>
      <c r="M878" s="95" t="s">
        <v>28</v>
      </c>
      <c r="N878" s="95"/>
      <c r="O878" s="95" t="s">
        <v>28</v>
      </c>
      <c r="P878" s="96" t="e">
        <f>ROUND(IF(F878="vyplnit","-",VLOOKUP(CONCATENATE(Y878,G878," ",Z878),ZU!$A$6:$H$100,5,FALSE)*F878),2)</f>
        <v>#N/A</v>
      </c>
      <c r="Q878" s="96" t="e">
        <f t="shared" si="78"/>
        <v>#N/A</v>
      </c>
      <c r="R878" s="97" t="s">
        <v>28</v>
      </c>
      <c r="S878" s="97" t="s">
        <v>28</v>
      </c>
      <c r="T878" s="97" t="s">
        <v>28</v>
      </c>
      <c r="U878" s="96"/>
      <c r="V878" s="101" t="str">
        <f>IF('VSTUP SCAUx'!BH878="","",'VSTUP SCAUx'!BH878)</f>
        <v/>
      </c>
      <c r="W878" s="101" t="str">
        <f>IF('VSTUP SCAUx'!BI878="","",'VSTUP SCAUx'!BI878)</f>
        <v/>
      </c>
      <c r="X878" s="98" t="e">
        <f t="shared" si="79"/>
        <v>#VALUE!</v>
      </c>
      <c r="Y878" s="99">
        <f>IF(A878="vyplnit"," ",VLOOKUP(A878,ZU!$B$6:$H$101,2,FALSE))</f>
        <v>0</v>
      </c>
      <c r="Z878" s="95" t="s">
        <v>28</v>
      </c>
      <c r="AA878" s="95"/>
      <c r="AB878" s="95" t="s">
        <v>28</v>
      </c>
      <c r="AC878" s="95" t="s">
        <v>28</v>
      </c>
      <c r="AD878" s="95" t="s">
        <v>28</v>
      </c>
      <c r="AE878" s="95">
        <f t="shared" si="80"/>
        <v>0</v>
      </c>
      <c r="AF878" s="100">
        <f t="shared" si="81"/>
        <v>1</v>
      </c>
      <c r="AG878" s="95" t="e">
        <f t="shared" si="82"/>
        <v>#N/A</v>
      </c>
      <c r="AH878" s="95"/>
      <c r="AI878" s="101" t="s">
        <v>28</v>
      </c>
      <c r="AJ878" s="101" t="s">
        <v>28</v>
      </c>
      <c r="AK878" s="101" t="s">
        <v>28</v>
      </c>
      <c r="AL878" s="102" t="str">
        <f t="shared" si="83"/>
        <v>nezměněna</v>
      </c>
      <c r="AM878" s="103"/>
    </row>
    <row r="879" spans="1:39" ht="15">
      <c r="A879" s="105" t="str">
        <f>IF('VSTUP SCAUx'!AY879="","",'VSTUP SCAUx'!AY879)</f>
        <v/>
      </c>
      <c r="B879" s="105" t="str">
        <f>IF('VSTUP SCAUx'!A879="","",'VSTUP SCAUx'!A879)</f>
        <v/>
      </c>
      <c r="C879" s="105" t="str">
        <f>IF('VSTUP SCAUx'!B879="","",'VSTUP SCAUx'!B879)</f>
        <v/>
      </c>
      <c r="D879" s="105" t="str">
        <f>IF('VSTUP SCAUx'!C879="","",'VSTUP SCAUx'!C879)</f>
        <v/>
      </c>
      <c r="E879" s="105" t="str">
        <f>IF('VSTUP SCAUx'!I879="","",'VSTUP SCAUx'!I879)</f>
        <v/>
      </c>
      <c r="F879" s="95" t="str">
        <f>IF('VSTUP SCAUx'!F879="","",'VSTUP SCAUx'!F879)</f>
        <v/>
      </c>
      <c r="G879" s="95" t="str">
        <f>IF('VSTUP SCAUx'!G879="","",'VSTUP SCAUx'!G879)</f>
        <v/>
      </c>
      <c r="H879" s="101" t="str">
        <f>IF('VSTUP SCAUx'!AC879="","","ANO")</f>
        <v/>
      </c>
      <c r="I879" s="106" t="str">
        <f>IF('VSTUP SCAUx'!BD879="","",'VSTUP SCAUx'!BD879)</f>
        <v/>
      </c>
      <c r="J879" s="101" t="str">
        <f>IF('VSTUP SCAUx'!N879="","",'VSTUP SCAUx'!N879)</f>
        <v/>
      </c>
      <c r="K879" s="95" t="s">
        <v>28</v>
      </c>
      <c r="L879" s="95" t="s">
        <v>28</v>
      </c>
      <c r="M879" s="95" t="s">
        <v>28</v>
      </c>
      <c r="N879" s="95"/>
      <c r="O879" s="95" t="s">
        <v>28</v>
      </c>
      <c r="P879" s="96" t="e">
        <f>ROUND(IF(F879="vyplnit","-",VLOOKUP(CONCATENATE(Y879,G879," ",Z879),ZU!$A$6:$H$100,5,FALSE)*F879),2)</f>
        <v>#N/A</v>
      </c>
      <c r="Q879" s="96" t="e">
        <f t="shared" si="78"/>
        <v>#N/A</v>
      </c>
      <c r="R879" s="97" t="s">
        <v>28</v>
      </c>
      <c r="S879" s="97" t="s">
        <v>28</v>
      </c>
      <c r="T879" s="97" t="s">
        <v>28</v>
      </c>
      <c r="U879" s="96"/>
      <c r="V879" s="101" t="str">
        <f>IF('VSTUP SCAUx'!BH879="","",'VSTUP SCAUx'!BH879)</f>
        <v/>
      </c>
      <c r="W879" s="101" t="str">
        <f>IF('VSTUP SCAUx'!BI879="","",'VSTUP SCAUx'!BI879)</f>
        <v/>
      </c>
      <c r="X879" s="98" t="e">
        <f t="shared" si="79"/>
        <v>#VALUE!</v>
      </c>
      <c r="Y879" s="99">
        <f>IF(A879="vyplnit"," ",VLOOKUP(A879,ZU!$B$6:$H$101,2,FALSE))</f>
        <v>0</v>
      </c>
      <c r="Z879" s="95" t="s">
        <v>28</v>
      </c>
      <c r="AA879" s="95"/>
      <c r="AB879" s="95" t="s">
        <v>28</v>
      </c>
      <c r="AC879" s="95" t="s">
        <v>28</v>
      </c>
      <c r="AD879" s="95" t="s">
        <v>28</v>
      </c>
      <c r="AE879" s="95">
        <f t="shared" si="80"/>
        <v>0</v>
      </c>
      <c r="AF879" s="100">
        <f t="shared" si="81"/>
        <v>1</v>
      </c>
      <c r="AG879" s="95" t="e">
        <f t="shared" si="82"/>
        <v>#N/A</v>
      </c>
      <c r="AH879" s="95"/>
      <c r="AI879" s="101" t="s">
        <v>28</v>
      </c>
      <c r="AJ879" s="101" t="s">
        <v>28</v>
      </c>
      <c r="AK879" s="101" t="s">
        <v>28</v>
      </c>
      <c r="AL879" s="102" t="str">
        <f t="shared" si="83"/>
        <v>nezměněna</v>
      </c>
      <c r="AM879" s="103"/>
    </row>
    <row r="880" spans="1:39" ht="15">
      <c r="A880" s="105" t="str">
        <f>IF('VSTUP SCAUx'!AY880="","",'VSTUP SCAUx'!AY880)</f>
        <v/>
      </c>
      <c r="B880" s="105" t="str">
        <f>IF('VSTUP SCAUx'!A880="","",'VSTUP SCAUx'!A880)</f>
        <v/>
      </c>
      <c r="C880" s="105" t="str">
        <f>IF('VSTUP SCAUx'!B880="","",'VSTUP SCAUx'!B880)</f>
        <v/>
      </c>
      <c r="D880" s="105" t="str">
        <f>IF('VSTUP SCAUx'!C880="","",'VSTUP SCAUx'!C880)</f>
        <v/>
      </c>
      <c r="E880" s="105" t="str">
        <f>IF('VSTUP SCAUx'!I880="","",'VSTUP SCAUx'!I880)</f>
        <v/>
      </c>
      <c r="F880" s="95" t="str">
        <f>IF('VSTUP SCAUx'!F880="","",'VSTUP SCAUx'!F880)</f>
        <v/>
      </c>
      <c r="G880" s="95" t="str">
        <f>IF('VSTUP SCAUx'!G880="","",'VSTUP SCAUx'!G880)</f>
        <v/>
      </c>
      <c r="H880" s="101" t="str">
        <f>IF('VSTUP SCAUx'!AC880="","","ANO")</f>
        <v/>
      </c>
      <c r="I880" s="106" t="str">
        <f>IF('VSTUP SCAUx'!BD880="","",'VSTUP SCAUx'!BD880)</f>
        <v/>
      </c>
      <c r="J880" s="101" t="str">
        <f>IF('VSTUP SCAUx'!N880="","",'VSTUP SCAUx'!N880)</f>
        <v/>
      </c>
      <c r="K880" s="95" t="s">
        <v>28</v>
      </c>
      <c r="L880" s="95" t="s">
        <v>28</v>
      </c>
      <c r="M880" s="95" t="s">
        <v>28</v>
      </c>
      <c r="N880" s="95"/>
      <c r="O880" s="95" t="s">
        <v>28</v>
      </c>
      <c r="P880" s="96" t="e">
        <f>ROUND(IF(F880="vyplnit","-",VLOOKUP(CONCATENATE(Y880,G880," ",Z880),ZU!$A$6:$H$100,5,FALSE)*F880),2)</f>
        <v>#N/A</v>
      </c>
      <c r="Q880" s="96" t="e">
        <f t="shared" si="78"/>
        <v>#N/A</v>
      </c>
      <c r="R880" s="97" t="s">
        <v>28</v>
      </c>
      <c r="S880" s="97" t="s">
        <v>28</v>
      </c>
      <c r="T880" s="97" t="s">
        <v>28</v>
      </c>
      <c r="U880" s="96"/>
      <c r="V880" s="101" t="str">
        <f>IF('VSTUP SCAUx'!BH880="","",'VSTUP SCAUx'!BH880)</f>
        <v/>
      </c>
      <c r="W880" s="101" t="str">
        <f>IF('VSTUP SCAUx'!BI880="","",'VSTUP SCAUx'!BI880)</f>
        <v/>
      </c>
      <c r="X880" s="98" t="e">
        <f t="shared" si="79"/>
        <v>#VALUE!</v>
      </c>
      <c r="Y880" s="99">
        <f>IF(A880="vyplnit"," ",VLOOKUP(A880,ZU!$B$6:$H$101,2,FALSE))</f>
        <v>0</v>
      </c>
      <c r="Z880" s="95" t="s">
        <v>28</v>
      </c>
      <c r="AA880" s="95"/>
      <c r="AB880" s="95" t="s">
        <v>28</v>
      </c>
      <c r="AC880" s="95" t="s">
        <v>28</v>
      </c>
      <c r="AD880" s="95" t="s">
        <v>28</v>
      </c>
      <c r="AE880" s="95">
        <f t="shared" si="80"/>
        <v>0</v>
      </c>
      <c r="AF880" s="100">
        <f t="shared" si="81"/>
        <v>1</v>
      </c>
      <c r="AG880" s="95" t="e">
        <f t="shared" si="82"/>
        <v>#N/A</v>
      </c>
      <c r="AH880" s="95"/>
      <c r="AI880" s="101" t="s">
        <v>28</v>
      </c>
      <c r="AJ880" s="101" t="s">
        <v>28</v>
      </c>
      <c r="AK880" s="101" t="s">
        <v>28</v>
      </c>
      <c r="AL880" s="102" t="str">
        <f t="shared" si="83"/>
        <v>nezměněna</v>
      </c>
      <c r="AM880" s="103"/>
    </row>
    <row r="881" spans="1:39" ht="15">
      <c r="A881" s="105" t="str">
        <f>IF('VSTUP SCAUx'!AY881="","",'VSTUP SCAUx'!AY881)</f>
        <v/>
      </c>
      <c r="B881" s="105" t="str">
        <f>IF('VSTUP SCAUx'!A881="","",'VSTUP SCAUx'!A881)</f>
        <v/>
      </c>
      <c r="C881" s="105" t="str">
        <f>IF('VSTUP SCAUx'!B881="","",'VSTUP SCAUx'!B881)</f>
        <v/>
      </c>
      <c r="D881" s="105" t="str">
        <f>IF('VSTUP SCAUx'!C881="","",'VSTUP SCAUx'!C881)</f>
        <v/>
      </c>
      <c r="E881" s="105" t="str">
        <f>IF('VSTUP SCAUx'!I881="","",'VSTUP SCAUx'!I881)</f>
        <v/>
      </c>
      <c r="F881" s="95" t="str">
        <f>IF('VSTUP SCAUx'!F881="","",'VSTUP SCAUx'!F881)</f>
        <v/>
      </c>
      <c r="G881" s="95" t="str">
        <f>IF('VSTUP SCAUx'!G881="","",'VSTUP SCAUx'!G881)</f>
        <v/>
      </c>
      <c r="H881" s="101" t="str">
        <f>IF('VSTUP SCAUx'!AC881="","","ANO")</f>
        <v/>
      </c>
      <c r="I881" s="106" t="str">
        <f>IF('VSTUP SCAUx'!BD881="","",'VSTUP SCAUx'!BD881)</f>
        <v/>
      </c>
      <c r="J881" s="101" t="str">
        <f>IF('VSTUP SCAUx'!N881="","",'VSTUP SCAUx'!N881)</f>
        <v/>
      </c>
      <c r="K881" s="95" t="s">
        <v>28</v>
      </c>
      <c r="L881" s="95" t="s">
        <v>28</v>
      </c>
      <c r="M881" s="95" t="s">
        <v>28</v>
      </c>
      <c r="N881" s="95"/>
      <c r="O881" s="95" t="s">
        <v>28</v>
      </c>
      <c r="P881" s="96" t="e">
        <f>ROUND(IF(F881="vyplnit","-",VLOOKUP(CONCATENATE(Y881,G881," ",Z881),ZU!$A$6:$H$100,5,FALSE)*F881),2)</f>
        <v>#N/A</v>
      </c>
      <c r="Q881" s="96" t="e">
        <f t="shared" si="78"/>
        <v>#N/A</v>
      </c>
      <c r="R881" s="97" t="s">
        <v>28</v>
      </c>
      <c r="S881" s="97" t="s">
        <v>28</v>
      </c>
      <c r="T881" s="97" t="s">
        <v>28</v>
      </c>
      <c r="U881" s="96"/>
      <c r="V881" s="101" t="str">
        <f>IF('VSTUP SCAUx'!BH881="","",'VSTUP SCAUx'!BH881)</f>
        <v/>
      </c>
      <c r="W881" s="101" t="str">
        <f>IF('VSTUP SCAUx'!BI881="","",'VSTUP SCAUx'!BI881)</f>
        <v/>
      </c>
      <c r="X881" s="98" t="e">
        <f t="shared" si="79"/>
        <v>#VALUE!</v>
      </c>
      <c r="Y881" s="99">
        <f>IF(A881="vyplnit"," ",VLOOKUP(A881,ZU!$B$6:$H$101,2,FALSE))</f>
        <v>0</v>
      </c>
      <c r="Z881" s="95" t="s">
        <v>28</v>
      </c>
      <c r="AA881" s="95"/>
      <c r="AB881" s="95" t="s">
        <v>28</v>
      </c>
      <c r="AC881" s="95" t="s">
        <v>28</v>
      </c>
      <c r="AD881" s="95" t="s">
        <v>28</v>
      </c>
      <c r="AE881" s="95">
        <f t="shared" si="80"/>
        <v>0</v>
      </c>
      <c r="AF881" s="100">
        <f t="shared" si="81"/>
        <v>1</v>
      </c>
      <c r="AG881" s="95" t="e">
        <f t="shared" si="82"/>
        <v>#N/A</v>
      </c>
      <c r="AH881" s="95"/>
      <c r="AI881" s="101" t="s">
        <v>28</v>
      </c>
      <c r="AJ881" s="101" t="s">
        <v>28</v>
      </c>
      <c r="AK881" s="101" t="s">
        <v>28</v>
      </c>
      <c r="AL881" s="102" t="str">
        <f t="shared" si="83"/>
        <v>nezměněna</v>
      </c>
      <c r="AM881" s="103"/>
    </row>
    <row r="882" spans="1:39" ht="15">
      <c r="A882" s="105" t="str">
        <f>IF('VSTUP SCAUx'!AY882="","",'VSTUP SCAUx'!AY882)</f>
        <v/>
      </c>
      <c r="B882" s="105" t="str">
        <f>IF('VSTUP SCAUx'!A882="","",'VSTUP SCAUx'!A882)</f>
        <v/>
      </c>
      <c r="C882" s="105" t="str">
        <f>IF('VSTUP SCAUx'!B882="","",'VSTUP SCAUx'!B882)</f>
        <v/>
      </c>
      <c r="D882" s="105" t="str">
        <f>IF('VSTUP SCAUx'!C882="","",'VSTUP SCAUx'!C882)</f>
        <v/>
      </c>
      <c r="E882" s="105" t="str">
        <f>IF('VSTUP SCAUx'!I882="","",'VSTUP SCAUx'!I882)</f>
        <v/>
      </c>
      <c r="F882" s="95" t="str">
        <f>IF('VSTUP SCAUx'!F882="","",'VSTUP SCAUx'!F882)</f>
        <v/>
      </c>
      <c r="G882" s="95" t="str">
        <f>IF('VSTUP SCAUx'!G882="","",'VSTUP SCAUx'!G882)</f>
        <v/>
      </c>
      <c r="H882" s="101" t="str">
        <f>IF('VSTUP SCAUx'!AC882="","","ANO")</f>
        <v/>
      </c>
      <c r="I882" s="106" t="str">
        <f>IF('VSTUP SCAUx'!BD882="","",'VSTUP SCAUx'!BD882)</f>
        <v/>
      </c>
      <c r="J882" s="101" t="str">
        <f>IF('VSTUP SCAUx'!N882="","",'VSTUP SCAUx'!N882)</f>
        <v/>
      </c>
      <c r="K882" s="95" t="s">
        <v>28</v>
      </c>
      <c r="L882" s="95" t="s">
        <v>28</v>
      </c>
      <c r="M882" s="95" t="s">
        <v>28</v>
      </c>
      <c r="N882" s="95"/>
      <c r="O882" s="95" t="s">
        <v>28</v>
      </c>
      <c r="P882" s="96" t="e">
        <f>ROUND(IF(F882="vyplnit","-",VLOOKUP(CONCATENATE(Y882,G882," ",Z882),ZU!$A$6:$H$100,5,FALSE)*F882),2)</f>
        <v>#N/A</v>
      </c>
      <c r="Q882" s="96" t="e">
        <f t="shared" si="78"/>
        <v>#N/A</v>
      </c>
      <c r="R882" s="97" t="s">
        <v>28</v>
      </c>
      <c r="S882" s="97" t="s">
        <v>28</v>
      </c>
      <c r="T882" s="97" t="s">
        <v>28</v>
      </c>
      <c r="U882" s="96"/>
      <c r="V882" s="101" t="str">
        <f>IF('VSTUP SCAUx'!BH882="","",'VSTUP SCAUx'!BH882)</f>
        <v/>
      </c>
      <c r="W882" s="101" t="str">
        <f>IF('VSTUP SCAUx'!BI882="","",'VSTUP SCAUx'!BI882)</f>
        <v/>
      </c>
      <c r="X882" s="98" t="e">
        <f t="shared" si="79"/>
        <v>#VALUE!</v>
      </c>
      <c r="Y882" s="99">
        <f>IF(A882="vyplnit"," ",VLOOKUP(A882,ZU!$B$6:$H$101,2,FALSE))</f>
        <v>0</v>
      </c>
      <c r="Z882" s="95" t="s">
        <v>28</v>
      </c>
      <c r="AA882" s="95"/>
      <c r="AB882" s="95" t="s">
        <v>28</v>
      </c>
      <c r="AC882" s="95" t="s">
        <v>28</v>
      </c>
      <c r="AD882" s="95" t="s">
        <v>28</v>
      </c>
      <c r="AE882" s="95">
        <f t="shared" si="80"/>
        <v>0</v>
      </c>
      <c r="AF882" s="100">
        <f t="shared" si="81"/>
        <v>1</v>
      </c>
      <c r="AG882" s="95" t="e">
        <f t="shared" si="82"/>
        <v>#N/A</v>
      </c>
      <c r="AH882" s="95"/>
      <c r="AI882" s="101" t="s">
        <v>28</v>
      </c>
      <c r="AJ882" s="101" t="s">
        <v>28</v>
      </c>
      <c r="AK882" s="101" t="s">
        <v>28</v>
      </c>
      <c r="AL882" s="102" t="str">
        <f t="shared" si="83"/>
        <v>nezměněna</v>
      </c>
      <c r="AM882" s="103"/>
    </row>
    <row r="883" spans="1:39" ht="15">
      <c r="A883" s="105" t="str">
        <f>IF('VSTUP SCAUx'!AY883="","",'VSTUP SCAUx'!AY883)</f>
        <v/>
      </c>
      <c r="B883" s="105" t="str">
        <f>IF('VSTUP SCAUx'!A883="","",'VSTUP SCAUx'!A883)</f>
        <v/>
      </c>
      <c r="C883" s="105" t="str">
        <f>IF('VSTUP SCAUx'!B883="","",'VSTUP SCAUx'!B883)</f>
        <v/>
      </c>
      <c r="D883" s="105" t="str">
        <f>IF('VSTUP SCAUx'!C883="","",'VSTUP SCAUx'!C883)</f>
        <v/>
      </c>
      <c r="E883" s="105" t="str">
        <f>IF('VSTUP SCAUx'!I883="","",'VSTUP SCAUx'!I883)</f>
        <v/>
      </c>
      <c r="F883" s="95" t="str">
        <f>IF('VSTUP SCAUx'!F883="","",'VSTUP SCAUx'!F883)</f>
        <v/>
      </c>
      <c r="G883" s="95" t="str">
        <f>IF('VSTUP SCAUx'!G883="","",'VSTUP SCAUx'!G883)</f>
        <v/>
      </c>
      <c r="H883" s="101" t="str">
        <f>IF('VSTUP SCAUx'!AC883="","","ANO")</f>
        <v/>
      </c>
      <c r="I883" s="106" t="str">
        <f>IF('VSTUP SCAUx'!BD883="","",'VSTUP SCAUx'!BD883)</f>
        <v/>
      </c>
      <c r="J883" s="101" t="str">
        <f>IF('VSTUP SCAUx'!N883="","",'VSTUP SCAUx'!N883)</f>
        <v/>
      </c>
      <c r="K883" s="95" t="s">
        <v>28</v>
      </c>
      <c r="L883" s="95" t="s">
        <v>28</v>
      </c>
      <c r="M883" s="95" t="s">
        <v>28</v>
      </c>
      <c r="N883" s="95"/>
      <c r="O883" s="95" t="s">
        <v>28</v>
      </c>
      <c r="P883" s="96" t="e">
        <f>ROUND(IF(F883="vyplnit","-",VLOOKUP(CONCATENATE(Y883,G883," ",Z883),ZU!$A$6:$H$100,5,FALSE)*F883),2)</f>
        <v>#N/A</v>
      </c>
      <c r="Q883" s="96" t="e">
        <f t="shared" si="78"/>
        <v>#N/A</v>
      </c>
      <c r="R883" s="97" t="s">
        <v>28</v>
      </c>
      <c r="S883" s="97" t="s">
        <v>28</v>
      </c>
      <c r="T883" s="97" t="s">
        <v>28</v>
      </c>
      <c r="U883" s="96"/>
      <c r="V883" s="101" t="str">
        <f>IF('VSTUP SCAUx'!BH883="","",'VSTUP SCAUx'!BH883)</f>
        <v/>
      </c>
      <c r="W883" s="101" t="str">
        <f>IF('VSTUP SCAUx'!BI883="","",'VSTUP SCAUx'!BI883)</f>
        <v/>
      </c>
      <c r="X883" s="98" t="e">
        <f t="shared" si="79"/>
        <v>#VALUE!</v>
      </c>
      <c r="Y883" s="99">
        <f>IF(A883="vyplnit"," ",VLOOKUP(A883,ZU!$B$6:$H$101,2,FALSE))</f>
        <v>0</v>
      </c>
      <c r="Z883" s="95" t="s">
        <v>28</v>
      </c>
      <c r="AA883" s="95"/>
      <c r="AB883" s="95" t="s">
        <v>28</v>
      </c>
      <c r="AC883" s="95" t="s">
        <v>28</v>
      </c>
      <c r="AD883" s="95" t="s">
        <v>28</v>
      </c>
      <c r="AE883" s="95">
        <f t="shared" si="80"/>
        <v>0</v>
      </c>
      <c r="AF883" s="100">
        <f t="shared" si="81"/>
        <v>1</v>
      </c>
      <c r="AG883" s="95" t="e">
        <f t="shared" si="82"/>
        <v>#N/A</v>
      </c>
      <c r="AH883" s="95"/>
      <c r="AI883" s="101" t="s">
        <v>28</v>
      </c>
      <c r="AJ883" s="101" t="s">
        <v>28</v>
      </c>
      <c r="AK883" s="101" t="s">
        <v>28</v>
      </c>
      <c r="AL883" s="102" t="str">
        <f t="shared" si="83"/>
        <v>nezměněna</v>
      </c>
      <c r="AM883" s="103"/>
    </row>
    <row r="884" spans="1:39" ht="15">
      <c r="A884" s="105" t="str">
        <f>IF('VSTUP SCAUx'!AY884="","",'VSTUP SCAUx'!AY884)</f>
        <v/>
      </c>
      <c r="B884" s="105" t="str">
        <f>IF('VSTUP SCAUx'!A884="","",'VSTUP SCAUx'!A884)</f>
        <v/>
      </c>
      <c r="C884" s="105" t="str">
        <f>IF('VSTUP SCAUx'!B884="","",'VSTUP SCAUx'!B884)</f>
        <v/>
      </c>
      <c r="D884" s="105" t="str">
        <f>IF('VSTUP SCAUx'!C884="","",'VSTUP SCAUx'!C884)</f>
        <v/>
      </c>
      <c r="E884" s="105" t="str">
        <f>IF('VSTUP SCAUx'!I884="","",'VSTUP SCAUx'!I884)</f>
        <v/>
      </c>
      <c r="F884" s="95" t="str">
        <f>IF('VSTUP SCAUx'!F884="","",'VSTUP SCAUx'!F884)</f>
        <v/>
      </c>
      <c r="G884" s="95" t="str">
        <f>IF('VSTUP SCAUx'!G884="","",'VSTUP SCAUx'!G884)</f>
        <v/>
      </c>
      <c r="H884" s="101" t="str">
        <f>IF('VSTUP SCAUx'!AC884="","","ANO")</f>
        <v/>
      </c>
      <c r="I884" s="106" t="str">
        <f>IF('VSTUP SCAUx'!BD884="","",'VSTUP SCAUx'!BD884)</f>
        <v/>
      </c>
      <c r="J884" s="101" t="str">
        <f>IF('VSTUP SCAUx'!N884="","",'VSTUP SCAUx'!N884)</f>
        <v/>
      </c>
      <c r="K884" s="95" t="s">
        <v>28</v>
      </c>
      <c r="L884" s="95" t="s">
        <v>28</v>
      </c>
      <c r="M884" s="95" t="s">
        <v>28</v>
      </c>
      <c r="N884" s="95"/>
      <c r="O884" s="95" t="s">
        <v>28</v>
      </c>
      <c r="P884" s="96" t="e">
        <f>ROUND(IF(F884="vyplnit","-",VLOOKUP(CONCATENATE(Y884,G884," ",Z884),ZU!$A$6:$H$100,5,FALSE)*F884),2)</f>
        <v>#N/A</v>
      </c>
      <c r="Q884" s="96" t="e">
        <f t="shared" si="78"/>
        <v>#N/A</v>
      </c>
      <c r="R884" s="97" t="s">
        <v>28</v>
      </c>
      <c r="S884" s="97" t="s">
        <v>28</v>
      </c>
      <c r="T884" s="97" t="s">
        <v>28</v>
      </c>
      <c r="U884" s="96"/>
      <c r="V884" s="101" t="str">
        <f>IF('VSTUP SCAUx'!BH884="","",'VSTUP SCAUx'!BH884)</f>
        <v/>
      </c>
      <c r="W884" s="101" t="str">
        <f>IF('VSTUP SCAUx'!BI884="","",'VSTUP SCAUx'!BI884)</f>
        <v/>
      </c>
      <c r="X884" s="98" t="e">
        <f t="shared" si="79"/>
        <v>#VALUE!</v>
      </c>
      <c r="Y884" s="99">
        <f>IF(A884="vyplnit"," ",VLOOKUP(A884,ZU!$B$6:$H$101,2,FALSE))</f>
        <v>0</v>
      </c>
      <c r="Z884" s="95" t="s">
        <v>28</v>
      </c>
      <c r="AA884" s="95"/>
      <c r="AB884" s="95" t="s">
        <v>28</v>
      </c>
      <c r="AC884" s="95" t="s">
        <v>28</v>
      </c>
      <c r="AD884" s="95" t="s">
        <v>28</v>
      </c>
      <c r="AE884" s="95">
        <f t="shared" si="80"/>
        <v>0</v>
      </c>
      <c r="AF884" s="100">
        <f t="shared" si="81"/>
        <v>1</v>
      </c>
      <c r="AG884" s="95" t="e">
        <f t="shared" si="82"/>
        <v>#N/A</v>
      </c>
      <c r="AH884" s="95"/>
      <c r="AI884" s="101" t="s">
        <v>28</v>
      </c>
      <c r="AJ884" s="101" t="s">
        <v>28</v>
      </c>
      <c r="AK884" s="101" t="s">
        <v>28</v>
      </c>
      <c r="AL884" s="102" t="str">
        <f t="shared" si="83"/>
        <v>nezměněna</v>
      </c>
      <c r="AM884" s="103"/>
    </row>
    <row r="885" spans="1:39" ht="15">
      <c r="A885" s="105" t="str">
        <f>IF('VSTUP SCAUx'!AY885="","",'VSTUP SCAUx'!AY885)</f>
        <v/>
      </c>
      <c r="B885" s="105" t="str">
        <f>IF('VSTUP SCAUx'!A885="","",'VSTUP SCAUx'!A885)</f>
        <v/>
      </c>
      <c r="C885" s="105" t="str">
        <f>IF('VSTUP SCAUx'!B885="","",'VSTUP SCAUx'!B885)</f>
        <v/>
      </c>
      <c r="D885" s="105" t="str">
        <f>IF('VSTUP SCAUx'!C885="","",'VSTUP SCAUx'!C885)</f>
        <v/>
      </c>
      <c r="E885" s="105" t="str">
        <f>IF('VSTUP SCAUx'!I885="","",'VSTUP SCAUx'!I885)</f>
        <v/>
      </c>
      <c r="F885" s="95" t="str">
        <f>IF('VSTUP SCAUx'!F885="","",'VSTUP SCAUx'!F885)</f>
        <v/>
      </c>
      <c r="G885" s="95" t="str">
        <f>IF('VSTUP SCAUx'!G885="","",'VSTUP SCAUx'!G885)</f>
        <v/>
      </c>
      <c r="H885" s="101" t="str">
        <f>IF('VSTUP SCAUx'!AC885="","","ANO")</f>
        <v/>
      </c>
      <c r="I885" s="106" t="str">
        <f>IF('VSTUP SCAUx'!BD885="","",'VSTUP SCAUx'!BD885)</f>
        <v/>
      </c>
      <c r="J885" s="101" t="str">
        <f>IF('VSTUP SCAUx'!N885="","",'VSTUP SCAUx'!N885)</f>
        <v/>
      </c>
      <c r="K885" s="95" t="s">
        <v>28</v>
      </c>
      <c r="L885" s="95" t="s">
        <v>28</v>
      </c>
      <c r="M885" s="95" t="s">
        <v>28</v>
      </c>
      <c r="N885" s="95"/>
      <c r="O885" s="95" t="s">
        <v>28</v>
      </c>
      <c r="P885" s="96" t="e">
        <f>ROUND(IF(F885="vyplnit","-",VLOOKUP(CONCATENATE(Y885,G885," ",Z885),ZU!$A$6:$H$100,5,FALSE)*F885),2)</f>
        <v>#N/A</v>
      </c>
      <c r="Q885" s="96" t="e">
        <f t="shared" si="78"/>
        <v>#N/A</v>
      </c>
      <c r="R885" s="97" t="s">
        <v>28</v>
      </c>
      <c r="S885" s="97" t="s">
        <v>28</v>
      </c>
      <c r="T885" s="97" t="s">
        <v>28</v>
      </c>
      <c r="U885" s="96"/>
      <c r="V885" s="101" t="str">
        <f>IF('VSTUP SCAUx'!BH885="","",'VSTUP SCAUx'!BH885)</f>
        <v/>
      </c>
      <c r="W885" s="101" t="str">
        <f>IF('VSTUP SCAUx'!BI885="","",'VSTUP SCAUx'!BI885)</f>
        <v/>
      </c>
      <c r="X885" s="98" t="e">
        <f t="shared" si="79"/>
        <v>#VALUE!</v>
      </c>
      <c r="Y885" s="99">
        <f>IF(A885="vyplnit"," ",VLOOKUP(A885,ZU!$B$6:$H$101,2,FALSE))</f>
        <v>0</v>
      </c>
      <c r="Z885" s="95" t="s">
        <v>28</v>
      </c>
      <c r="AA885" s="95"/>
      <c r="AB885" s="95" t="s">
        <v>28</v>
      </c>
      <c r="AC885" s="95" t="s">
        <v>28</v>
      </c>
      <c r="AD885" s="95" t="s">
        <v>28</v>
      </c>
      <c r="AE885" s="95">
        <f t="shared" si="80"/>
        <v>0</v>
      </c>
      <c r="AF885" s="100">
        <f t="shared" si="81"/>
        <v>1</v>
      </c>
      <c r="AG885" s="95" t="e">
        <f t="shared" si="82"/>
        <v>#N/A</v>
      </c>
      <c r="AH885" s="95"/>
      <c r="AI885" s="101" t="s">
        <v>28</v>
      </c>
      <c r="AJ885" s="101" t="s">
        <v>28</v>
      </c>
      <c r="AK885" s="101" t="s">
        <v>28</v>
      </c>
      <c r="AL885" s="102" t="str">
        <f t="shared" si="83"/>
        <v>nezměněna</v>
      </c>
      <c r="AM885" s="103"/>
    </row>
    <row r="886" spans="1:39" ht="15">
      <c r="A886" s="105" t="str">
        <f>IF('VSTUP SCAUx'!AY886="","",'VSTUP SCAUx'!AY886)</f>
        <v/>
      </c>
      <c r="B886" s="105" t="str">
        <f>IF('VSTUP SCAUx'!A886="","",'VSTUP SCAUx'!A886)</f>
        <v/>
      </c>
      <c r="C886" s="105" t="str">
        <f>IF('VSTUP SCAUx'!B886="","",'VSTUP SCAUx'!B886)</f>
        <v/>
      </c>
      <c r="D886" s="105" t="str">
        <f>IF('VSTUP SCAUx'!C886="","",'VSTUP SCAUx'!C886)</f>
        <v/>
      </c>
      <c r="E886" s="105" t="str">
        <f>IF('VSTUP SCAUx'!I886="","",'VSTUP SCAUx'!I886)</f>
        <v/>
      </c>
      <c r="F886" s="95" t="str">
        <f>IF('VSTUP SCAUx'!F886="","",'VSTUP SCAUx'!F886)</f>
        <v/>
      </c>
      <c r="G886" s="95" t="str">
        <f>IF('VSTUP SCAUx'!G886="","",'VSTUP SCAUx'!G886)</f>
        <v/>
      </c>
      <c r="H886" s="101" t="str">
        <f>IF('VSTUP SCAUx'!AC886="","","ANO")</f>
        <v/>
      </c>
      <c r="I886" s="106" t="str">
        <f>IF('VSTUP SCAUx'!BD886="","",'VSTUP SCAUx'!BD886)</f>
        <v/>
      </c>
      <c r="J886" s="101" t="str">
        <f>IF('VSTUP SCAUx'!N886="","",'VSTUP SCAUx'!N886)</f>
        <v/>
      </c>
      <c r="K886" s="95" t="s">
        <v>28</v>
      </c>
      <c r="L886" s="95" t="s">
        <v>28</v>
      </c>
      <c r="M886" s="95" t="s">
        <v>28</v>
      </c>
      <c r="N886" s="95"/>
      <c r="O886" s="95" t="s">
        <v>28</v>
      </c>
      <c r="P886" s="96" t="e">
        <f>ROUND(IF(F886="vyplnit","-",VLOOKUP(CONCATENATE(Y886,G886," ",Z886),ZU!$A$6:$H$100,5,FALSE)*F886),2)</f>
        <v>#N/A</v>
      </c>
      <c r="Q886" s="96" t="e">
        <f t="shared" si="78"/>
        <v>#N/A</v>
      </c>
      <c r="R886" s="97" t="s">
        <v>28</v>
      </c>
      <c r="S886" s="97" t="s">
        <v>28</v>
      </c>
      <c r="T886" s="97" t="s">
        <v>28</v>
      </c>
      <c r="U886" s="96"/>
      <c r="V886" s="101" t="str">
        <f>IF('VSTUP SCAUx'!BH886="","",'VSTUP SCAUx'!BH886)</f>
        <v/>
      </c>
      <c r="W886" s="101" t="str">
        <f>IF('VSTUP SCAUx'!BI886="","",'VSTUP SCAUx'!BI886)</f>
        <v/>
      </c>
      <c r="X886" s="98" t="e">
        <f t="shared" si="79"/>
        <v>#VALUE!</v>
      </c>
      <c r="Y886" s="99">
        <f>IF(A886="vyplnit"," ",VLOOKUP(A886,ZU!$B$6:$H$101,2,FALSE))</f>
        <v>0</v>
      </c>
      <c r="Z886" s="95" t="s">
        <v>28</v>
      </c>
      <c r="AA886" s="95"/>
      <c r="AB886" s="95" t="s">
        <v>28</v>
      </c>
      <c r="AC886" s="95" t="s">
        <v>28</v>
      </c>
      <c r="AD886" s="95" t="s">
        <v>28</v>
      </c>
      <c r="AE886" s="95">
        <f t="shared" si="80"/>
        <v>0</v>
      </c>
      <c r="AF886" s="100">
        <f t="shared" si="81"/>
        <v>1</v>
      </c>
      <c r="AG886" s="95" t="e">
        <f t="shared" si="82"/>
        <v>#N/A</v>
      </c>
      <c r="AH886" s="95"/>
      <c r="AI886" s="101" t="s">
        <v>28</v>
      </c>
      <c r="AJ886" s="101" t="s">
        <v>28</v>
      </c>
      <c r="AK886" s="101" t="s">
        <v>28</v>
      </c>
      <c r="AL886" s="102" t="str">
        <f t="shared" si="83"/>
        <v>nezměněna</v>
      </c>
      <c r="AM886" s="103"/>
    </row>
    <row r="887" spans="1:39" ht="15">
      <c r="A887" s="105" t="str">
        <f>IF('VSTUP SCAUx'!AY887="","",'VSTUP SCAUx'!AY887)</f>
        <v/>
      </c>
      <c r="B887" s="105" t="str">
        <f>IF('VSTUP SCAUx'!A887="","",'VSTUP SCAUx'!A887)</f>
        <v/>
      </c>
      <c r="C887" s="105" t="str">
        <f>IF('VSTUP SCAUx'!B887="","",'VSTUP SCAUx'!B887)</f>
        <v/>
      </c>
      <c r="D887" s="105" t="str">
        <f>IF('VSTUP SCAUx'!C887="","",'VSTUP SCAUx'!C887)</f>
        <v/>
      </c>
      <c r="E887" s="105" t="str">
        <f>IF('VSTUP SCAUx'!I887="","",'VSTUP SCAUx'!I887)</f>
        <v/>
      </c>
      <c r="F887" s="95" t="str">
        <f>IF('VSTUP SCAUx'!F887="","",'VSTUP SCAUx'!F887)</f>
        <v/>
      </c>
      <c r="G887" s="95" t="str">
        <f>IF('VSTUP SCAUx'!G887="","",'VSTUP SCAUx'!G887)</f>
        <v/>
      </c>
      <c r="H887" s="101" t="str">
        <f>IF('VSTUP SCAUx'!AC887="","","ANO")</f>
        <v/>
      </c>
      <c r="I887" s="106" t="str">
        <f>IF('VSTUP SCAUx'!BD887="","",'VSTUP SCAUx'!BD887)</f>
        <v/>
      </c>
      <c r="J887" s="101" t="str">
        <f>IF('VSTUP SCAUx'!N887="","",'VSTUP SCAUx'!N887)</f>
        <v/>
      </c>
      <c r="K887" s="95" t="s">
        <v>28</v>
      </c>
      <c r="L887" s="95" t="s">
        <v>28</v>
      </c>
      <c r="M887" s="95" t="s">
        <v>28</v>
      </c>
      <c r="N887" s="95"/>
      <c r="O887" s="95" t="s">
        <v>28</v>
      </c>
      <c r="P887" s="96" t="e">
        <f>ROUND(IF(F887="vyplnit","-",VLOOKUP(CONCATENATE(Y887,G887," ",Z887),ZU!$A$6:$H$100,5,FALSE)*F887),2)</f>
        <v>#N/A</v>
      </c>
      <c r="Q887" s="96" t="e">
        <f t="shared" si="78"/>
        <v>#N/A</v>
      </c>
      <c r="R887" s="97" t="s">
        <v>28</v>
      </c>
      <c r="S887" s="97" t="s">
        <v>28</v>
      </c>
      <c r="T887" s="97" t="s">
        <v>28</v>
      </c>
      <c r="U887" s="96"/>
      <c r="V887" s="101" t="str">
        <f>IF('VSTUP SCAUx'!BH887="","",'VSTUP SCAUx'!BH887)</f>
        <v/>
      </c>
      <c r="W887" s="101" t="str">
        <f>IF('VSTUP SCAUx'!BI887="","",'VSTUP SCAUx'!BI887)</f>
        <v/>
      </c>
      <c r="X887" s="98" t="e">
        <f t="shared" si="79"/>
        <v>#VALUE!</v>
      </c>
      <c r="Y887" s="99">
        <f>IF(A887="vyplnit"," ",VLOOKUP(A887,ZU!$B$6:$H$101,2,FALSE))</f>
        <v>0</v>
      </c>
      <c r="Z887" s="95" t="s">
        <v>28</v>
      </c>
      <c r="AA887" s="95"/>
      <c r="AB887" s="95" t="s">
        <v>28</v>
      </c>
      <c r="AC887" s="95" t="s">
        <v>28</v>
      </c>
      <c r="AD887" s="95" t="s">
        <v>28</v>
      </c>
      <c r="AE887" s="95">
        <f t="shared" si="80"/>
        <v>0</v>
      </c>
      <c r="AF887" s="100">
        <f t="shared" si="81"/>
        <v>1</v>
      </c>
      <c r="AG887" s="95" t="e">
        <f t="shared" si="82"/>
        <v>#N/A</v>
      </c>
      <c r="AH887" s="95"/>
      <c r="AI887" s="101" t="s">
        <v>28</v>
      </c>
      <c r="AJ887" s="101" t="s">
        <v>28</v>
      </c>
      <c r="AK887" s="101" t="s">
        <v>28</v>
      </c>
      <c r="AL887" s="102" t="str">
        <f t="shared" si="83"/>
        <v>nezměněna</v>
      </c>
      <c r="AM887" s="103"/>
    </row>
    <row r="888" spans="1:39" ht="15">
      <c r="A888" s="105" t="str">
        <f>IF('VSTUP SCAUx'!AY888="","",'VSTUP SCAUx'!AY888)</f>
        <v/>
      </c>
      <c r="B888" s="105" t="str">
        <f>IF('VSTUP SCAUx'!A888="","",'VSTUP SCAUx'!A888)</f>
        <v/>
      </c>
      <c r="C888" s="105" t="str">
        <f>IF('VSTUP SCAUx'!B888="","",'VSTUP SCAUx'!B888)</f>
        <v/>
      </c>
      <c r="D888" s="105" t="str">
        <f>IF('VSTUP SCAUx'!C888="","",'VSTUP SCAUx'!C888)</f>
        <v/>
      </c>
      <c r="E888" s="105" t="str">
        <f>IF('VSTUP SCAUx'!I888="","",'VSTUP SCAUx'!I888)</f>
        <v/>
      </c>
      <c r="F888" s="95" t="str">
        <f>IF('VSTUP SCAUx'!F888="","",'VSTUP SCAUx'!F888)</f>
        <v/>
      </c>
      <c r="G888" s="95" t="str">
        <f>IF('VSTUP SCAUx'!G888="","",'VSTUP SCAUx'!G888)</f>
        <v/>
      </c>
      <c r="H888" s="101" t="str">
        <f>IF('VSTUP SCAUx'!AC888="","","ANO")</f>
        <v/>
      </c>
      <c r="I888" s="106" t="str">
        <f>IF('VSTUP SCAUx'!BD888="","",'VSTUP SCAUx'!BD888)</f>
        <v/>
      </c>
      <c r="J888" s="101" t="str">
        <f>IF('VSTUP SCAUx'!N888="","",'VSTUP SCAUx'!N888)</f>
        <v/>
      </c>
      <c r="K888" s="95" t="s">
        <v>28</v>
      </c>
      <c r="L888" s="95" t="s">
        <v>28</v>
      </c>
      <c r="M888" s="95" t="s">
        <v>28</v>
      </c>
      <c r="N888" s="95"/>
      <c r="O888" s="95" t="s">
        <v>28</v>
      </c>
      <c r="P888" s="96" t="e">
        <f>ROUND(IF(F888="vyplnit","-",VLOOKUP(CONCATENATE(Y888,G888," ",Z888),ZU!$A$6:$H$100,5,FALSE)*F888),2)</f>
        <v>#N/A</v>
      </c>
      <c r="Q888" s="96" t="e">
        <f t="shared" si="78"/>
        <v>#N/A</v>
      </c>
      <c r="R888" s="97" t="s">
        <v>28</v>
      </c>
      <c r="S888" s="97" t="s">
        <v>28</v>
      </c>
      <c r="T888" s="97" t="s">
        <v>28</v>
      </c>
      <c r="U888" s="96"/>
      <c r="V888" s="101" t="str">
        <f>IF('VSTUP SCAUx'!BH888="","",'VSTUP SCAUx'!BH888)</f>
        <v/>
      </c>
      <c r="W888" s="101" t="str">
        <f>IF('VSTUP SCAUx'!BI888="","",'VSTUP SCAUx'!BI888)</f>
        <v/>
      </c>
      <c r="X888" s="98" t="e">
        <f t="shared" si="79"/>
        <v>#VALUE!</v>
      </c>
      <c r="Y888" s="99">
        <f>IF(A888="vyplnit"," ",VLOOKUP(A888,ZU!$B$6:$H$101,2,FALSE))</f>
        <v>0</v>
      </c>
      <c r="Z888" s="95" t="s">
        <v>28</v>
      </c>
      <c r="AA888" s="95"/>
      <c r="AB888" s="95" t="s">
        <v>28</v>
      </c>
      <c r="AC888" s="95" t="s">
        <v>28</v>
      </c>
      <c r="AD888" s="95" t="s">
        <v>28</v>
      </c>
      <c r="AE888" s="95">
        <f t="shared" si="80"/>
        <v>0</v>
      </c>
      <c r="AF888" s="100">
        <f t="shared" si="81"/>
        <v>1</v>
      </c>
      <c r="AG888" s="95" t="e">
        <f t="shared" si="82"/>
        <v>#N/A</v>
      </c>
      <c r="AH888" s="95"/>
      <c r="AI888" s="101" t="s">
        <v>28</v>
      </c>
      <c r="AJ888" s="101" t="s">
        <v>28</v>
      </c>
      <c r="AK888" s="101" t="s">
        <v>28</v>
      </c>
      <c r="AL888" s="102" t="str">
        <f t="shared" si="83"/>
        <v>nezměněna</v>
      </c>
      <c r="AM888" s="103"/>
    </row>
    <row r="889" spans="1:39" ht="15">
      <c r="A889" s="105" t="str">
        <f>IF('VSTUP SCAUx'!AY889="","",'VSTUP SCAUx'!AY889)</f>
        <v/>
      </c>
      <c r="B889" s="105" t="str">
        <f>IF('VSTUP SCAUx'!A889="","",'VSTUP SCAUx'!A889)</f>
        <v/>
      </c>
      <c r="C889" s="105" t="str">
        <f>IF('VSTUP SCAUx'!B889="","",'VSTUP SCAUx'!B889)</f>
        <v/>
      </c>
      <c r="D889" s="105" t="str">
        <f>IF('VSTUP SCAUx'!C889="","",'VSTUP SCAUx'!C889)</f>
        <v/>
      </c>
      <c r="E889" s="105" t="str">
        <f>IF('VSTUP SCAUx'!I889="","",'VSTUP SCAUx'!I889)</f>
        <v/>
      </c>
      <c r="F889" s="95" t="str">
        <f>IF('VSTUP SCAUx'!F889="","",'VSTUP SCAUx'!F889)</f>
        <v/>
      </c>
      <c r="G889" s="95" t="str">
        <f>IF('VSTUP SCAUx'!G889="","",'VSTUP SCAUx'!G889)</f>
        <v/>
      </c>
      <c r="H889" s="101" t="str">
        <f>IF('VSTUP SCAUx'!AC889="","","ANO")</f>
        <v/>
      </c>
      <c r="I889" s="106" t="str">
        <f>IF('VSTUP SCAUx'!BD889="","",'VSTUP SCAUx'!BD889)</f>
        <v/>
      </c>
      <c r="J889" s="101" t="str">
        <f>IF('VSTUP SCAUx'!N889="","",'VSTUP SCAUx'!N889)</f>
        <v/>
      </c>
      <c r="K889" s="95" t="s">
        <v>28</v>
      </c>
      <c r="L889" s="95" t="s">
        <v>28</v>
      </c>
      <c r="M889" s="95" t="s">
        <v>28</v>
      </c>
      <c r="N889" s="95"/>
      <c r="O889" s="95" t="s">
        <v>28</v>
      </c>
      <c r="P889" s="96" t="e">
        <f>ROUND(IF(F889="vyplnit","-",VLOOKUP(CONCATENATE(Y889,G889," ",Z889),ZU!$A$6:$H$100,5,FALSE)*F889),2)</f>
        <v>#N/A</v>
      </c>
      <c r="Q889" s="96" t="e">
        <f t="shared" si="78"/>
        <v>#N/A</v>
      </c>
      <c r="R889" s="97" t="s">
        <v>28</v>
      </c>
      <c r="S889" s="97" t="s">
        <v>28</v>
      </c>
      <c r="T889" s="97" t="s">
        <v>28</v>
      </c>
      <c r="U889" s="96"/>
      <c r="V889" s="101" t="str">
        <f>IF('VSTUP SCAUx'!BH889="","",'VSTUP SCAUx'!BH889)</f>
        <v/>
      </c>
      <c r="W889" s="101" t="str">
        <f>IF('VSTUP SCAUx'!BI889="","",'VSTUP SCAUx'!BI889)</f>
        <v/>
      </c>
      <c r="X889" s="98" t="e">
        <f t="shared" si="79"/>
        <v>#VALUE!</v>
      </c>
      <c r="Y889" s="99">
        <f>IF(A889="vyplnit"," ",VLOOKUP(A889,ZU!$B$6:$H$101,2,FALSE))</f>
        <v>0</v>
      </c>
      <c r="Z889" s="95" t="s">
        <v>28</v>
      </c>
      <c r="AA889" s="95"/>
      <c r="AB889" s="95" t="s">
        <v>28</v>
      </c>
      <c r="AC889" s="95" t="s">
        <v>28</v>
      </c>
      <c r="AD889" s="95" t="s">
        <v>28</v>
      </c>
      <c r="AE889" s="95">
        <f t="shared" si="80"/>
        <v>0</v>
      </c>
      <c r="AF889" s="100">
        <f t="shared" si="81"/>
        <v>1</v>
      </c>
      <c r="AG889" s="95" t="e">
        <f t="shared" si="82"/>
        <v>#N/A</v>
      </c>
      <c r="AH889" s="95"/>
      <c r="AI889" s="101" t="s">
        <v>28</v>
      </c>
      <c r="AJ889" s="101" t="s">
        <v>28</v>
      </c>
      <c r="AK889" s="101" t="s">
        <v>28</v>
      </c>
      <c r="AL889" s="102" t="str">
        <f t="shared" si="83"/>
        <v>nezměněna</v>
      </c>
      <c r="AM889" s="103"/>
    </row>
    <row r="890" spans="1:39" ht="15">
      <c r="A890" s="105" t="str">
        <f>IF('VSTUP SCAUx'!AY890="","",'VSTUP SCAUx'!AY890)</f>
        <v/>
      </c>
      <c r="B890" s="105" t="str">
        <f>IF('VSTUP SCAUx'!A890="","",'VSTUP SCAUx'!A890)</f>
        <v/>
      </c>
      <c r="C890" s="105" t="str">
        <f>IF('VSTUP SCAUx'!B890="","",'VSTUP SCAUx'!B890)</f>
        <v/>
      </c>
      <c r="D890" s="105" t="str">
        <f>IF('VSTUP SCAUx'!C890="","",'VSTUP SCAUx'!C890)</f>
        <v/>
      </c>
      <c r="E890" s="105" t="str">
        <f>IF('VSTUP SCAUx'!I890="","",'VSTUP SCAUx'!I890)</f>
        <v/>
      </c>
      <c r="F890" s="95" t="str">
        <f>IF('VSTUP SCAUx'!F890="","",'VSTUP SCAUx'!F890)</f>
        <v/>
      </c>
      <c r="G890" s="95" t="str">
        <f>IF('VSTUP SCAUx'!G890="","",'VSTUP SCAUx'!G890)</f>
        <v/>
      </c>
      <c r="H890" s="101" t="str">
        <f>IF('VSTUP SCAUx'!AC890="","","ANO")</f>
        <v/>
      </c>
      <c r="I890" s="106" t="str">
        <f>IF('VSTUP SCAUx'!BD890="","",'VSTUP SCAUx'!BD890)</f>
        <v/>
      </c>
      <c r="J890" s="101" t="str">
        <f>IF('VSTUP SCAUx'!N890="","",'VSTUP SCAUx'!N890)</f>
        <v/>
      </c>
      <c r="K890" s="95" t="s">
        <v>28</v>
      </c>
      <c r="L890" s="95" t="s">
        <v>28</v>
      </c>
      <c r="M890" s="95" t="s">
        <v>28</v>
      </c>
      <c r="N890" s="95"/>
      <c r="O890" s="95" t="s">
        <v>28</v>
      </c>
      <c r="P890" s="96" t="e">
        <f>ROUND(IF(F890="vyplnit","-",VLOOKUP(CONCATENATE(Y890,G890," ",Z890),ZU!$A$6:$H$100,5,FALSE)*F890),2)</f>
        <v>#N/A</v>
      </c>
      <c r="Q890" s="96" t="e">
        <f t="shared" si="78"/>
        <v>#N/A</v>
      </c>
      <c r="R890" s="97" t="s">
        <v>28</v>
      </c>
      <c r="S890" s="97" t="s">
        <v>28</v>
      </c>
      <c r="T890" s="97" t="s">
        <v>28</v>
      </c>
      <c r="U890" s="96"/>
      <c r="V890" s="101" t="str">
        <f>IF('VSTUP SCAUx'!BH890="","",'VSTUP SCAUx'!BH890)</f>
        <v/>
      </c>
      <c r="W890" s="101" t="str">
        <f>IF('VSTUP SCAUx'!BI890="","",'VSTUP SCAUx'!BI890)</f>
        <v/>
      </c>
      <c r="X890" s="98" t="e">
        <f t="shared" si="79"/>
        <v>#VALUE!</v>
      </c>
      <c r="Y890" s="99">
        <f>IF(A890="vyplnit"," ",VLOOKUP(A890,ZU!$B$6:$H$101,2,FALSE))</f>
        <v>0</v>
      </c>
      <c r="Z890" s="95" t="s">
        <v>28</v>
      </c>
      <c r="AA890" s="95"/>
      <c r="AB890" s="95" t="s">
        <v>28</v>
      </c>
      <c r="AC890" s="95" t="s">
        <v>28</v>
      </c>
      <c r="AD890" s="95" t="s">
        <v>28</v>
      </c>
      <c r="AE890" s="95">
        <f t="shared" si="80"/>
        <v>0</v>
      </c>
      <c r="AF890" s="100">
        <f t="shared" si="81"/>
        <v>1</v>
      </c>
      <c r="AG890" s="95" t="e">
        <f t="shared" si="82"/>
        <v>#N/A</v>
      </c>
      <c r="AH890" s="95"/>
      <c r="AI890" s="101" t="s">
        <v>28</v>
      </c>
      <c r="AJ890" s="101" t="s">
        <v>28</v>
      </c>
      <c r="AK890" s="101" t="s">
        <v>28</v>
      </c>
      <c r="AL890" s="102" t="str">
        <f t="shared" si="83"/>
        <v>nezměněna</v>
      </c>
      <c r="AM890" s="103"/>
    </row>
    <row r="891" spans="1:39" ht="15">
      <c r="A891" s="105" t="str">
        <f>IF('VSTUP SCAUx'!AY891="","",'VSTUP SCAUx'!AY891)</f>
        <v/>
      </c>
      <c r="B891" s="105" t="str">
        <f>IF('VSTUP SCAUx'!A891="","",'VSTUP SCAUx'!A891)</f>
        <v/>
      </c>
      <c r="C891" s="105" t="str">
        <f>IF('VSTUP SCAUx'!B891="","",'VSTUP SCAUx'!B891)</f>
        <v/>
      </c>
      <c r="D891" s="105" t="str">
        <f>IF('VSTUP SCAUx'!C891="","",'VSTUP SCAUx'!C891)</f>
        <v/>
      </c>
      <c r="E891" s="105" t="str">
        <f>IF('VSTUP SCAUx'!I891="","",'VSTUP SCAUx'!I891)</f>
        <v/>
      </c>
      <c r="F891" s="95" t="str">
        <f>IF('VSTUP SCAUx'!F891="","",'VSTUP SCAUx'!F891)</f>
        <v/>
      </c>
      <c r="G891" s="95" t="str">
        <f>IF('VSTUP SCAUx'!G891="","",'VSTUP SCAUx'!G891)</f>
        <v/>
      </c>
      <c r="H891" s="101" t="str">
        <f>IF('VSTUP SCAUx'!AC891="","","ANO")</f>
        <v/>
      </c>
      <c r="I891" s="106" t="str">
        <f>IF('VSTUP SCAUx'!BD891="","",'VSTUP SCAUx'!BD891)</f>
        <v/>
      </c>
      <c r="J891" s="101" t="str">
        <f>IF('VSTUP SCAUx'!N891="","",'VSTUP SCAUx'!N891)</f>
        <v/>
      </c>
      <c r="K891" s="95" t="s">
        <v>28</v>
      </c>
      <c r="L891" s="95" t="s">
        <v>28</v>
      </c>
      <c r="M891" s="95" t="s">
        <v>28</v>
      </c>
      <c r="N891" s="95"/>
      <c r="O891" s="95" t="s">
        <v>28</v>
      </c>
      <c r="P891" s="96" t="e">
        <f>ROUND(IF(F891="vyplnit","-",VLOOKUP(CONCATENATE(Y891,G891," ",Z891),ZU!$A$6:$H$100,5,FALSE)*F891),2)</f>
        <v>#N/A</v>
      </c>
      <c r="Q891" s="96" t="e">
        <f t="shared" si="78"/>
        <v>#N/A</v>
      </c>
      <c r="R891" s="97" t="s">
        <v>28</v>
      </c>
      <c r="S891" s="97" t="s">
        <v>28</v>
      </c>
      <c r="T891" s="97" t="s">
        <v>28</v>
      </c>
      <c r="U891" s="96"/>
      <c r="V891" s="101" t="str">
        <f>IF('VSTUP SCAUx'!BH891="","",'VSTUP SCAUx'!BH891)</f>
        <v/>
      </c>
      <c r="W891" s="101" t="str">
        <f>IF('VSTUP SCAUx'!BI891="","",'VSTUP SCAUx'!BI891)</f>
        <v/>
      </c>
      <c r="X891" s="98" t="e">
        <f t="shared" si="79"/>
        <v>#VALUE!</v>
      </c>
      <c r="Y891" s="99">
        <f>IF(A891="vyplnit"," ",VLOOKUP(A891,ZU!$B$6:$H$101,2,FALSE))</f>
        <v>0</v>
      </c>
      <c r="Z891" s="95" t="s">
        <v>28</v>
      </c>
      <c r="AA891" s="95"/>
      <c r="AB891" s="95" t="s">
        <v>28</v>
      </c>
      <c r="AC891" s="95" t="s">
        <v>28</v>
      </c>
      <c r="AD891" s="95" t="s">
        <v>28</v>
      </c>
      <c r="AE891" s="95">
        <f t="shared" si="80"/>
        <v>0</v>
      </c>
      <c r="AF891" s="100">
        <f t="shared" si="81"/>
        <v>1</v>
      </c>
      <c r="AG891" s="95" t="e">
        <f t="shared" si="82"/>
        <v>#N/A</v>
      </c>
      <c r="AH891" s="95"/>
      <c r="AI891" s="101" t="s">
        <v>28</v>
      </c>
      <c r="AJ891" s="101" t="s">
        <v>28</v>
      </c>
      <c r="AK891" s="101" t="s">
        <v>28</v>
      </c>
      <c r="AL891" s="102" t="str">
        <f t="shared" si="83"/>
        <v>nezměněna</v>
      </c>
      <c r="AM891" s="103"/>
    </row>
    <row r="892" spans="1:39" ht="15">
      <c r="A892" s="105" t="str">
        <f>IF('VSTUP SCAUx'!AY892="","",'VSTUP SCAUx'!AY892)</f>
        <v/>
      </c>
      <c r="B892" s="105" t="str">
        <f>IF('VSTUP SCAUx'!A892="","",'VSTUP SCAUx'!A892)</f>
        <v/>
      </c>
      <c r="C892" s="105" t="str">
        <f>IF('VSTUP SCAUx'!B892="","",'VSTUP SCAUx'!B892)</f>
        <v/>
      </c>
      <c r="D892" s="105" t="str">
        <f>IF('VSTUP SCAUx'!C892="","",'VSTUP SCAUx'!C892)</f>
        <v/>
      </c>
      <c r="E892" s="105" t="str">
        <f>IF('VSTUP SCAUx'!I892="","",'VSTUP SCAUx'!I892)</f>
        <v/>
      </c>
      <c r="F892" s="95" t="str">
        <f>IF('VSTUP SCAUx'!F892="","",'VSTUP SCAUx'!F892)</f>
        <v/>
      </c>
      <c r="G892" s="95" t="str">
        <f>IF('VSTUP SCAUx'!G892="","",'VSTUP SCAUx'!G892)</f>
        <v/>
      </c>
      <c r="H892" s="101" t="str">
        <f>IF('VSTUP SCAUx'!AC892="","","ANO")</f>
        <v/>
      </c>
      <c r="I892" s="106" t="str">
        <f>IF('VSTUP SCAUx'!BD892="","",'VSTUP SCAUx'!BD892)</f>
        <v/>
      </c>
      <c r="J892" s="101" t="str">
        <f>IF('VSTUP SCAUx'!N892="","",'VSTUP SCAUx'!N892)</f>
        <v/>
      </c>
      <c r="K892" s="95" t="s">
        <v>28</v>
      </c>
      <c r="L892" s="95" t="s">
        <v>28</v>
      </c>
      <c r="M892" s="95" t="s">
        <v>28</v>
      </c>
      <c r="N892" s="95"/>
      <c r="O892" s="95" t="s">
        <v>28</v>
      </c>
      <c r="P892" s="96" t="e">
        <f>ROUND(IF(F892="vyplnit","-",VLOOKUP(CONCATENATE(Y892,G892," ",Z892),ZU!$A$6:$H$100,5,FALSE)*F892),2)</f>
        <v>#N/A</v>
      </c>
      <c r="Q892" s="96" t="e">
        <f t="shared" si="78"/>
        <v>#N/A</v>
      </c>
      <c r="R892" s="97" t="s">
        <v>28</v>
      </c>
      <c r="S892" s="97" t="s">
        <v>28</v>
      </c>
      <c r="T892" s="97" t="s">
        <v>28</v>
      </c>
      <c r="U892" s="96"/>
      <c r="V892" s="101" t="str">
        <f>IF('VSTUP SCAUx'!BH892="","",'VSTUP SCAUx'!BH892)</f>
        <v/>
      </c>
      <c r="W892" s="101" t="str">
        <f>IF('VSTUP SCAUx'!BI892="","",'VSTUP SCAUx'!BI892)</f>
        <v/>
      </c>
      <c r="X892" s="98" t="e">
        <f t="shared" si="79"/>
        <v>#VALUE!</v>
      </c>
      <c r="Y892" s="99">
        <f>IF(A892="vyplnit"," ",VLOOKUP(A892,ZU!$B$6:$H$101,2,FALSE))</f>
        <v>0</v>
      </c>
      <c r="Z892" s="95" t="s">
        <v>28</v>
      </c>
      <c r="AA892" s="95"/>
      <c r="AB892" s="95" t="s">
        <v>28</v>
      </c>
      <c r="AC892" s="95" t="s">
        <v>28</v>
      </c>
      <c r="AD892" s="95" t="s">
        <v>28</v>
      </c>
      <c r="AE892" s="95">
        <f t="shared" si="80"/>
        <v>0</v>
      </c>
      <c r="AF892" s="100">
        <f t="shared" si="81"/>
        <v>1</v>
      </c>
      <c r="AG892" s="95" t="e">
        <f t="shared" si="82"/>
        <v>#N/A</v>
      </c>
      <c r="AH892" s="95"/>
      <c r="AI892" s="101" t="s">
        <v>28</v>
      </c>
      <c r="AJ892" s="101" t="s">
        <v>28</v>
      </c>
      <c r="AK892" s="101" t="s">
        <v>28</v>
      </c>
      <c r="AL892" s="102" t="str">
        <f t="shared" si="83"/>
        <v>nezměněna</v>
      </c>
      <c r="AM892" s="103"/>
    </row>
    <row r="893" spans="1:39" ht="15">
      <c r="A893" s="105" t="str">
        <f>IF('VSTUP SCAUx'!AY893="","",'VSTUP SCAUx'!AY893)</f>
        <v/>
      </c>
      <c r="B893" s="105" t="str">
        <f>IF('VSTUP SCAUx'!A893="","",'VSTUP SCAUx'!A893)</f>
        <v/>
      </c>
      <c r="C893" s="105" t="str">
        <f>IF('VSTUP SCAUx'!B893="","",'VSTUP SCAUx'!B893)</f>
        <v/>
      </c>
      <c r="D893" s="105" t="str">
        <f>IF('VSTUP SCAUx'!C893="","",'VSTUP SCAUx'!C893)</f>
        <v/>
      </c>
      <c r="E893" s="105" t="str">
        <f>IF('VSTUP SCAUx'!I893="","",'VSTUP SCAUx'!I893)</f>
        <v/>
      </c>
      <c r="F893" s="95" t="str">
        <f>IF('VSTUP SCAUx'!F893="","",'VSTUP SCAUx'!F893)</f>
        <v/>
      </c>
      <c r="G893" s="95" t="str">
        <f>IF('VSTUP SCAUx'!G893="","",'VSTUP SCAUx'!G893)</f>
        <v/>
      </c>
      <c r="H893" s="101" t="str">
        <f>IF('VSTUP SCAUx'!AC893="","","ANO")</f>
        <v/>
      </c>
      <c r="I893" s="106" t="str">
        <f>IF('VSTUP SCAUx'!BD893="","",'VSTUP SCAUx'!BD893)</f>
        <v/>
      </c>
      <c r="J893" s="101" t="str">
        <f>IF('VSTUP SCAUx'!N893="","",'VSTUP SCAUx'!N893)</f>
        <v/>
      </c>
      <c r="K893" s="95" t="s">
        <v>28</v>
      </c>
      <c r="L893" s="95" t="s">
        <v>28</v>
      </c>
      <c r="M893" s="95" t="s">
        <v>28</v>
      </c>
      <c r="N893" s="95"/>
      <c r="O893" s="95" t="s">
        <v>28</v>
      </c>
      <c r="P893" s="96" t="e">
        <f>ROUND(IF(F893="vyplnit","-",VLOOKUP(CONCATENATE(Y893,G893," ",Z893),ZU!$A$6:$H$100,5,FALSE)*F893),2)</f>
        <v>#N/A</v>
      </c>
      <c r="Q893" s="96" t="e">
        <f t="shared" si="78"/>
        <v>#N/A</v>
      </c>
      <c r="R893" s="97" t="s">
        <v>28</v>
      </c>
      <c r="S893" s="97" t="s">
        <v>28</v>
      </c>
      <c r="T893" s="97" t="s">
        <v>28</v>
      </c>
      <c r="U893" s="96"/>
      <c r="V893" s="101" t="str">
        <f>IF('VSTUP SCAUx'!BH893="","",'VSTUP SCAUx'!BH893)</f>
        <v/>
      </c>
      <c r="W893" s="101" t="str">
        <f>IF('VSTUP SCAUx'!BI893="","",'VSTUP SCAUx'!BI893)</f>
        <v/>
      </c>
      <c r="X893" s="98" t="e">
        <f t="shared" si="79"/>
        <v>#VALUE!</v>
      </c>
      <c r="Y893" s="99">
        <f>IF(A893="vyplnit"," ",VLOOKUP(A893,ZU!$B$6:$H$101,2,FALSE))</f>
        <v>0</v>
      </c>
      <c r="Z893" s="95" t="s">
        <v>28</v>
      </c>
      <c r="AA893" s="95"/>
      <c r="AB893" s="95" t="s">
        <v>28</v>
      </c>
      <c r="AC893" s="95" t="s">
        <v>28</v>
      </c>
      <c r="AD893" s="95" t="s">
        <v>28</v>
      </c>
      <c r="AE893" s="95">
        <f t="shared" si="80"/>
        <v>0</v>
      </c>
      <c r="AF893" s="100">
        <f t="shared" si="81"/>
        <v>1</v>
      </c>
      <c r="AG893" s="95" t="e">
        <f t="shared" si="82"/>
        <v>#N/A</v>
      </c>
      <c r="AH893" s="95"/>
      <c r="AI893" s="101" t="s">
        <v>28</v>
      </c>
      <c r="AJ893" s="101" t="s">
        <v>28</v>
      </c>
      <c r="AK893" s="101" t="s">
        <v>28</v>
      </c>
      <c r="AL893" s="102" t="str">
        <f t="shared" si="83"/>
        <v>nezměněna</v>
      </c>
      <c r="AM893" s="103"/>
    </row>
    <row r="894" spans="1:39" ht="15">
      <c r="A894" s="105" t="str">
        <f>IF('VSTUP SCAUx'!AY894="","",'VSTUP SCAUx'!AY894)</f>
        <v/>
      </c>
      <c r="B894" s="105" t="str">
        <f>IF('VSTUP SCAUx'!A894="","",'VSTUP SCAUx'!A894)</f>
        <v/>
      </c>
      <c r="C894" s="105" t="str">
        <f>IF('VSTUP SCAUx'!B894="","",'VSTUP SCAUx'!B894)</f>
        <v/>
      </c>
      <c r="D894" s="105" t="str">
        <f>IF('VSTUP SCAUx'!C894="","",'VSTUP SCAUx'!C894)</f>
        <v/>
      </c>
      <c r="E894" s="105" t="str">
        <f>IF('VSTUP SCAUx'!I894="","",'VSTUP SCAUx'!I894)</f>
        <v/>
      </c>
      <c r="F894" s="95" t="str">
        <f>IF('VSTUP SCAUx'!F894="","",'VSTUP SCAUx'!F894)</f>
        <v/>
      </c>
      <c r="G894" s="95" t="str">
        <f>IF('VSTUP SCAUx'!G894="","",'VSTUP SCAUx'!G894)</f>
        <v/>
      </c>
      <c r="H894" s="101" t="str">
        <f>IF('VSTUP SCAUx'!AC894="","","ANO")</f>
        <v/>
      </c>
      <c r="I894" s="106" t="str">
        <f>IF('VSTUP SCAUx'!BD894="","",'VSTUP SCAUx'!BD894)</f>
        <v/>
      </c>
      <c r="J894" s="101" t="str">
        <f>IF('VSTUP SCAUx'!N894="","",'VSTUP SCAUx'!N894)</f>
        <v/>
      </c>
      <c r="K894" s="95" t="s">
        <v>28</v>
      </c>
      <c r="L894" s="95" t="s">
        <v>28</v>
      </c>
      <c r="M894" s="95" t="s">
        <v>28</v>
      </c>
      <c r="N894" s="95"/>
      <c r="O894" s="95" t="s">
        <v>28</v>
      </c>
      <c r="P894" s="96" t="e">
        <f>ROUND(IF(F894="vyplnit","-",VLOOKUP(CONCATENATE(Y894,G894," ",Z894),ZU!$A$6:$H$100,5,FALSE)*F894),2)</f>
        <v>#N/A</v>
      </c>
      <c r="Q894" s="96" t="e">
        <f t="shared" si="78"/>
        <v>#N/A</v>
      </c>
      <c r="R894" s="97" t="s">
        <v>28</v>
      </c>
      <c r="S894" s="97" t="s">
        <v>28</v>
      </c>
      <c r="T894" s="97" t="s">
        <v>28</v>
      </c>
      <c r="U894" s="96"/>
      <c r="V894" s="101" t="str">
        <f>IF('VSTUP SCAUx'!BH894="","",'VSTUP SCAUx'!BH894)</f>
        <v/>
      </c>
      <c r="W894" s="101" t="str">
        <f>IF('VSTUP SCAUx'!BI894="","",'VSTUP SCAUx'!BI894)</f>
        <v/>
      </c>
      <c r="X894" s="98" t="e">
        <f t="shared" si="79"/>
        <v>#VALUE!</v>
      </c>
      <c r="Y894" s="99">
        <f>IF(A894="vyplnit"," ",VLOOKUP(A894,ZU!$B$6:$H$101,2,FALSE))</f>
        <v>0</v>
      </c>
      <c r="Z894" s="95" t="s">
        <v>28</v>
      </c>
      <c r="AA894" s="95"/>
      <c r="AB894" s="95" t="s">
        <v>28</v>
      </c>
      <c r="AC894" s="95" t="s">
        <v>28</v>
      </c>
      <c r="AD894" s="95" t="s">
        <v>28</v>
      </c>
      <c r="AE894" s="95">
        <f t="shared" si="80"/>
        <v>0</v>
      </c>
      <c r="AF894" s="100">
        <f t="shared" si="81"/>
        <v>1</v>
      </c>
      <c r="AG894" s="95" t="e">
        <f t="shared" si="82"/>
        <v>#N/A</v>
      </c>
      <c r="AH894" s="95"/>
      <c r="AI894" s="101" t="s">
        <v>28</v>
      </c>
      <c r="AJ894" s="101" t="s">
        <v>28</v>
      </c>
      <c r="AK894" s="101" t="s">
        <v>28</v>
      </c>
      <c r="AL894" s="102" t="str">
        <f t="shared" si="83"/>
        <v>nezměněna</v>
      </c>
      <c r="AM894" s="103"/>
    </row>
    <row r="895" spans="1:39" ht="15">
      <c r="A895" s="105" t="str">
        <f>IF('VSTUP SCAUx'!AY895="","",'VSTUP SCAUx'!AY895)</f>
        <v/>
      </c>
      <c r="B895" s="105" t="str">
        <f>IF('VSTUP SCAUx'!A895="","",'VSTUP SCAUx'!A895)</f>
        <v/>
      </c>
      <c r="C895" s="105" t="str">
        <f>IF('VSTUP SCAUx'!B895="","",'VSTUP SCAUx'!B895)</f>
        <v/>
      </c>
      <c r="D895" s="105" t="str">
        <f>IF('VSTUP SCAUx'!C895="","",'VSTUP SCAUx'!C895)</f>
        <v/>
      </c>
      <c r="E895" s="105" t="str">
        <f>IF('VSTUP SCAUx'!I895="","",'VSTUP SCAUx'!I895)</f>
        <v/>
      </c>
      <c r="F895" s="95" t="str">
        <f>IF('VSTUP SCAUx'!F895="","",'VSTUP SCAUx'!F895)</f>
        <v/>
      </c>
      <c r="G895" s="95" t="str">
        <f>IF('VSTUP SCAUx'!G895="","",'VSTUP SCAUx'!G895)</f>
        <v/>
      </c>
      <c r="H895" s="101" t="str">
        <f>IF('VSTUP SCAUx'!AC895="","","ANO")</f>
        <v/>
      </c>
      <c r="I895" s="106" t="str">
        <f>IF('VSTUP SCAUx'!BD895="","",'VSTUP SCAUx'!BD895)</f>
        <v/>
      </c>
      <c r="J895" s="101" t="str">
        <f>IF('VSTUP SCAUx'!N895="","",'VSTUP SCAUx'!N895)</f>
        <v/>
      </c>
      <c r="K895" s="95" t="s">
        <v>28</v>
      </c>
      <c r="L895" s="95" t="s">
        <v>28</v>
      </c>
      <c r="M895" s="95" t="s">
        <v>28</v>
      </c>
      <c r="N895" s="95"/>
      <c r="O895" s="95" t="s">
        <v>28</v>
      </c>
      <c r="P895" s="96" t="e">
        <f>ROUND(IF(F895="vyplnit","-",VLOOKUP(CONCATENATE(Y895,G895," ",Z895),ZU!$A$6:$H$100,5,FALSE)*F895),2)</f>
        <v>#N/A</v>
      </c>
      <c r="Q895" s="96" t="e">
        <f t="shared" si="78"/>
        <v>#N/A</v>
      </c>
      <c r="R895" s="97" t="s">
        <v>28</v>
      </c>
      <c r="S895" s="97" t="s">
        <v>28</v>
      </c>
      <c r="T895" s="97" t="s">
        <v>28</v>
      </c>
      <c r="U895" s="96"/>
      <c r="V895" s="101" t="str">
        <f>IF('VSTUP SCAUx'!BH895="","",'VSTUP SCAUx'!BH895)</f>
        <v/>
      </c>
      <c r="W895" s="101" t="str">
        <f>IF('VSTUP SCAUx'!BI895="","",'VSTUP SCAUx'!BI895)</f>
        <v/>
      </c>
      <c r="X895" s="98" t="e">
        <f t="shared" si="79"/>
        <v>#VALUE!</v>
      </c>
      <c r="Y895" s="99">
        <f>IF(A895="vyplnit"," ",VLOOKUP(A895,ZU!$B$6:$H$101,2,FALSE))</f>
        <v>0</v>
      </c>
      <c r="Z895" s="95" t="s">
        <v>28</v>
      </c>
      <c r="AA895" s="95"/>
      <c r="AB895" s="95" t="s">
        <v>28</v>
      </c>
      <c r="AC895" s="95" t="s">
        <v>28</v>
      </c>
      <c r="AD895" s="95" t="s">
        <v>28</v>
      </c>
      <c r="AE895" s="95">
        <f t="shared" si="80"/>
        <v>0</v>
      </c>
      <c r="AF895" s="100">
        <f t="shared" si="81"/>
        <v>1</v>
      </c>
      <c r="AG895" s="95" t="e">
        <f t="shared" si="82"/>
        <v>#N/A</v>
      </c>
      <c r="AH895" s="95"/>
      <c r="AI895" s="101" t="s">
        <v>28</v>
      </c>
      <c r="AJ895" s="101" t="s">
        <v>28</v>
      </c>
      <c r="AK895" s="101" t="s">
        <v>28</v>
      </c>
      <c r="AL895" s="102" t="str">
        <f t="shared" si="83"/>
        <v>nezměněna</v>
      </c>
      <c r="AM895" s="103"/>
    </row>
    <row r="896" spans="1:39" ht="15">
      <c r="A896" s="105" t="str">
        <f>IF('VSTUP SCAUx'!AY896="","",'VSTUP SCAUx'!AY896)</f>
        <v/>
      </c>
      <c r="B896" s="105" t="str">
        <f>IF('VSTUP SCAUx'!A896="","",'VSTUP SCAUx'!A896)</f>
        <v/>
      </c>
      <c r="C896" s="105" t="str">
        <f>IF('VSTUP SCAUx'!B896="","",'VSTUP SCAUx'!B896)</f>
        <v/>
      </c>
      <c r="D896" s="105" t="str">
        <f>IF('VSTUP SCAUx'!C896="","",'VSTUP SCAUx'!C896)</f>
        <v/>
      </c>
      <c r="E896" s="105" t="str">
        <f>IF('VSTUP SCAUx'!I896="","",'VSTUP SCAUx'!I896)</f>
        <v/>
      </c>
      <c r="F896" s="95" t="str">
        <f>IF('VSTUP SCAUx'!F896="","",'VSTUP SCAUx'!F896)</f>
        <v/>
      </c>
      <c r="G896" s="95" t="str">
        <f>IF('VSTUP SCAUx'!G896="","",'VSTUP SCAUx'!G896)</f>
        <v/>
      </c>
      <c r="H896" s="101" t="str">
        <f>IF('VSTUP SCAUx'!AC896="","","ANO")</f>
        <v/>
      </c>
      <c r="I896" s="106" t="str">
        <f>IF('VSTUP SCAUx'!BD896="","",'VSTUP SCAUx'!BD896)</f>
        <v/>
      </c>
      <c r="J896" s="101" t="str">
        <f>IF('VSTUP SCAUx'!N896="","",'VSTUP SCAUx'!N896)</f>
        <v/>
      </c>
      <c r="K896" s="95" t="s">
        <v>28</v>
      </c>
      <c r="L896" s="95" t="s">
        <v>28</v>
      </c>
      <c r="M896" s="95" t="s">
        <v>28</v>
      </c>
      <c r="N896" s="95"/>
      <c r="O896" s="95" t="s">
        <v>28</v>
      </c>
      <c r="P896" s="96" t="e">
        <f>ROUND(IF(F896="vyplnit","-",VLOOKUP(CONCATENATE(Y896,G896," ",Z896),ZU!$A$6:$H$100,5,FALSE)*F896),2)</f>
        <v>#N/A</v>
      </c>
      <c r="Q896" s="96" t="e">
        <f t="shared" si="78"/>
        <v>#N/A</v>
      </c>
      <c r="R896" s="97" t="s">
        <v>28</v>
      </c>
      <c r="S896" s="97" t="s">
        <v>28</v>
      </c>
      <c r="T896" s="97" t="s">
        <v>28</v>
      </c>
      <c r="U896" s="96"/>
      <c r="V896" s="101" t="str">
        <f>IF('VSTUP SCAUx'!BH896="","",'VSTUP SCAUx'!BH896)</f>
        <v/>
      </c>
      <c r="W896" s="101" t="str">
        <f>IF('VSTUP SCAUx'!BI896="","",'VSTUP SCAUx'!BI896)</f>
        <v/>
      </c>
      <c r="X896" s="98" t="e">
        <f t="shared" si="79"/>
        <v>#VALUE!</v>
      </c>
      <c r="Y896" s="99">
        <f>IF(A896="vyplnit"," ",VLOOKUP(A896,ZU!$B$6:$H$101,2,FALSE))</f>
        <v>0</v>
      </c>
      <c r="Z896" s="95" t="s">
        <v>28</v>
      </c>
      <c r="AA896" s="95"/>
      <c r="AB896" s="95" t="s">
        <v>28</v>
      </c>
      <c r="AC896" s="95" t="s">
        <v>28</v>
      </c>
      <c r="AD896" s="95" t="s">
        <v>28</v>
      </c>
      <c r="AE896" s="95">
        <f t="shared" si="80"/>
        <v>0</v>
      </c>
      <c r="AF896" s="100">
        <f t="shared" si="81"/>
        <v>1</v>
      </c>
      <c r="AG896" s="95" t="e">
        <f t="shared" si="82"/>
        <v>#N/A</v>
      </c>
      <c r="AH896" s="95"/>
      <c r="AI896" s="101" t="s">
        <v>28</v>
      </c>
      <c r="AJ896" s="101" t="s">
        <v>28</v>
      </c>
      <c r="AK896" s="101" t="s">
        <v>28</v>
      </c>
      <c r="AL896" s="102" t="str">
        <f t="shared" si="83"/>
        <v>nezměněna</v>
      </c>
      <c r="AM896" s="103"/>
    </row>
    <row r="897" spans="1:39" ht="15">
      <c r="A897" s="105" t="str">
        <f>IF('VSTUP SCAUx'!AY897="","",'VSTUP SCAUx'!AY897)</f>
        <v/>
      </c>
      <c r="B897" s="105" t="str">
        <f>IF('VSTUP SCAUx'!A897="","",'VSTUP SCAUx'!A897)</f>
        <v/>
      </c>
      <c r="C897" s="105" t="str">
        <f>IF('VSTUP SCAUx'!B897="","",'VSTUP SCAUx'!B897)</f>
        <v/>
      </c>
      <c r="D897" s="105" t="str">
        <f>IF('VSTUP SCAUx'!C897="","",'VSTUP SCAUx'!C897)</f>
        <v/>
      </c>
      <c r="E897" s="105" t="str">
        <f>IF('VSTUP SCAUx'!I897="","",'VSTUP SCAUx'!I897)</f>
        <v/>
      </c>
      <c r="F897" s="95" t="str">
        <f>IF('VSTUP SCAUx'!F897="","",'VSTUP SCAUx'!F897)</f>
        <v/>
      </c>
      <c r="G897" s="95" t="str">
        <f>IF('VSTUP SCAUx'!G897="","",'VSTUP SCAUx'!G897)</f>
        <v/>
      </c>
      <c r="H897" s="101" t="str">
        <f>IF('VSTUP SCAUx'!AC897="","","ANO")</f>
        <v/>
      </c>
      <c r="I897" s="106" t="str">
        <f>IF('VSTUP SCAUx'!BD897="","",'VSTUP SCAUx'!BD897)</f>
        <v/>
      </c>
      <c r="J897" s="101" t="str">
        <f>IF('VSTUP SCAUx'!N897="","",'VSTUP SCAUx'!N897)</f>
        <v/>
      </c>
      <c r="K897" s="95" t="s">
        <v>28</v>
      </c>
      <c r="L897" s="95" t="s">
        <v>28</v>
      </c>
      <c r="M897" s="95" t="s">
        <v>28</v>
      </c>
      <c r="N897" s="95"/>
      <c r="O897" s="95" t="s">
        <v>28</v>
      </c>
      <c r="P897" s="96" t="e">
        <f>ROUND(IF(F897="vyplnit","-",VLOOKUP(CONCATENATE(Y897,G897," ",Z897),ZU!$A$6:$H$100,5,FALSE)*F897),2)</f>
        <v>#N/A</v>
      </c>
      <c r="Q897" s="96" t="e">
        <f t="shared" si="78"/>
        <v>#N/A</v>
      </c>
      <c r="R897" s="97" t="s">
        <v>28</v>
      </c>
      <c r="S897" s="97" t="s">
        <v>28</v>
      </c>
      <c r="T897" s="97" t="s">
        <v>28</v>
      </c>
      <c r="U897" s="96"/>
      <c r="V897" s="101" t="str">
        <f>IF('VSTUP SCAUx'!BH897="","",'VSTUP SCAUx'!BH897)</f>
        <v/>
      </c>
      <c r="W897" s="101" t="str">
        <f>IF('VSTUP SCAUx'!BI897="","",'VSTUP SCAUx'!BI897)</f>
        <v/>
      </c>
      <c r="X897" s="98" t="e">
        <f t="shared" si="79"/>
        <v>#VALUE!</v>
      </c>
      <c r="Y897" s="99">
        <f>IF(A897="vyplnit"," ",VLOOKUP(A897,ZU!$B$6:$H$101,2,FALSE))</f>
        <v>0</v>
      </c>
      <c r="Z897" s="95" t="s">
        <v>28</v>
      </c>
      <c r="AA897" s="95"/>
      <c r="AB897" s="95" t="s">
        <v>28</v>
      </c>
      <c r="AC897" s="95" t="s">
        <v>28</v>
      </c>
      <c r="AD897" s="95" t="s">
        <v>28</v>
      </c>
      <c r="AE897" s="95">
        <f t="shared" si="80"/>
        <v>0</v>
      </c>
      <c r="AF897" s="100">
        <f t="shared" si="81"/>
        <v>1</v>
      </c>
      <c r="AG897" s="95" t="e">
        <f t="shared" si="82"/>
        <v>#N/A</v>
      </c>
      <c r="AH897" s="95"/>
      <c r="AI897" s="101" t="s">
        <v>28</v>
      </c>
      <c r="AJ897" s="101" t="s">
        <v>28</v>
      </c>
      <c r="AK897" s="101" t="s">
        <v>28</v>
      </c>
      <c r="AL897" s="102" t="str">
        <f t="shared" si="83"/>
        <v>nezměněna</v>
      </c>
      <c r="AM897" s="103"/>
    </row>
    <row r="898" spans="1:39" ht="15">
      <c r="A898" s="105" t="str">
        <f>IF('VSTUP SCAUx'!AY898="","",'VSTUP SCAUx'!AY898)</f>
        <v/>
      </c>
      <c r="B898" s="105" t="str">
        <f>IF('VSTUP SCAUx'!A898="","",'VSTUP SCAUx'!A898)</f>
        <v/>
      </c>
      <c r="C898" s="105" t="str">
        <f>IF('VSTUP SCAUx'!B898="","",'VSTUP SCAUx'!B898)</f>
        <v/>
      </c>
      <c r="D898" s="105" t="str">
        <f>IF('VSTUP SCAUx'!C898="","",'VSTUP SCAUx'!C898)</f>
        <v/>
      </c>
      <c r="E898" s="105" t="str">
        <f>IF('VSTUP SCAUx'!I898="","",'VSTUP SCAUx'!I898)</f>
        <v/>
      </c>
      <c r="F898" s="95" t="str">
        <f>IF('VSTUP SCAUx'!F898="","",'VSTUP SCAUx'!F898)</f>
        <v/>
      </c>
      <c r="G898" s="95" t="str">
        <f>IF('VSTUP SCAUx'!G898="","",'VSTUP SCAUx'!G898)</f>
        <v/>
      </c>
      <c r="H898" s="101" t="str">
        <f>IF('VSTUP SCAUx'!AC898="","","ANO")</f>
        <v/>
      </c>
      <c r="I898" s="106" t="str">
        <f>IF('VSTUP SCAUx'!BD898="","",'VSTUP SCAUx'!BD898)</f>
        <v/>
      </c>
      <c r="J898" s="101" t="str">
        <f>IF('VSTUP SCAUx'!N898="","",'VSTUP SCAUx'!N898)</f>
        <v/>
      </c>
      <c r="K898" s="95" t="s">
        <v>28</v>
      </c>
      <c r="L898" s="95" t="s">
        <v>28</v>
      </c>
      <c r="M898" s="95" t="s">
        <v>28</v>
      </c>
      <c r="N898" s="95"/>
      <c r="O898" s="95" t="s">
        <v>28</v>
      </c>
      <c r="P898" s="96" t="e">
        <f>ROUND(IF(F898="vyplnit","-",VLOOKUP(CONCATENATE(Y898,G898," ",Z898),ZU!$A$6:$H$100,5,FALSE)*F898),2)</f>
        <v>#N/A</v>
      </c>
      <c r="Q898" s="96" t="e">
        <f t="shared" si="78"/>
        <v>#N/A</v>
      </c>
      <c r="R898" s="97" t="s">
        <v>28</v>
      </c>
      <c r="S898" s="97" t="s">
        <v>28</v>
      </c>
      <c r="T898" s="97" t="s">
        <v>28</v>
      </c>
      <c r="U898" s="96"/>
      <c r="V898" s="101" t="str">
        <f>IF('VSTUP SCAUx'!BH898="","",'VSTUP SCAUx'!BH898)</f>
        <v/>
      </c>
      <c r="W898" s="101" t="str">
        <f>IF('VSTUP SCAUx'!BI898="","",'VSTUP SCAUx'!BI898)</f>
        <v/>
      </c>
      <c r="X898" s="98" t="e">
        <f t="shared" si="79"/>
        <v>#VALUE!</v>
      </c>
      <c r="Y898" s="99">
        <f>IF(A898="vyplnit"," ",VLOOKUP(A898,ZU!$B$6:$H$101,2,FALSE))</f>
        <v>0</v>
      </c>
      <c r="Z898" s="95" t="s">
        <v>28</v>
      </c>
      <c r="AA898" s="95"/>
      <c r="AB898" s="95" t="s">
        <v>28</v>
      </c>
      <c r="AC898" s="95" t="s">
        <v>28</v>
      </c>
      <c r="AD898" s="95" t="s">
        <v>28</v>
      </c>
      <c r="AE898" s="95">
        <f t="shared" si="80"/>
        <v>0</v>
      </c>
      <c r="AF898" s="100">
        <f t="shared" si="81"/>
        <v>1</v>
      </c>
      <c r="AG898" s="95" t="e">
        <f t="shared" si="82"/>
        <v>#N/A</v>
      </c>
      <c r="AH898" s="95"/>
      <c r="AI898" s="101" t="s">
        <v>28</v>
      </c>
      <c r="AJ898" s="101" t="s">
        <v>28</v>
      </c>
      <c r="AK898" s="101" t="s">
        <v>28</v>
      </c>
      <c r="AL898" s="102" t="str">
        <f t="shared" si="83"/>
        <v>nezměněna</v>
      </c>
      <c r="AM898" s="103"/>
    </row>
    <row r="899" spans="1:39" ht="15">
      <c r="A899" s="105" t="str">
        <f>IF('VSTUP SCAUx'!AY899="","",'VSTUP SCAUx'!AY899)</f>
        <v/>
      </c>
      <c r="B899" s="105" t="str">
        <f>IF('VSTUP SCAUx'!A899="","",'VSTUP SCAUx'!A899)</f>
        <v/>
      </c>
      <c r="C899" s="105" t="str">
        <f>IF('VSTUP SCAUx'!B899="","",'VSTUP SCAUx'!B899)</f>
        <v/>
      </c>
      <c r="D899" s="105" t="str">
        <f>IF('VSTUP SCAUx'!C899="","",'VSTUP SCAUx'!C899)</f>
        <v/>
      </c>
      <c r="E899" s="105" t="str">
        <f>IF('VSTUP SCAUx'!I899="","",'VSTUP SCAUx'!I899)</f>
        <v/>
      </c>
      <c r="F899" s="95" t="str">
        <f>IF('VSTUP SCAUx'!F899="","",'VSTUP SCAUx'!F899)</f>
        <v/>
      </c>
      <c r="G899" s="95" t="str">
        <f>IF('VSTUP SCAUx'!G899="","",'VSTUP SCAUx'!G899)</f>
        <v/>
      </c>
      <c r="H899" s="101" t="str">
        <f>IF('VSTUP SCAUx'!AC899="","","ANO")</f>
        <v/>
      </c>
      <c r="I899" s="106" t="str">
        <f>IF('VSTUP SCAUx'!BD899="","",'VSTUP SCAUx'!BD899)</f>
        <v/>
      </c>
      <c r="J899" s="101" t="str">
        <f>IF('VSTUP SCAUx'!N899="","",'VSTUP SCAUx'!N899)</f>
        <v/>
      </c>
      <c r="K899" s="95" t="s">
        <v>28</v>
      </c>
      <c r="L899" s="95" t="s">
        <v>28</v>
      </c>
      <c r="M899" s="95" t="s">
        <v>28</v>
      </c>
      <c r="N899" s="95"/>
      <c r="O899" s="95" t="s">
        <v>28</v>
      </c>
      <c r="P899" s="96" t="e">
        <f>ROUND(IF(F899="vyplnit","-",VLOOKUP(CONCATENATE(Y899,G899," ",Z899),ZU!$A$6:$H$100,5,FALSE)*F899),2)</f>
        <v>#N/A</v>
      </c>
      <c r="Q899" s="96" t="e">
        <f t="shared" si="78"/>
        <v>#N/A</v>
      </c>
      <c r="R899" s="97" t="s">
        <v>28</v>
      </c>
      <c r="S899" s="97" t="s">
        <v>28</v>
      </c>
      <c r="T899" s="97" t="s">
        <v>28</v>
      </c>
      <c r="U899" s="96"/>
      <c r="V899" s="101" t="str">
        <f>IF('VSTUP SCAUx'!BH899="","",'VSTUP SCAUx'!BH899)</f>
        <v/>
      </c>
      <c r="W899" s="101" t="str">
        <f>IF('VSTUP SCAUx'!BI899="","",'VSTUP SCAUx'!BI899)</f>
        <v/>
      </c>
      <c r="X899" s="98" t="e">
        <f t="shared" si="79"/>
        <v>#VALUE!</v>
      </c>
      <c r="Y899" s="99">
        <f>IF(A899="vyplnit"," ",VLOOKUP(A899,ZU!$B$6:$H$101,2,FALSE))</f>
        <v>0</v>
      </c>
      <c r="Z899" s="95" t="s">
        <v>28</v>
      </c>
      <c r="AA899" s="95"/>
      <c r="AB899" s="95" t="s">
        <v>28</v>
      </c>
      <c r="AC899" s="95" t="s">
        <v>28</v>
      </c>
      <c r="AD899" s="95" t="s">
        <v>28</v>
      </c>
      <c r="AE899" s="95">
        <f t="shared" si="80"/>
        <v>0</v>
      </c>
      <c r="AF899" s="100">
        <f t="shared" si="81"/>
        <v>1</v>
      </c>
      <c r="AG899" s="95" t="e">
        <f t="shared" si="82"/>
        <v>#N/A</v>
      </c>
      <c r="AH899" s="95"/>
      <c r="AI899" s="101" t="s">
        <v>28</v>
      </c>
      <c r="AJ899" s="101" t="s">
        <v>28</v>
      </c>
      <c r="AK899" s="101" t="s">
        <v>28</v>
      </c>
      <c r="AL899" s="102" t="str">
        <f t="shared" si="83"/>
        <v>nezměněna</v>
      </c>
      <c r="AM899" s="103"/>
    </row>
    <row r="900" spans="1:39" ht="15">
      <c r="A900" s="105" t="str">
        <f>IF('VSTUP SCAUx'!AY900="","",'VSTUP SCAUx'!AY900)</f>
        <v/>
      </c>
      <c r="B900" s="105" t="str">
        <f>IF('VSTUP SCAUx'!A900="","",'VSTUP SCAUx'!A900)</f>
        <v/>
      </c>
      <c r="C900" s="105" t="str">
        <f>IF('VSTUP SCAUx'!B900="","",'VSTUP SCAUx'!B900)</f>
        <v/>
      </c>
      <c r="D900" s="105" t="str">
        <f>IF('VSTUP SCAUx'!C900="","",'VSTUP SCAUx'!C900)</f>
        <v/>
      </c>
      <c r="E900" s="105" t="str">
        <f>IF('VSTUP SCAUx'!I900="","",'VSTUP SCAUx'!I900)</f>
        <v/>
      </c>
      <c r="F900" s="95" t="str">
        <f>IF('VSTUP SCAUx'!F900="","",'VSTUP SCAUx'!F900)</f>
        <v/>
      </c>
      <c r="G900" s="95" t="str">
        <f>IF('VSTUP SCAUx'!G900="","",'VSTUP SCAUx'!G900)</f>
        <v/>
      </c>
      <c r="H900" s="101" t="str">
        <f>IF('VSTUP SCAUx'!AC900="","","ANO")</f>
        <v/>
      </c>
      <c r="I900" s="106" t="str">
        <f>IF('VSTUP SCAUx'!BD900="","",'VSTUP SCAUx'!BD900)</f>
        <v/>
      </c>
      <c r="J900" s="101" t="str">
        <f>IF('VSTUP SCAUx'!N900="","",'VSTUP SCAUx'!N900)</f>
        <v/>
      </c>
      <c r="K900" s="95" t="s">
        <v>28</v>
      </c>
      <c r="L900" s="95" t="s">
        <v>28</v>
      </c>
      <c r="M900" s="95" t="s">
        <v>28</v>
      </c>
      <c r="N900" s="95"/>
      <c r="O900" s="95" t="s">
        <v>28</v>
      </c>
      <c r="P900" s="96" t="e">
        <f>ROUND(IF(F900="vyplnit","-",VLOOKUP(CONCATENATE(Y900,G900," ",Z900),ZU!$A$6:$H$100,5,FALSE)*F900),2)</f>
        <v>#N/A</v>
      </c>
      <c r="Q900" s="96" t="e">
        <f t="shared" si="78"/>
        <v>#N/A</v>
      </c>
      <c r="R900" s="97" t="s">
        <v>28</v>
      </c>
      <c r="S900" s="97" t="s">
        <v>28</v>
      </c>
      <c r="T900" s="97" t="s">
        <v>28</v>
      </c>
      <c r="U900" s="96"/>
      <c r="V900" s="101" t="str">
        <f>IF('VSTUP SCAUx'!BH900="","",'VSTUP SCAUx'!BH900)</f>
        <v/>
      </c>
      <c r="W900" s="101" t="str">
        <f>IF('VSTUP SCAUx'!BI900="","",'VSTUP SCAUx'!BI900)</f>
        <v/>
      </c>
      <c r="X900" s="98" t="e">
        <f t="shared" si="79"/>
        <v>#VALUE!</v>
      </c>
      <c r="Y900" s="99">
        <f>IF(A900="vyplnit"," ",VLOOKUP(A900,ZU!$B$6:$H$101,2,FALSE))</f>
        <v>0</v>
      </c>
      <c r="Z900" s="95" t="s">
        <v>28</v>
      </c>
      <c r="AA900" s="95"/>
      <c r="AB900" s="95" t="s">
        <v>28</v>
      </c>
      <c r="AC900" s="95" t="s">
        <v>28</v>
      </c>
      <c r="AD900" s="95" t="s">
        <v>28</v>
      </c>
      <c r="AE900" s="95">
        <f t="shared" si="80"/>
        <v>0</v>
      </c>
      <c r="AF900" s="100">
        <f t="shared" si="81"/>
        <v>1</v>
      </c>
      <c r="AG900" s="95" t="e">
        <f t="shared" si="82"/>
        <v>#N/A</v>
      </c>
      <c r="AH900" s="95"/>
      <c r="AI900" s="101" t="s">
        <v>28</v>
      </c>
      <c r="AJ900" s="101" t="s">
        <v>28</v>
      </c>
      <c r="AK900" s="101" t="s">
        <v>28</v>
      </c>
      <c r="AL900" s="102" t="str">
        <f t="shared" si="83"/>
        <v>nezměněna</v>
      </c>
      <c r="AM900" s="103"/>
    </row>
    <row r="901" spans="1:39" ht="15">
      <c r="A901" s="105" t="str">
        <f>IF('VSTUP SCAUx'!AY901="","",'VSTUP SCAUx'!AY901)</f>
        <v/>
      </c>
      <c r="B901" s="105" t="str">
        <f>IF('VSTUP SCAUx'!A901="","",'VSTUP SCAUx'!A901)</f>
        <v/>
      </c>
      <c r="C901" s="105" t="str">
        <f>IF('VSTUP SCAUx'!B901="","",'VSTUP SCAUx'!B901)</f>
        <v/>
      </c>
      <c r="D901" s="105" t="str">
        <f>IF('VSTUP SCAUx'!C901="","",'VSTUP SCAUx'!C901)</f>
        <v/>
      </c>
      <c r="E901" s="105" t="str">
        <f>IF('VSTUP SCAUx'!I901="","",'VSTUP SCAUx'!I901)</f>
        <v/>
      </c>
      <c r="F901" s="95" t="str">
        <f>IF('VSTUP SCAUx'!F901="","",'VSTUP SCAUx'!F901)</f>
        <v/>
      </c>
      <c r="G901" s="95" t="str">
        <f>IF('VSTUP SCAUx'!G901="","",'VSTUP SCAUx'!G901)</f>
        <v/>
      </c>
      <c r="H901" s="101" t="str">
        <f>IF('VSTUP SCAUx'!AC901="","","ANO")</f>
        <v/>
      </c>
      <c r="I901" s="106" t="str">
        <f>IF('VSTUP SCAUx'!BD901="","",'VSTUP SCAUx'!BD901)</f>
        <v/>
      </c>
      <c r="J901" s="101" t="str">
        <f>IF('VSTUP SCAUx'!N901="","",'VSTUP SCAUx'!N901)</f>
        <v/>
      </c>
      <c r="K901" s="95" t="s">
        <v>28</v>
      </c>
      <c r="L901" s="95" t="s">
        <v>28</v>
      </c>
      <c r="M901" s="95" t="s">
        <v>28</v>
      </c>
      <c r="N901" s="95"/>
      <c r="O901" s="95" t="s">
        <v>28</v>
      </c>
      <c r="P901" s="96" t="e">
        <f>ROUND(IF(F901="vyplnit","-",VLOOKUP(CONCATENATE(Y901,G901," ",Z901),ZU!$A$6:$H$100,5,FALSE)*F901),2)</f>
        <v>#N/A</v>
      </c>
      <c r="Q901" s="96" t="e">
        <f t="shared" si="78"/>
        <v>#N/A</v>
      </c>
      <c r="R901" s="97" t="s">
        <v>28</v>
      </c>
      <c r="S901" s="97" t="s">
        <v>28</v>
      </c>
      <c r="T901" s="97" t="s">
        <v>28</v>
      </c>
      <c r="U901" s="96"/>
      <c r="V901" s="101" t="str">
        <f>IF('VSTUP SCAUx'!BH901="","",'VSTUP SCAUx'!BH901)</f>
        <v/>
      </c>
      <c r="W901" s="101" t="str">
        <f>IF('VSTUP SCAUx'!BI901="","",'VSTUP SCAUx'!BI901)</f>
        <v/>
      </c>
      <c r="X901" s="98" t="e">
        <f t="shared" si="79"/>
        <v>#VALUE!</v>
      </c>
      <c r="Y901" s="99">
        <f>IF(A901="vyplnit"," ",VLOOKUP(A901,ZU!$B$6:$H$101,2,FALSE))</f>
        <v>0</v>
      </c>
      <c r="Z901" s="95" t="s">
        <v>28</v>
      </c>
      <c r="AA901" s="95"/>
      <c r="AB901" s="95" t="s">
        <v>28</v>
      </c>
      <c r="AC901" s="95" t="s">
        <v>28</v>
      </c>
      <c r="AD901" s="95" t="s">
        <v>28</v>
      </c>
      <c r="AE901" s="95">
        <f t="shared" si="80"/>
        <v>0</v>
      </c>
      <c r="AF901" s="100">
        <f t="shared" si="81"/>
        <v>1</v>
      </c>
      <c r="AG901" s="95" t="e">
        <f t="shared" si="82"/>
        <v>#N/A</v>
      </c>
      <c r="AH901" s="95"/>
      <c r="AI901" s="101" t="s">
        <v>28</v>
      </c>
      <c r="AJ901" s="101" t="s">
        <v>28</v>
      </c>
      <c r="AK901" s="101" t="s">
        <v>28</v>
      </c>
      <c r="AL901" s="102" t="str">
        <f t="shared" si="83"/>
        <v>nezměněna</v>
      </c>
      <c r="AM901" s="103"/>
    </row>
    <row r="902" spans="1:39" ht="15">
      <c r="A902" s="105" t="str">
        <f>IF('VSTUP SCAUx'!AY902="","",'VSTUP SCAUx'!AY902)</f>
        <v/>
      </c>
      <c r="B902" s="105" t="str">
        <f>IF('VSTUP SCAUx'!A902="","",'VSTUP SCAUx'!A902)</f>
        <v/>
      </c>
      <c r="C902" s="105" t="str">
        <f>IF('VSTUP SCAUx'!B902="","",'VSTUP SCAUx'!B902)</f>
        <v/>
      </c>
      <c r="D902" s="105" t="str">
        <f>IF('VSTUP SCAUx'!C902="","",'VSTUP SCAUx'!C902)</f>
        <v/>
      </c>
      <c r="E902" s="105" t="str">
        <f>IF('VSTUP SCAUx'!I902="","",'VSTUP SCAUx'!I902)</f>
        <v/>
      </c>
      <c r="F902" s="95" t="str">
        <f>IF('VSTUP SCAUx'!F902="","",'VSTUP SCAUx'!F902)</f>
        <v/>
      </c>
      <c r="G902" s="95" t="str">
        <f>IF('VSTUP SCAUx'!G902="","",'VSTUP SCAUx'!G902)</f>
        <v/>
      </c>
      <c r="H902" s="101" t="str">
        <f>IF('VSTUP SCAUx'!AC902="","","ANO")</f>
        <v/>
      </c>
      <c r="I902" s="106" t="str">
        <f>IF('VSTUP SCAUx'!BD902="","",'VSTUP SCAUx'!BD902)</f>
        <v/>
      </c>
      <c r="J902" s="101" t="str">
        <f>IF('VSTUP SCAUx'!N902="","",'VSTUP SCAUx'!N902)</f>
        <v/>
      </c>
      <c r="K902" s="95" t="s">
        <v>28</v>
      </c>
      <c r="L902" s="95" t="s">
        <v>28</v>
      </c>
      <c r="M902" s="95" t="s">
        <v>28</v>
      </c>
      <c r="N902" s="95"/>
      <c r="O902" s="95" t="s">
        <v>28</v>
      </c>
      <c r="P902" s="96" t="e">
        <f>ROUND(IF(F902="vyplnit","-",VLOOKUP(CONCATENATE(Y902,G902," ",Z902),ZU!$A$6:$H$100,5,FALSE)*F902),2)</f>
        <v>#N/A</v>
      </c>
      <c r="Q902" s="96" t="e">
        <f aca="true" t="shared" si="84" ref="Q902:Q965">MIN(IF(AG902&lt;&gt;"",AG902,P902),O902)</f>
        <v>#N/A</v>
      </c>
      <c r="R902" s="97" t="s">
        <v>28</v>
      </c>
      <c r="S902" s="97" t="s">
        <v>28</v>
      </c>
      <c r="T902" s="97" t="s">
        <v>28</v>
      </c>
      <c r="U902" s="96"/>
      <c r="V902" s="101" t="str">
        <f>IF('VSTUP SCAUx'!BH902="","",'VSTUP SCAUx'!BH902)</f>
        <v/>
      </c>
      <c r="W902" s="101" t="str">
        <f>IF('VSTUP SCAUx'!BI902="","",'VSTUP SCAUx'!BI902)</f>
        <v/>
      </c>
      <c r="X902" s="98" t="e">
        <f aca="true" t="shared" si="85" ref="X902:X965">IF(F902&lt;&gt;"vyplnit",(G902*F902)/V902," ")</f>
        <v>#VALUE!</v>
      </c>
      <c r="Y902" s="99">
        <f>IF(A902="vyplnit"," ",VLOOKUP(A902,ZU!$B$6:$H$101,2,FALSE))</f>
        <v>0</v>
      </c>
      <c r="Z902" s="95" t="s">
        <v>28</v>
      </c>
      <c r="AA902" s="95"/>
      <c r="AB902" s="95" t="s">
        <v>28</v>
      </c>
      <c r="AC902" s="95" t="s">
        <v>28</v>
      </c>
      <c r="AD902" s="95" t="s">
        <v>28</v>
      </c>
      <c r="AE902" s="95">
        <f aca="true" t="shared" si="86" ref="AE902:AE965">SUM(AB902:AD902)</f>
        <v>0</v>
      </c>
      <c r="AF902" s="100">
        <f aca="true" t="shared" si="87" ref="AF902:AF965">1+(AE902/100)</f>
        <v>1</v>
      </c>
      <c r="AG902" s="95" t="e">
        <f aca="true" t="shared" si="88" ref="AG902:AG965">IF(AB902&lt;&gt;"",ROUND(P902*AF902,2),"")</f>
        <v>#N/A</v>
      </c>
      <c r="AH902" s="95"/>
      <c r="AI902" s="101" t="s">
        <v>28</v>
      </c>
      <c r="AJ902" s="101" t="s">
        <v>28</v>
      </c>
      <c r="AK902" s="101" t="s">
        <v>28</v>
      </c>
      <c r="AL902" s="102" t="str">
        <f aca="true" t="shared" si="89" ref="AL902:AL965">IF(AND(AJ902="vyplnit",AK902="vyplnit"),"nezměněna",MIN(AJ902:AK902))</f>
        <v>nezměněna</v>
      </c>
      <c r="AM902" s="103"/>
    </row>
    <row r="903" spans="1:39" ht="15">
      <c r="A903" s="105" t="str">
        <f>IF('VSTUP SCAUx'!AY903="","",'VSTUP SCAUx'!AY903)</f>
        <v/>
      </c>
      <c r="B903" s="105" t="str">
        <f>IF('VSTUP SCAUx'!A903="","",'VSTUP SCAUx'!A903)</f>
        <v/>
      </c>
      <c r="C903" s="105" t="str">
        <f>IF('VSTUP SCAUx'!B903="","",'VSTUP SCAUx'!B903)</f>
        <v/>
      </c>
      <c r="D903" s="105" t="str">
        <f>IF('VSTUP SCAUx'!C903="","",'VSTUP SCAUx'!C903)</f>
        <v/>
      </c>
      <c r="E903" s="105" t="str">
        <f>IF('VSTUP SCAUx'!I903="","",'VSTUP SCAUx'!I903)</f>
        <v/>
      </c>
      <c r="F903" s="95" t="str">
        <f>IF('VSTUP SCAUx'!F903="","",'VSTUP SCAUx'!F903)</f>
        <v/>
      </c>
      <c r="G903" s="95" t="str">
        <f>IF('VSTUP SCAUx'!G903="","",'VSTUP SCAUx'!G903)</f>
        <v/>
      </c>
      <c r="H903" s="101" t="str">
        <f>IF('VSTUP SCAUx'!AC903="","","ANO")</f>
        <v/>
      </c>
      <c r="I903" s="106" t="str">
        <f>IF('VSTUP SCAUx'!BD903="","",'VSTUP SCAUx'!BD903)</f>
        <v/>
      </c>
      <c r="J903" s="101" t="str">
        <f>IF('VSTUP SCAUx'!N903="","",'VSTUP SCAUx'!N903)</f>
        <v/>
      </c>
      <c r="K903" s="95" t="s">
        <v>28</v>
      </c>
      <c r="L903" s="95" t="s">
        <v>28</v>
      </c>
      <c r="M903" s="95" t="s">
        <v>28</v>
      </c>
      <c r="N903" s="95"/>
      <c r="O903" s="95" t="s">
        <v>28</v>
      </c>
      <c r="P903" s="96" t="e">
        <f>ROUND(IF(F903="vyplnit","-",VLOOKUP(CONCATENATE(Y903,G903," ",Z903),ZU!$A$6:$H$100,5,FALSE)*F903),2)</f>
        <v>#N/A</v>
      </c>
      <c r="Q903" s="96" t="e">
        <f t="shared" si="84"/>
        <v>#N/A</v>
      </c>
      <c r="R903" s="97" t="s">
        <v>28</v>
      </c>
      <c r="S903" s="97" t="s">
        <v>28</v>
      </c>
      <c r="T903" s="97" t="s">
        <v>28</v>
      </c>
      <c r="U903" s="96"/>
      <c r="V903" s="101" t="str">
        <f>IF('VSTUP SCAUx'!BH903="","",'VSTUP SCAUx'!BH903)</f>
        <v/>
      </c>
      <c r="W903" s="101" t="str">
        <f>IF('VSTUP SCAUx'!BI903="","",'VSTUP SCAUx'!BI903)</f>
        <v/>
      </c>
      <c r="X903" s="98" t="e">
        <f t="shared" si="85"/>
        <v>#VALUE!</v>
      </c>
      <c r="Y903" s="99">
        <f>IF(A903="vyplnit"," ",VLOOKUP(A903,ZU!$B$6:$H$101,2,FALSE))</f>
        <v>0</v>
      </c>
      <c r="Z903" s="95" t="s">
        <v>28</v>
      </c>
      <c r="AA903" s="95"/>
      <c r="AB903" s="95" t="s">
        <v>28</v>
      </c>
      <c r="AC903" s="95" t="s">
        <v>28</v>
      </c>
      <c r="AD903" s="95" t="s">
        <v>28</v>
      </c>
      <c r="AE903" s="95">
        <f t="shared" si="86"/>
        <v>0</v>
      </c>
      <c r="AF903" s="100">
        <f t="shared" si="87"/>
        <v>1</v>
      </c>
      <c r="AG903" s="95" t="e">
        <f t="shared" si="88"/>
        <v>#N/A</v>
      </c>
      <c r="AH903" s="95"/>
      <c r="AI903" s="101" t="s">
        <v>28</v>
      </c>
      <c r="AJ903" s="101" t="s">
        <v>28</v>
      </c>
      <c r="AK903" s="101" t="s">
        <v>28</v>
      </c>
      <c r="AL903" s="102" t="str">
        <f t="shared" si="89"/>
        <v>nezměněna</v>
      </c>
      <c r="AM903" s="103"/>
    </row>
    <row r="904" spans="1:39" ht="15">
      <c r="A904" s="105" t="str">
        <f>IF('VSTUP SCAUx'!AY904="","",'VSTUP SCAUx'!AY904)</f>
        <v/>
      </c>
      <c r="B904" s="105" t="str">
        <f>IF('VSTUP SCAUx'!A904="","",'VSTUP SCAUx'!A904)</f>
        <v/>
      </c>
      <c r="C904" s="105" t="str">
        <f>IF('VSTUP SCAUx'!B904="","",'VSTUP SCAUx'!B904)</f>
        <v/>
      </c>
      <c r="D904" s="105" t="str">
        <f>IF('VSTUP SCAUx'!C904="","",'VSTUP SCAUx'!C904)</f>
        <v/>
      </c>
      <c r="E904" s="105" t="str">
        <f>IF('VSTUP SCAUx'!I904="","",'VSTUP SCAUx'!I904)</f>
        <v/>
      </c>
      <c r="F904" s="95" t="str">
        <f>IF('VSTUP SCAUx'!F904="","",'VSTUP SCAUx'!F904)</f>
        <v/>
      </c>
      <c r="G904" s="95" t="str">
        <f>IF('VSTUP SCAUx'!G904="","",'VSTUP SCAUx'!G904)</f>
        <v/>
      </c>
      <c r="H904" s="101" t="str">
        <f>IF('VSTUP SCAUx'!AC904="","","ANO")</f>
        <v/>
      </c>
      <c r="I904" s="106" t="str">
        <f>IF('VSTUP SCAUx'!BD904="","",'VSTUP SCAUx'!BD904)</f>
        <v/>
      </c>
      <c r="J904" s="101" t="str">
        <f>IF('VSTUP SCAUx'!N904="","",'VSTUP SCAUx'!N904)</f>
        <v/>
      </c>
      <c r="K904" s="95" t="s">
        <v>28</v>
      </c>
      <c r="L904" s="95" t="s">
        <v>28</v>
      </c>
      <c r="M904" s="95" t="s">
        <v>28</v>
      </c>
      <c r="N904" s="95"/>
      <c r="O904" s="95" t="s">
        <v>28</v>
      </c>
      <c r="P904" s="96" t="e">
        <f>ROUND(IF(F904="vyplnit","-",VLOOKUP(CONCATENATE(Y904,G904," ",Z904),ZU!$A$6:$H$100,5,FALSE)*F904),2)</f>
        <v>#N/A</v>
      </c>
      <c r="Q904" s="96" t="e">
        <f t="shared" si="84"/>
        <v>#N/A</v>
      </c>
      <c r="R904" s="97" t="s">
        <v>28</v>
      </c>
      <c r="S904" s="97" t="s">
        <v>28</v>
      </c>
      <c r="T904" s="97" t="s">
        <v>28</v>
      </c>
      <c r="U904" s="96"/>
      <c r="V904" s="101" t="str">
        <f>IF('VSTUP SCAUx'!BH904="","",'VSTUP SCAUx'!BH904)</f>
        <v/>
      </c>
      <c r="W904" s="101" t="str">
        <f>IF('VSTUP SCAUx'!BI904="","",'VSTUP SCAUx'!BI904)</f>
        <v/>
      </c>
      <c r="X904" s="98" t="e">
        <f t="shared" si="85"/>
        <v>#VALUE!</v>
      </c>
      <c r="Y904" s="99">
        <f>IF(A904="vyplnit"," ",VLOOKUP(A904,ZU!$B$6:$H$101,2,FALSE))</f>
        <v>0</v>
      </c>
      <c r="Z904" s="95" t="s">
        <v>28</v>
      </c>
      <c r="AA904" s="95"/>
      <c r="AB904" s="95" t="s">
        <v>28</v>
      </c>
      <c r="AC904" s="95" t="s">
        <v>28</v>
      </c>
      <c r="AD904" s="95" t="s">
        <v>28</v>
      </c>
      <c r="AE904" s="95">
        <f t="shared" si="86"/>
        <v>0</v>
      </c>
      <c r="AF904" s="100">
        <f t="shared" si="87"/>
        <v>1</v>
      </c>
      <c r="AG904" s="95" t="e">
        <f t="shared" si="88"/>
        <v>#N/A</v>
      </c>
      <c r="AH904" s="95"/>
      <c r="AI904" s="101" t="s">
        <v>28</v>
      </c>
      <c r="AJ904" s="101" t="s">
        <v>28</v>
      </c>
      <c r="AK904" s="101" t="s">
        <v>28</v>
      </c>
      <c r="AL904" s="102" t="str">
        <f t="shared" si="89"/>
        <v>nezměněna</v>
      </c>
      <c r="AM904" s="103"/>
    </row>
    <row r="905" spans="1:39" ht="15">
      <c r="A905" s="105" t="str">
        <f>IF('VSTUP SCAUx'!AY905="","",'VSTUP SCAUx'!AY905)</f>
        <v/>
      </c>
      <c r="B905" s="105" t="str">
        <f>IF('VSTUP SCAUx'!A905="","",'VSTUP SCAUx'!A905)</f>
        <v/>
      </c>
      <c r="C905" s="105" t="str">
        <f>IF('VSTUP SCAUx'!B905="","",'VSTUP SCAUx'!B905)</f>
        <v/>
      </c>
      <c r="D905" s="105" t="str">
        <f>IF('VSTUP SCAUx'!C905="","",'VSTUP SCAUx'!C905)</f>
        <v/>
      </c>
      <c r="E905" s="105" t="str">
        <f>IF('VSTUP SCAUx'!I905="","",'VSTUP SCAUx'!I905)</f>
        <v/>
      </c>
      <c r="F905" s="95" t="str">
        <f>IF('VSTUP SCAUx'!F905="","",'VSTUP SCAUx'!F905)</f>
        <v/>
      </c>
      <c r="G905" s="95" t="str">
        <f>IF('VSTUP SCAUx'!G905="","",'VSTUP SCAUx'!G905)</f>
        <v/>
      </c>
      <c r="H905" s="101" t="str">
        <f>IF('VSTUP SCAUx'!AC905="","","ANO")</f>
        <v/>
      </c>
      <c r="I905" s="106" t="str">
        <f>IF('VSTUP SCAUx'!BD905="","",'VSTUP SCAUx'!BD905)</f>
        <v/>
      </c>
      <c r="J905" s="101" t="str">
        <f>IF('VSTUP SCAUx'!N905="","",'VSTUP SCAUx'!N905)</f>
        <v/>
      </c>
      <c r="K905" s="95" t="s">
        <v>28</v>
      </c>
      <c r="L905" s="95" t="s">
        <v>28</v>
      </c>
      <c r="M905" s="95" t="s">
        <v>28</v>
      </c>
      <c r="N905" s="95"/>
      <c r="O905" s="95" t="s">
        <v>28</v>
      </c>
      <c r="P905" s="96" t="e">
        <f>ROUND(IF(F905="vyplnit","-",VLOOKUP(CONCATENATE(Y905,G905," ",Z905),ZU!$A$6:$H$100,5,FALSE)*F905),2)</f>
        <v>#N/A</v>
      </c>
      <c r="Q905" s="96" t="e">
        <f t="shared" si="84"/>
        <v>#N/A</v>
      </c>
      <c r="R905" s="97" t="s">
        <v>28</v>
      </c>
      <c r="S905" s="97" t="s">
        <v>28</v>
      </c>
      <c r="T905" s="97" t="s">
        <v>28</v>
      </c>
      <c r="U905" s="96"/>
      <c r="V905" s="101" t="str">
        <f>IF('VSTUP SCAUx'!BH905="","",'VSTUP SCAUx'!BH905)</f>
        <v/>
      </c>
      <c r="W905" s="101" t="str">
        <f>IF('VSTUP SCAUx'!BI905="","",'VSTUP SCAUx'!BI905)</f>
        <v/>
      </c>
      <c r="X905" s="98" t="e">
        <f t="shared" si="85"/>
        <v>#VALUE!</v>
      </c>
      <c r="Y905" s="99">
        <f>IF(A905="vyplnit"," ",VLOOKUP(A905,ZU!$B$6:$H$101,2,FALSE))</f>
        <v>0</v>
      </c>
      <c r="Z905" s="95" t="s">
        <v>28</v>
      </c>
      <c r="AA905" s="95"/>
      <c r="AB905" s="95" t="s">
        <v>28</v>
      </c>
      <c r="AC905" s="95" t="s">
        <v>28</v>
      </c>
      <c r="AD905" s="95" t="s">
        <v>28</v>
      </c>
      <c r="AE905" s="95">
        <f t="shared" si="86"/>
        <v>0</v>
      </c>
      <c r="AF905" s="100">
        <f t="shared" si="87"/>
        <v>1</v>
      </c>
      <c r="AG905" s="95" t="e">
        <f t="shared" si="88"/>
        <v>#N/A</v>
      </c>
      <c r="AH905" s="95"/>
      <c r="AI905" s="101" t="s">
        <v>28</v>
      </c>
      <c r="AJ905" s="101" t="s">
        <v>28</v>
      </c>
      <c r="AK905" s="101" t="s">
        <v>28</v>
      </c>
      <c r="AL905" s="102" t="str">
        <f t="shared" si="89"/>
        <v>nezměněna</v>
      </c>
      <c r="AM905" s="103"/>
    </row>
    <row r="906" spans="1:39" ht="15">
      <c r="A906" s="105" t="str">
        <f>IF('VSTUP SCAUx'!AY906="","",'VSTUP SCAUx'!AY906)</f>
        <v/>
      </c>
      <c r="B906" s="105" t="str">
        <f>IF('VSTUP SCAUx'!A906="","",'VSTUP SCAUx'!A906)</f>
        <v/>
      </c>
      <c r="C906" s="105" t="str">
        <f>IF('VSTUP SCAUx'!B906="","",'VSTUP SCAUx'!B906)</f>
        <v/>
      </c>
      <c r="D906" s="105" t="str">
        <f>IF('VSTUP SCAUx'!C906="","",'VSTUP SCAUx'!C906)</f>
        <v/>
      </c>
      <c r="E906" s="105" t="str">
        <f>IF('VSTUP SCAUx'!I906="","",'VSTUP SCAUx'!I906)</f>
        <v/>
      </c>
      <c r="F906" s="95" t="str">
        <f>IF('VSTUP SCAUx'!F906="","",'VSTUP SCAUx'!F906)</f>
        <v/>
      </c>
      <c r="G906" s="95" t="str">
        <f>IF('VSTUP SCAUx'!G906="","",'VSTUP SCAUx'!G906)</f>
        <v/>
      </c>
      <c r="H906" s="101" t="str">
        <f>IF('VSTUP SCAUx'!AC906="","","ANO")</f>
        <v/>
      </c>
      <c r="I906" s="106" t="str">
        <f>IF('VSTUP SCAUx'!BD906="","",'VSTUP SCAUx'!BD906)</f>
        <v/>
      </c>
      <c r="J906" s="101" t="str">
        <f>IF('VSTUP SCAUx'!N906="","",'VSTUP SCAUx'!N906)</f>
        <v/>
      </c>
      <c r="K906" s="95" t="s">
        <v>28</v>
      </c>
      <c r="L906" s="95" t="s">
        <v>28</v>
      </c>
      <c r="M906" s="95" t="s">
        <v>28</v>
      </c>
      <c r="N906" s="95"/>
      <c r="O906" s="95" t="s">
        <v>28</v>
      </c>
      <c r="P906" s="96" t="e">
        <f>ROUND(IF(F906="vyplnit","-",VLOOKUP(CONCATENATE(Y906,G906," ",Z906),ZU!$A$6:$H$100,5,FALSE)*F906),2)</f>
        <v>#N/A</v>
      </c>
      <c r="Q906" s="96" t="e">
        <f t="shared" si="84"/>
        <v>#N/A</v>
      </c>
      <c r="R906" s="97" t="s">
        <v>28</v>
      </c>
      <c r="S906" s="97" t="s">
        <v>28</v>
      </c>
      <c r="T906" s="97" t="s">
        <v>28</v>
      </c>
      <c r="U906" s="96"/>
      <c r="V906" s="101" t="str">
        <f>IF('VSTUP SCAUx'!BH906="","",'VSTUP SCAUx'!BH906)</f>
        <v/>
      </c>
      <c r="W906" s="101" t="str">
        <f>IF('VSTUP SCAUx'!BI906="","",'VSTUP SCAUx'!BI906)</f>
        <v/>
      </c>
      <c r="X906" s="98" t="e">
        <f t="shared" si="85"/>
        <v>#VALUE!</v>
      </c>
      <c r="Y906" s="99">
        <f>IF(A906="vyplnit"," ",VLOOKUP(A906,ZU!$B$6:$H$101,2,FALSE))</f>
        <v>0</v>
      </c>
      <c r="Z906" s="95" t="s">
        <v>28</v>
      </c>
      <c r="AA906" s="95"/>
      <c r="AB906" s="95" t="s">
        <v>28</v>
      </c>
      <c r="AC906" s="95" t="s">
        <v>28</v>
      </c>
      <c r="AD906" s="95" t="s">
        <v>28</v>
      </c>
      <c r="AE906" s="95">
        <f t="shared" si="86"/>
        <v>0</v>
      </c>
      <c r="AF906" s="100">
        <f t="shared" si="87"/>
        <v>1</v>
      </c>
      <c r="AG906" s="95" t="e">
        <f t="shared" si="88"/>
        <v>#N/A</v>
      </c>
      <c r="AH906" s="95"/>
      <c r="AI906" s="101" t="s">
        <v>28</v>
      </c>
      <c r="AJ906" s="101" t="s">
        <v>28</v>
      </c>
      <c r="AK906" s="101" t="s">
        <v>28</v>
      </c>
      <c r="AL906" s="102" t="str">
        <f t="shared" si="89"/>
        <v>nezměněna</v>
      </c>
      <c r="AM906" s="103"/>
    </row>
    <row r="907" spans="1:39" ht="15">
      <c r="A907" s="105" t="str">
        <f>IF('VSTUP SCAUx'!AY907="","",'VSTUP SCAUx'!AY907)</f>
        <v/>
      </c>
      <c r="B907" s="105" t="str">
        <f>IF('VSTUP SCAUx'!A907="","",'VSTUP SCAUx'!A907)</f>
        <v/>
      </c>
      <c r="C907" s="105" t="str">
        <f>IF('VSTUP SCAUx'!B907="","",'VSTUP SCAUx'!B907)</f>
        <v/>
      </c>
      <c r="D907" s="105" t="str">
        <f>IF('VSTUP SCAUx'!C907="","",'VSTUP SCAUx'!C907)</f>
        <v/>
      </c>
      <c r="E907" s="105" t="str">
        <f>IF('VSTUP SCAUx'!I907="","",'VSTUP SCAUx'!I907)</f>
        <v/>
      </c>
      <c r="F907" s="95" t="str">
        <f>IF('VSTUP SCAUx'!F907="","",'VSTUP SCAUx'!F907)</f>
        <v/>
      </c>
      <c r="G907" s="95" t="str">
        <f>IF('VSTUP SCAUx'!G907="","",'VSTUP SCAUx'!G907)</f>
        <v/>
      </c>
      <c r="H907" s="101" t="str">
        <f>IF('VSTUP SCAUx'!AC907="","","ANO")</f>
        <v/>
      </c>
      <c r="I907" s="106" t="str">
        <f>IF('VSTUP SCAUx'!BD907="","",'VSTUP SCAUx'!BD907)</f>
        <v/>
      </c>
      <c r="J907" s="101" t="str">
        <f>IF('VSTUP SCAUx'!N907="","",'VSTUP SCAUx'!N907)</f>
        <v/>
      </c>
      <c r="K907" s="95" t="s">
        <v>28</v>
      </c>
      <c r="L907" s="95" t="s">
        <v>28</v>
      </c>
      <c r="M907" s="95" t="s">
        <v>28</v>
      </c>
      <c r="N907" s="95"/>
      <c r="O907" s="95" t="s">
        <v>28</v>
      </c>
      <c r="P907" s="96" t="e">
        <f>ROUND(IF(F907="vyplnit","-",VLOOKUP(CONCATENATE(Y907,G907," ",Z907),ZU!$A$6:$H$100,5,FALSE)*F907),2)</f>
        <v>#N/A</v>
      </c>
      <c r="Q907" s="96" t="e">
        <f t="shared" si="84"/>
        <v>#N/A</v>
      </c>
      <c r="R907" s="97" t="s">
        <v>28</v>
      </c>
      <c r="S907" s="97" t="s">
        <v>28</v>
      </c>
      <c r="T907" s="97" t="s">
        <v>28</v>
      </c>
      <c r="U907" s="96"/>
      <c r="V907" s="101" t="str">
        <f>IF('VSTUP SCAUx'!BH907="","",'VSTUP SCAUx'!BH907)</f>
        <v/>
      </c>
      <c r="W907" s="101" t="str">
        <f>IF('VSTUP SCAUx'!BI907="","",'VSTUP SCAUx'!BI907)</f>
        <v/>
      </c>
      <c r="X907" s="98" t="e">
        <f t="shared" si="85"/>
        <v>#VALUE!</v>
      </c>
      <c r="Y907" s="99">
        <f>IF(A907="vyplnit"," ",VLOOKUP(A907,ZU!$B$6:$H$101,2,FALSE))</f>
        <v>0</v>
      </c>
      <c r="Z907" s="95" t="s">
        <v>28</v>
      </c>
      <c r="AA907" s="95"/>
      <c r="AB907" s="95" t="s">
        <v>28</v>
      </c>
      <c r="AC907" s="95" t="s">
        <v>28</v>
      </c>
      <c r="AD907" s="95" t="s">
        <v>28</v>
      </c>
      <c r="AE907" s="95">
        <f t="shared" si="86"/>
        <v>0</v>
      </c>
      <c r="AF907" s="100">
        <f t="shared" si="87"/>
        <v>1</v>
      </c>
      <c r="AG907" s="95" t="e">
        <f t="shared" si="88"/>
        <v>#N/A</v>
      </c>
      <c r="AH907" s="95"/>
      <c r="AI907" s="101" t="s">
        <v>28</v>
      </c>
      <c r="AJ907" s="101" t="s">
        <v>28</v>
      </c>
      <c r="AK907" s="101" t="s">
        <v>28</v>
      </c>
      <c r="AL907" s="102" t="str">
        <f t="shared" si="89"/>
        <v>nezměněna</v>
      </c>
      <c r="AM907" s="103"/>
    </row>
    <row r="908" spans="1:39" ht="15">
      <c r="A908" s="105" t="str">
        <f>IF('VSTUP SCAUx'!AY908="","",'VSTUP SCAUx'!AY908)</f>
        <v/>
      </c>
      <c r="B908" s="105" t="str">
        <f>IF('VSTUP SCAUx'!A908="","",'VSTUP SCAUx'!A908)</f>
        <v/>
      </c>
      <c r="C908" s="105" t="str">
        <f>IF('VSTUP SCAUx'!B908="","",'VSTUP SCAUx'!B908)</f>
        <v/>
      </c>
      <c r="D908" s="105" t="str">
        <f>IF('VSTUP SCAUx'!C908="","",'VSTUP SCAUx'!C908)</f>
        <v/>
      </c>
      <c r="E908" s="105" t="str">
        <f>IF('VSTUP SCAUx'!I908="","",'VSTUP SCAUx'!I908)</f>
        <v/>
      </c>
      <c r="F908" s="95" t="str">
        <f>IF('VSTUP SCAUx'!F908="","",'VSTUP SCAUx'!F908)</f>
        <v/>
      </c>
      <c r="G908" s="95" t="str">
        <f>IF('VSTUP SCAUx'!G908="","",'VSTUP SCAUx'!G908)</f>
        <v/>
      </c>
      <c r="H908" s="101" t="str">
        <f>IF('VSTUP SCAUx'!AC908="","","ANO")</f>
        <v/>
      </c>
      <c r="I908" s="106" t="str">
        <f>IF('VSTUP SCAUx'!BD908="","",'VSTUP SCAUx'!BD908)</f>
        <v/>
      </c>
      <c r="J908" s="101" t="str">
        <f>IF('VSTUP SCAUx'!N908="","",'VSTUP SCAUx'!N908)</f>
        <v/>
      </c>
      <c r="K908" s="95" t="s">
        <v>28</v>
      </c>
      <c r="L908" s="95" t="s">
        <v>28</v>
      </c>
      <c r="M908" s="95" t="s">
        <v>28</v>
      </c>
      <c r="N908" s="95"/>
      <c r="O908" s="95" t="s">
        <v>28</v>
      </c>
      <c r="P908" s="96" t="e">
        <f>ROUND(IF(F908="vyplnit","-",VLOOKUP(CONCATENATE(Y908,G908," ",Z908),ZU!$A$6:$H$100,5,FALSE)*F908),2)</f>
        <v>#N/A</v>
      </c>
      <c r="Q908" s="96" t="e">
        <f t="shared" si="84"/>
        <v>#N/A</v>
      </c>
      <c r="R908" s="97" t="s">
        <v>28</v>
      </c>
      <c r="S908" s="97" t="s">
        <v>28</v>
      </c>
      <c r="T908" s="97" t="s">
        <v>28</v>
      </c>
      <c r="U908" s="96"/>
      <c r="V908" s="101" t="str">
        <f>IF('VSTUP SCAUx'!BH908="","",'VSTUP SCAUx'!BH908)</f>
        <v/>
      </c>
      <c r="W908" s="101" t="str">
        <f>IF('VSTUP SCAUx'!BI908="","",'VSTUP SCAUx'!BI908)</f>
        <v/>
      </c>
      <c r="X908" s="98" t="e">
        <f t="shared" si="85"/>
        <v>#VALUE!</v>
      </c>
      <c r="Y908" s="99">
        <f>IF(A908="vyplnit"," ",VLOOKUP(A908,ZU!$B$6:$H$101,2,FALSE))</f>
        <v>0</v>
      </c>
      <c r="Z908" s="95" t="s">
        <v>28</v>
      </c>
      <c r="AA908" s="95"/>
      <c r="AB908" s="95" t="s">
        <v>28</v>
      </c>
      <c r="AC908" s="95" t="s">
        <v>28</v>
      </c>
      <c r="AD908" s="95" t="s">
        <v>28</v>
      </c>
      <c r="AE908" s="95">
        <f t="shared" si="86"/>
        <v>0</v>
      </c>
      <c r="AF908" s="100">
        <f t="shared" si="87"/>
        <v>1</v>
      </c>
      <c r="AG908" s="95" t="e">
        <f t="shared" si="88"/>
        <v>#N/A</v>
      </c>
      <c r="AH908" s="95"/>
      <c r="AI908" s="101" t="s">
        <v>28</v>
      </c>
      <c r="AJ908" s="101" t="s">
        <v>28</v>
      </c>
      <c r="AK908" s="101" t="s">
        <v>28</v>
      </c>
      <c r="AL908" s="102" t="str">
        <f t="shared" si="89"/>
        <v>nezměněna</v>
      </c>
      <c r="AM908" s="103"/>
    </row>
    <row r="909" spans="1:39" ht="15">
      <c r="A909" s="105" t="str">
        <f>IF('VSTUP SCAUx'!AY909="","",'VSTUP SCAUx'!AY909)</f>
        <v/>
      </c>
      <c r="B909" s="105" t="str">
        <f>IF('VSTUP SCAUx'!A909="","",'VSTUP SCAUx'!A909)</f>
        <v/>
      </c>
      <c r="C909" s="105" t="str">
        <f>IF('VSTUP SCAUx'!B909="","",'VSTUP SCAUx'!B909)</f>
        <v/>
      </c>
      <c r="D909" s="105" t="str">
        <f>IF('VSTUP SCAUx'!C909="","",'VSTUP SCAUx'!C909)</f>
        <v/>
      </c>
      <c r="E909" s="105" t="str">
        <f>IF('VSTUP SCAUx'!I909="","",'VSTUP SCAUx'!I909)</f>
        <v/>
      </c>
      <c r="F909" s="95" t="str">
        <f>IF('VSTUP SCAUx'!F909="","",'VSTUP SCAUx'!F909)</f>
        <v/>
      </c>
      <c r="G909" s="95" t="str">
        <f>IF('VSTUP SCAUx'!G909="","",'VSTUP SCAUx'!G909)</f>
        <v/>
      </c>
      <c r="H909" s="101" t="str">
        <f>IF('VSTUP SCAUx'!AC909="","","ANO")</f>
        <v/>
      </c>
      <c r="I909" s="106" t="str">
        <f>IF('VSTUP SCAUx'!BD909="","",'VSTUP SCAUx'!BD909)</f>
        <v/>
      </c>
      <c r="J909" s="101" t="str">
        <f>IF('VSTUP SCAUx'!N909="","",'VSTUP SCAUx'!N909)</f>
        <v/>
      </c>
      <c r="K909" s="95" t="s">
        <v>28</v>
      </c>
      <c r="L909" s="95" t="s">
        <v>28</v>
      </c>
      <c r="M909" s="95" t="s">
        <v>28</v>
      </c>
      <c r="N909" s="95"/>
      <c r="O909" s="95" t="s">
        <v>28</v>
      </c>
      <c r="P909" s="96" t="e">
        <f>ROUND(IF(F909="vyplnit","-",VLOOKUP(CONCATENATE(Y909,G909," ",Z909),ZU!$A$6:$H$100,5,FALSE)*F909),2)</f>
        <v>#N/A</v>
      </c>
      <c r="Q909" s="96" t="e">
        <f t="shared" si="84"/>
        <v>#N/A</v>
      </c>
      <c r="R909" s="97" t="s">
        <v>28</v>
      </c>
      <c r="S909" s="97" t="s">
        <v>28</v>
      </c>
      <c r="T909" s="97" t="s">
        <v>28</v>
      </c>
      <c r="U909" s="96"/>
      <c r="V909" s="101" t="str">
        <f>IF('VSTUP SCAUx'!BH909="","",'VSTUP SCAUx'!BH909)</f>
        <v/>
      </c>
      <c r="W909" s="101" t="str">
        <f>IF('VSTUP SCAUx'!BI909="","",'VSTUP SCAUx'!BI909)</f>
        <v/>
      </c>
      <c r="X909" s="98" t="e">
        <f t="shared" si="85"/>
        <v>#VALUE!</v>
      </c>
      <c r="Y909" s="99">
        <f>IF(A909="vyplnit"," ",VLOOKUP(A909,ZU!$B$6:$H$101,2,FALSE))</f>
        <v>0</v>
      </c>
      <c r="Z909" s="95" t="s">
        <v>28</v>
      </c>
      <c r="AA909" s="95"/>
      <c r="AB909" s="95" t="s">
        <v>28</v>
      </c>
      <c r="AC909" s="95" t="s">
        <v>28</v>
      </c>
      <c r="AD909" s="95" t="s">
        <v>28</v>
      </c>
      <c r="AE909" s="95">
        <f t="shared" si="86"/>
        <v>0</v>
      </c>
      <c r="AF909" s="100">
        <f t="shared" si="87"/>
        <v>1</v>
      </c>
      <c r="AG909" s="95" t="e">
        <f t="shared" si="88"/>
        <v>#N/A</v>
      </c>
      <c r="AH909" s="95"/>
      <c r="AI909" s="101" t="s">
        <v>28</v>
      </c>
      <c r="AJ909" s="101" t="s">
        <v>28</v>
      </c>
      <c r="AK909" s="101" t="s">
        <v>28</v>
      </c>
      <c r="AL909" s="102" t="str">
        <f t="shared" si="89"/>
        <v>nezměněna</v>
      </c>
      <c r="AM909" s="103"/>
    </row>
    <row r="910" spans="1:39" ht="15">
      <c r="A910" s="105" t="str">
        <f>IF('VSTUP SCAUx'!AY910="","",'VSTUP SCAUx'!AY910)</f>
        <v/>
      </c>
      <c r="B910" s="105" t="str">
        <f>IF('VSTUP SCAUx'!A910="","",'VSTUP SCAUx'!A910)</f>
        <v/>
      </c>
      <c r="C910" s="105" t="str">
        <f>IF('VSTUP SCAUx'!B910="","",'VSTUP SCAUx'!B910)</f>
        <v/>
      </c>
      <c r="D910" s="105" t="str">
        <f>IF('VSTUP SCAUx'!C910="","",'VSTUP SCAUx'!C910)</f>
        <v/>
      </c>
      <c r="E910" s="105" t="str">
        <f>IF('VSTUP SCAUx'!I910="","",'VSTUP SCAUx'!I910)</f>
        <v/>
      </c>
      <c r="F910" s="95" t="str">
        <f>IF('VSTUP SCAUx'!F910="","",'VSTUP SCAUx'!F910)</f>
        <v/>
      </c>
      <c r="G910" s="95" t="str">
        <f>IF('VSTUP SCAUx'!G910="","",'VSTUP SCAUx'!G910)</f>
        <v/>
      </c>
      <c r="H910" s="101" t="str">
        <f>IF('VSTUP SCAUx'!AC910="","","ANO")</f>
        <v/>
      </c>
      <c r="I910" s="106" t="str">
        <f>IF('VSTUP SCAUx'!BD910="","",'VSTUP SCAUx'!BD910)</f>
        <v/>
      </c>
      <c r="J910" s="101" t="str">
        <f>IF('VSTUP SCAUx'!N910="","",'VSTUP SCAUx'!N910)</f>
        <v/>
      </c>
      <c r="K910" s="95" t="s">
        <v>28</v>
      </c>
      <c r="L910" s="95" t="s">
        <v>28</v>
      </c>
      <c r="M910" s="95" t="s">
        <v>28</v>
      </c>
      <c r="N910" s="95"/>
      <c r="O910" s="95" t="s">
        <v>28</v>
      </c>
      <c r="P910" s="96" t="e">
        <f>ROUND(IF(F910="vyplnit","-",VLOOKUP(CONCATENATE(Y910,G910," ",Z910),ZU!$A$6:$H$100,5,FALSE)*F910),2)</f>
        <v>#N/A</v>
      </c>
      <c r="Q910" s="96" t="e">
        <f t="shared" si="84"/>
        <v>#N/A</v>
      </c>
      <c r="R910" s="97" t="s">
        <v>28</v>
      </c>
      <c r="S910" s="97" t="s">
        <v>28</v>
      </c>
      <c r="T910" s="97" t="s">
        <v>28</v>
      </c>
      <c r="U910" s="96"/>
      <c r="V910" s="101" t="str">
        <f>IF('VSTUP SCAUx'!BH910="","",'VSTUP SCAUx'!BH910)</f>
        <v/>
      </c>
      <c r="W910" s="101" t="str">
        <f>IF('VSTUP SCAUx'!BI910="","",'VSTUP SCAUx'!BI910)</f>
        <v/>
      </c>
      <c r="X910" s="98" t="e">
        <f t="shared" si="85"/>
        <v>#VALUE!</v>
      </c>
      <c r="Y910" s="99">
        <f>IF(A910="vyplnit"," ",VLOOKUP(A910,ZU!$B$6:$H$101,2,FALSE))</f>
        <v>0</v>
      </c>
      <c r="Z910" s="95" t="s">
        <v>28</v>
      </c>
      <c r="AA910" s="95"/>
      <c r="AB910" s="95" t="s">
        <v>28</v>
      </c>
      <c r="AC910" s="95" t="s">
        <v>28</v>
      </c>
      <c r="AD910" s="95" t="s">
        <v>28</v>
      </c>
      <c r="AE910" s="95">
        <f t="shared" si="86"/>
        <v>0</v>
      </c>
      <c r="AF910" s="100">
        <f t="shared" si="87"/>
        <v>1</v>
      </c>
      <c r="AG910" s="95" t="e">
        <f t="shared" si="88"/>
        <v>#N/A</v>
      </c>
      <c r="AH910" s="95"/>
      <c r="AI910" s="101" t="s">
        <v>28</v>
      </c>
      <c r="AJ910" s="101" t="s">
        <v>28</v>
      </c>
      <c r="AK910" s="101" t="s">
        <v>28</v>
      </c>
      <c r="AL910" s="102" t="str">
        <f t="shared" si="89"/>
        <v>nezměněna</v>
      </c>
      <c r="AM910" s="103"/>
    </row>
    <row r="911" spans="1:39" ht="15">
      <c r="A911" s="105" t="str">
        <f>IF('VSTUP SCAUx'!AY911="","",'VSTUP SCAUx'!AY911)</f>
        <v/>
      </c>
      <c r="B911" s="105" t="str">
        <f>IF('VSTUP SCAUx'!A911="","",'VSTUP SCAUx'!A911)</f>
        <v/>
      </c>
      <c r="C911" s="105" t="str">
        <f>IF('VSTUP SCAUx'!B911="","",'VSTUP SCAUx'!B911)</f>
        <v/>
      </c>
      <c r="D911" s="105" t="str">
        <f>IF('VSTUP SCAUx'!C911="","",'VSTUP SCAUx'!C911)</f>
        <v/>
      </c>
      <c r="E911" s="105" t="str">
        <f>IF('VSTUP SCAUx'!I911="","",'VSTUP SCAUx'!I911)</f>
        <v/>
      </c>
      <c r="F911" s="95" t="str">
        <f>IF('VSTUP SCAUx'!F911="","",'VSTUP SCAUx'!F911)</f>
        <v/>
      </c>
      <c r="G911" s="95" t="str">
        <f>IF('VSTUP SCAUx'!G911="","",'VSTUP SCAUx'!G911)</f>
        <v/>
      </c>
      <c r="H911" s="101" t="str">
        <f>IF('VSTUP SCAUx'!AC911="","","ANO")</f>
        <v/>
      </c>
      <c r="I911" s="106" t="str">
        <f>IF('VSTUP SCAUx'!BD911="","",'VSTUP SCAUx'!BD911)</f>
        <v/>
      </c>
      <c r="J911" s="101" t="str">
        <f>IF('VSTUP SCAUx'!N911="","",'VSTUP SCAUx'!N911)</f>
        <v/>
      </c>
      <c r="K911" s="95" t="s">
        <v>28</v>
      </c>
      <c r="L911" s="95" t="s">
        <v>28</v>
      </c>
      <c r="M911" s="95" t="s">
        <v>28</v>
      </c>
      <c r="N911" s="95"/>
      <c r="O911" s="95" t="s">
        <v>28</v>
      </c>
      <c r="P911" s="96" t="e">
        <f>ROUND(IF(F911="vyplnit","-",VLOOKUP(CONCATENATE(Y911,G911," ",Z911),ZU!$A$6:$H$100,5,FALSE)*F911),2)</f>
        <v>#N/A</v>
      </c>
      <c r="Q911" s="96" t="e">
        <f t="shared" si="84"/>
        <v>#N/A</v>
      </c>
      <c r="R911" s="97" t="s">
        <v>28</v>
      </c>
      <c r="S911" s="97" t="s">
        <v>28</v>
      </c>
      <c r="T911" s="97" t="s">
        <v>28</v>
      </c>
      <c r="U911" s="96"/>
      <c r="V911" s="101" t="str">
        <f>IF('VSTUP SCAUx'!BH911="","",'VSTUP SCAUx'!BH911)</f>
        <v/>
      </c>
      <c r="W911" s="101" t="str">
        <f>IF('VSTUP SCAUx'!BI911="","",'VSTUP SCAUx'!BI911)</f>
        <v/>
      </c>
      <c r="X911" s="98" t="e">
        <f t="shared" si="85"/>
        <v>#VALUE!</v>
      </c>
      <c r="Y911" s="99">
        <f>IF(A911="vyplnit"," ",VLOOKUP(A911,ZU!$B$6:$H$101,2,FALSE))</f>
        <v>0</v>
      </c>
      <c r="Z911" s="95" t="s">
        <v>28</v>
      </c>
      <c r="AA911" s="95"/>
      <c r="AB911" s="95" t="s">
        <v>28</v>
      </c>
      <c r="AC911" s="95" t="s">
        <v>28</v>
      </c>
      <c r="AD911" s="95" t="s">
        <v>28</v>
      </c>
      <c r="AE911" s="95">
        <f t="shared" si="86"/>
        <v>0</v>
      </c>
      <c r="AF911" s="100">
        <f t="shared" si="87"/>
        <v>1</v>
      </c>
      <c r="AG911" s="95" t="e">
        <f t="shared" si="88"/>
        <v>#N/A</v>
      </c>
      <c r="AH911" s="95"/>
      <c r="AI911" s="101" t="s">
        <v>28</v>
      </c>
      <c r="AJ911" s="101" t="s">
        <v>28</v>
      </c>
      <c r="AK911" s="101" t="s">
        <v>28</v>
      </c>
      <c r="AL911" s="102" t="str">
        <f t="shared" si="89"/>
        <v>nezměněna</v>
      </c>
      <c r="AM911" s="103"/>
    </row>
    <row r="912" spans="1:39" ht="15">
      <c r="A912" s="105" t="str">
        <f>IF('VSTUP SCAUx'!AY912="","",'VSTUP SCAUx'!AY912)</f>
        <v/>
      </c>
      <c r="B912" s="105" t="str">
        <f>IF('VSTUP SCAUx'!A912="","",'VSTUP SCAUx'!A912)</f>
        <v/>
      </c>
      <c r="C912" s="105" t="str">
        <f>IF('VSTUP SCAUx'!B912="","",'VSTUP SCAUx'!B912)</f>
        <v/>
      </c>
      <c r="D912" s="105" t="str">
        <f>IF('VSTUP SCAUx'!C912="","",'VSTUP SCAUx'!C912)</f>
        <v/>
      </c>
      <c r="E912" s="105" t="str">
        <f>IF('VSTUP SCAUx'!I912="","",'VSTUP SCAUx'!I912)</f>
        <v/>
      </c>
      <c r="F912" s="95" t="str">
        <f>IF('VSTUP SCAUx'!F912="","",'VSTUP SCAUx'!F912)</f>
        <v/>
      </c>
      <c r="G912" s="95" t="str">
        <f>IF('VSTUP SCAUx'!G912="","",'VSTUP SCAUx'!G912)</f>
        <v/>
      </c>
      <c r="H912" s="101" t="str">
        <f>IF('VSTUP SCAUx'!AC912="","","ANO")</f>
        <v/>
      </c>
      <c r="I912" s="106" t="str">
        <f>IF('VSTUP SCAUx'!BD912="","",'VSTUP SCAUx'!BD912)</f>
        <v/>
      </c>
      <c r="J912" s="101" t="str">
        <f>IF('VSTUP SCAUx'!N912="","",'VSTUP SCAUx'!N912)</f>
        <v/>
      </c>
      <c r="K912" s="95" t="s">
        <v>28</v>
      </c>
      <c r="L912" s="95" t="s">
        <v>28</v>
      </c>
      <c r="M912" s="95" t="s">
        <v>28</v>
      </c>
      <c r="N912" s="95"/>
      <c r="O912" s="95" t="s">
        <v>28</v>
      </c>
      <c r="P912" s="96" t="e">
        <f>ROUND(IF(F912="vyplnit","-",VLOOKUP(CONCATENATE(Y912,G912," ",Z912),ZU!$A$6:$H$100,5,FALSE)*F912),2)</f>
        <v>#N/A</v>
      </c>
      <c r="Q912" s="96" t="e">
        <f t="shared" si="84"/>
        <v>#N/A</v>
      </c>
      <c r="R912" s="97" t="s">
        <v>28</v>
      </c>
      <c r="S912" s="97" t="s">
        <v>28</v>
      </c>
      <c r="T912" s="97" t="s">
        <v>28</v>
      </c>
      <c r="U912" s="96"/>
      <c r="V912" s="101" t="str">
        <f>IF('VSTUP SCAUx'!BH912="","",'VSTUP SCAUx'!BH912)</f>
        <v/>
      </c>
      <c r="W912" s="101" t="str">
        <f>IF('VSTUP SCAUx'!BI912="","",'VSTUP SCAUx'!BI912)</f>
        <v/>
      </c>
      <c r="X912" s="98" t="e">
        <f t="shared" si="85"/>
        <v>#VALUE!</v>
      </c>
      <c r="Y912" s="99">
        <f>IF(A912="vyplnit"," ",VLOOKUP(A912,ZU!$B$6:$H$101,2,FALSE))</f>
        <v>0</v>
      </c>
      <c r="Z912" s="95" t="s">
        <v>28</v>
      </c>
      <c r="AA912" s="95"/>
      <c r="AB912" s="95" t="s">
        <v>28</v>
      </c>
      <c r="AC912" s="95" t="s">
        <v>28</v>
      </c>
      <c r="AD912" s="95" t="s">
        <v>28</v>
      </c>
      <c r="AE912" s="95">
        <f t="shared" si="86"/>
        <v>0</v>
      </c>
      <c r="AF912" s="100">
        <f t="shared" si="87"/>
        <v>1</v>
      </c>
      <c r="AG912" s="95" t="e">
        <f t="shared" si="88"/>
        <v>#N/A</v>
      </c>
      <c r="AH912" s="95"/>
      <c r="AI912" s="101" t="s">
        <v>28</v>
      </c>
      <c r="AJ912" s="101" t="s">
        <v>28</v>
      </c>
      <c r="AK912" s="101" t="s">
        <v>28</v>
      </c>
      <c r="AL912" s="102" t="str">
        <f t="shared" si="89"/>
        <v>nezměněna</v>
      </c>
      <c r="AM912" s="103"/>
    </row>
    <row r="913" spans="1:39" ht="15">
      <c r="A913" s="105" t="str">
        <f>IF('VSTUP SCAUx'!AY913="","",'VSTUP SCAUx'!AY913)</f>
        <v/>
      </c>
      <c r="B913" s="105" t="str">
        <f>IF('VSTUP SCAUx'!A913="","",'VSTUP SCAUx'!A913)</f>
        <v/>
      </c>
      <c r="C913" s="105" t="str">
        <f>IF('VSTUP SCAUx'!B913="","",'VSTUP SCAUx'!B913)</f>
        <v/>
      </c>
      <c r="D913" s="105" t="str">
        <f>IF('VSTUP SCAUx'!C913="","",'VSTUP SCAUx'!C913)</f>
        <v/>
      </c>
      <c r="E913" s="105" t="str">
        <f>IF('VSTUP SCAUx'!I913="","",'VSTUP SCAUx'!I913)</f>
        <v/>
      </c>
      <c r="F913" s="95" t="str">
        <f>IF('VSTUP SCAUx'!F913="","",'VSTUP SCAUx'!F913)</f>
        <v/>
      </c>
      <c r="G913" s="95" t="str">
        <f>IF('VSTUP SCAUx'!G913="","",'VSTUP SCAUx'!G913)</f>
        <v/>
      </c>
      <c r="H913" s="101" t="str">
        <f>IF('VSTUP SCAUx'!AC913="","","ANO")</f>
        <v/>
      </c>
      <c r="I913" s="106" t="str">
        <f>IF('VSTUP SCAUx'!BD913="","",'VSTUP SCAUx'!BD913)</f>
        <v/>
      </c>
      <c r="J913" s="101" t="str">
        <f>IF('VSTUP SCAUx'!N913="","",'VSTUP SCAUx'!N913)</f>
        <v/>
      </c>
      <c r="K913" s="95" t="s">
        <v>28</v>
      </c>
      <c r="L913" s="95" t="s">
        <v>28</v>
      </c>
      <c r="M913" s="95" t="s">
        <v>28</v>
      </c>
      <c r="N913" s="95"/>
      <c r="O913" s="95" t="s">
        <v>28</v>
      </c>
      <c r="P913" s="96" t="e">
        <f>ROUND(IF(F913="vyplnit","-",VLOOKUP(CONCATENATE(Y913,G913," ",Z913),ZU!$A$6:$H$100,5,FALSE)*F913),2)</f>
        <v>#N/A</v>
      </c>
      <c r="Q913" s="96" t="e">
        <f t="shared" si="84"/>
        <v>#N/A</v>
      </c>
      <c r="R913" s="97" t="s">
        <v>28</v>
      </c>
      <c r="S913" s="97" t="s">
        <v>28</v>
      </c>
      <c r="T913" s="97" t="s">
        <v>28</v>
      </c>
      <c r="U913" s="96"/>
      <c r="V913" s="101" t="str">
        <f>IF('VSTUP SCAUx'!BH913="","",'VSTUP SCAUx'!BH913)</f>
        <v/>
      </c>
      <c r="W913" s="101" t="str">
        <f>IF('VSTUP SCAUx'!BI913="","",'VSTUP SCAUx'!BI913)</f>
        <v/>
      </c>
      <c r="X913" s="98" t="e">
        <f t="shared" si="85"/>
        <v>#VALUE!</v>
      </c>
      <c r="Y913" s="99">
        <f>IF(A913="vyplnit"," ",VLOOKUP(A913,ZU!$B$6:$H$101,2,FALSE))</f>
        <v>0</v>
      </c>
      <c r="Z913" s="95" t="s">
        <v>28</v>
      </c>
      <c r="AA913" s="95"/>
      <c r="AB913" s="95" t="s">
        <v>28</v>
      </c>
      <c r="AC913" s="95" t="s">
        <v>28</v>
      </c>
      <c r="AD913" s="95" t="s">
        <v>28</v>
      </c>
      <c r="AE913" s="95">
        <f t="shared" si="86"/>
        <v>0</v>
      </c>
      <c r="AF913" s="100">
        <f t="shared" si="87"/>
        <v>1</v>
      </c>
      <c r="AG913" s="95" t="e">
        <f t="shared" si="88"/>
        <v>#N/A</v>
      </c>
      <c r="AH913" s="95"/>
      <c r="AI913" s="101" t="s">
        <v>28</v>
      </c>
      <c r="AJ913" s="101" t="s">
        <v>28</v>
      </c>
      <c r="AK913" s="101" t="s">
        <v>28</v>
      </c>
      <c r="AL913" s="102" t="str">
        <f t="shared" si="89"/>
        <v>nezměněna</v>
      </c>
      <c r="AM913" s="103"/>
    </row>
    <row r="914" spans="1:39" ht="15">
      <c r="A914" s="105" t="str">
        <f>IF('VSTUP SCAUx'!AY914="","",'VSTUP SCAUx'!AY914)</f>
        <v/>
      </c>
      <c r="B914" s="105" t="str">
        <f>IF('VSTUP SCAUx'!A914="","",'VSTUP SCAUx'!A914)</f>
        <v/>
      </c>
      <c r="C914" s="105" t="str">
        <f>IF('VSTUP SCAUx'!B914="","",'VSTUP SCAUx'!B914)</f>
        <v/>
      </c>
      <c r="D914" s="105" t="str">
        <f>IF('VSTUP SCAUx'!C914="","",'VSTUP SCAUx'!C914)</f>
        <v/>
      </c>
      <c r="E914" s="105" t="str">
        <f>IF('VSTUP SCAUx'!I914="","",'VSTUP SCAUx'!I914)</f>
        <v/>
      </c>
      <c r="F914" s="95" t="str">
        <f>IF('VSTUP SCAUx'!F914="","",'VSTUP SCAUx'!F914)</f>
        <v/>
      </c>
      <c r="G914" s="95" t="str">
        <f>IF('VSTUP SCAUx'!G914="","",'VSTUP SCAUx'!G914)</f>
        <v/>
      </c>
      <c r="H914" s="101" t="str">
        <f>IF('VSTUP SCAUx'!AC914="","","ANO")</f>
        <v/>
      </c>
      <c r="I914" s="106" t="str">
        <f>IF('VSTUP SCAUx'!BD914="","",'VSTUP SCAUx'!BD914)</f>
        <v/>
      </c>
      <c r="J914" s="101" t="str">
        <f>IF('VSTUP SCAUx'!N914="","",'VSTUP SCAUx'!N914)</f>
        <v/>
      </c>
      <c r="K914" s="95" t="s">
        <v>28</v>
      </c>
      <c r="L914" s="95" t="s">
        <v>28</v>
      </c>
      <c r="M914" s="95" t="s">
        <v>28</v>
      </c>
      <c r="N914" s="95"/>
      <c r="O914" s="95" t="s">
        <v>28</v>
      </c>
      <c r="P914" s="96" t="e">
        <f>ROUND(IF(F914="vyplnit","-",VLOOKUP(CONCATENATE(Y914,G914," ",Z914),ZU!$A$6:$H$100,5,FALSE)*F914),2)</f>
        <v>#N/A</v>
      </c>
      <c r="Q914" s="96" t="e">
        <f t="shared" si="84"/>
        <v>#N/A</v>
      </c>
      <c r="R914" s="97" t="s">
        <v>28</v>
      </c>
      <c r="S914" s="97" t="s">
        <v>28</v>
      </c>
      <c r="T914" s="97" t="s">
        <v>28</v>
      </c>
      <c r="U914" s="96"/>
      <c r="V914" s="101" t="str">
        <f>IF('VSTUP SCAUx'!BH914="","",'VSTUP SCAUx'!BH914)</f>
        <v/>
      </c>
      <c r="W914" s="101" t="str">
        <f>IF('VSTUP SCAUx'!BI914="","",'VSTUP SCAUx'!BI914)</f>
        <v/>
      </c>
      <c r="X914" s="98" t="e">
        <f t="shared" si="85"/>
        <v>#VALUE!</v>
      </c>
      <c r="Y914" s="99">
        <f>IF(A914="vyplnit"," ",VLOOKUP(A914,ZU!$B$6:$H$101,2,FALSE))</f>
        <v>0</v>
      </c>
      <c r="Z914" s="95" t="s">
        <v>28</v>
      </c>
      <c r="AA914" s="95"/>
      <c r="AB914" s="95" t="s">
        <v>28</v>
      </c>
      <c r="AC914" s="95" t="s">
        <v>28</v>
      </c>
      <c r="AD914" s="95" t="s">
        <v>28</v>
      </c>
      <c r="AE914" s="95">
        <f t="shared" si="86"/>
        <v>0</v>
      </c>
      <c r="AF914" s="100">
        <f t="shared" si="87"/>
        <v>1</v>
      </c>
      <c r="AG914" s="95" t="e">
        <f t="shared" si="88"/>
        <v>#N/A</v>
      </c>
      <c r="AH914" s="95"/>
      <c r="AI914" s="101" t="s">
        <v>28</v>
      </c>
      <c r="AJ914" s="101" t="s">
        <v>28</v>
      </c>
      <c r="AK914" s="101" t="s">
        <v>28</v>
      </c>
      <c r="AL914" s="102" t="str">
        <f t="shared" si="89"/>
        <v>nezměněna</v>
      </c>
      <c r="AM914" s="103"/>
    </row>
    <row r="915" spans="1:39" ht="15">
      <c r="A915" s="105" t="str">
        <f>IF('VSTUP SCAUx'!AY915="","",'VSTUP SCAUx'!AY915)</f>
        <v/>
      </c>
      <c r="B915" s="105" t="str">
        <f>IF('VSTUP SCAUx'!A915="","",'VSTUP SCAUx'!A915)</f>
        <v/>
      </c>
      <c r="C915" s="105" t="str">
        <f>IF('VSTUP SCAUx'!B915="","",'VSTUP SCAUx'!B915)</f>
        <v/>
      </c>
      <c r="D915" s="105" t="str">
        <f>IF('VSTUP SCAUx'!C915="","",'VSTUP SCAUx'!C915)</f>
        <v/>
      </c>
      <c r="E915" s="105" t="str">
        <f>IF('VSTUP SCAUx'!I915="","",'VSTUP SCAUx'!I915)</f>
        <v/>
      </c>
      <c r="F915" s="95" t="str">
        <f>IF('VSTUP SCAUx'!F915="","",'VSTUP SCAUx'!F915)</f>
        <v/>
      </c>
      <c r="G915" s="95" t="str">
        <f>IF('VSTUP SCAUx'!G915="","",'VSTUP SCAUx'!G915)</f>
        <v/>
      </c>
      <c r="H915" s="101" t="str">
        <f>IF('VSTUP SCAUx'!AC915="","","ANO")</f>
        <v/>
      </c>
      <c r="I915" s="106" t="str">
        <f>IF('VSTUP SCAUx'!BD915="","",'VSTUP SCAUx'!BD915)</f>
        <v/>
      </c>
      <c r="J915" s="101" t="str">
        <f>IF('VSTUP SCAUx'!N915="","",'VSTUP SCAUx'!N915)</f>
        <v/>
      </c>
      <c r="K915" s="95" t="s">
        <v>28</v>
      </c>
      <c r="L915" s="95" t="s">
        <v>28</v>
      </c>
      <c r="M915" s="95" t="s">
        <v>28</v>
      </c>
      <c r="N915" s="95"/>
      <c r="O915" s="95" t="s">
        <v>28</v>
      </c>
      <c r="P915" s="96" t="e">
        <f>ROUND(IF(F915="vyplnit","-",VLOOKUP(CONCATENATE(Y915,G915," ",Z915),ZU!$A$6:$H$100,5,FALSE)*F915),2)</f>
        <v>#N/A</v>
      </c>
      <c r="Q915" s="96" t="e">
        <f t="shared" si="84"/>
        <v>#N/A</v>
      </c>
      <c r="R915" s="97" t="s">
        <v>28</v>
      </c>
      <c r="S915" s="97" t="s">
        <v>28</v>
      </c>
      <c r="T915" s="97" t="s">
        <v>28</v>
      </c>
      <c r="U915" s="96"/>
      <c r="V915" s="101" t="str">
        <f>IF('VSTUP SCAUx'!BH915="","",'VSTUP SCAUx'!BH915)</f>
        <v/>
      </c>
      <c r="W915" s="101" t="str">
        <f>IF('VSTUP SCAUx'!BI915="","",'VSTUP SCAUx'!BI915)</f>
        <v/>
      </c>
      <c r="X915" s="98" t="e">
        <f t="shared" si="85"/>
        <v>#VALUE!</v>
      </c>
      <c r="Y915" s="99">
        <f>IF(A915="vyplnit"," ",VLOOKUP(A915,ZU!$B$6:$H$101,2,FALSE))</f>
        <v>0</v>
      </c>
      <c r="Z915" s="95" t="s">
        <v>28</v>
      </c>
      <c r="AA915" s="95"/>
      <c r="AB915" s="95" t="s">
        <v>28</v>
      </c>
      <c r="AC915" s="95" t="s">
        <v>28</v>
      </c>
      <c r="AD915" s="95" t="s">
        <v>28</v>
      </c>
      <c r="AE915" s="95">
        <f t="shared" si="86"/>
        <v>0</v>
      </c>
      <c r="AF915" s="100">
        <f t="shared" si="87"/>
        <v>1</v>
      </c>
      <c r="AG915" s="95" t="e">
        <f t="shared" si="88"/>
        <v>#N/A</v>
      </c>
      <c r="AH915" s="95"/>
      <c r="AI915" s="101" t="s">
        <v>28</v>
      </c>
      <c r="AJ915" s="101" t="s">
        <v>28</v>
      </c>
      <c r="AK915" s="101" t="s">
        <v>28</v>
      </c>
      <c r="AL915" s="102" t="str">
        <f t="shared" si="89"/>
        <v>nezměněna</v>
      </c>
      <c r="AM915" s="103"/>
    </row>
    <row r="916" spans="1:39" ht="15">
      <c r="A916" s="105" t="str">
        <f>IF('VSTUP SCAUx'!AY916="","",'VSTUP SCAUx'!AY916)</f>
        <v/>
      </c>
      <c r="B916" s="105" t="str">
        <f>IF('VSTUP SCAUx'!A916="","",'VSTUP SCAUx'!A916)</f>
        <v/>
      </c>
      <c r="C916" s="105" t="str">
        <f>IF('VSTUP SCAUx'!B916="","",'VSTUP SCAUx'!B916)</f>
        <v/>
      </c>
      <c r="D916" s="105" t="str">
        <f>IF('VSTUP SCAUx'!C916="","",'VSTUP SCAUx'!C916)</f>
        <v/>
      </c>
      <c r="E916" s="105" t="str">
        <f>IF('VSTUP SCAUx'!I916="","",'VSTUP SCAUx'!I916)</f>
        <v/>
      </c>
      <c r="F916" s="95" t="str">
        <f>IF('VSTUP SCAUx'!F916="","",'VSTUP SCAUx'!F916)</f>
        <v/>
      </c>
      <c r="G916" s="95" t="str">
        <f>IF('VSTUP SCAUx'!G916="","",'VSTUP SCAUx'!G916)</f>
        <v/>
      </c>
      <c r="H916" s="101" t="str">
        <f>IF('VSTUP SCAUx'!AC916="","","ANO")</f>
        <v/>
      </c>
      <c r="I916" s="106" t="str">
        <f>IF('VSTUP SCAUx'!BD916="","",'VSTUP SCAUx'!BD916)</f>
        <v/>
      </c>
      <c r="J916" s="101" t="str">
        <f>IF('VSTUP SCAUx'!N916="","",'VSTUP SCAUx'!N916)</f>
        <v/>
      </c>
      <c r="K916" s="95" t="s">
        <v>28</v>
      </c>
      <c r="L916" s="95" t="s">
        <v>28</v>
      </c>
      <c r="M916" s="95" t="s">
        <v>28</v>
      </c>
      <c r="N916" s="95"/>
      <c r="O916" s="95" t="s">
        <v>28</v>
      </c>
      <c r="P916" s="96" t="e">
        <f>ROUND(IF(F916="vyplnit","-",VLOOKUP(CONCATENATE(Y916,G916," ",Z916),ZU!$A$6:$H$100,5,FALSE)*F916),2)</f>
        <v>#N/A</v>
      </c>
      <c r="Q916" s="96" t="e">
        <f t="shared" si="84"/>
        <v>#N/A</v>
      </c>
      <c r="R916" s="97" t="s">
        <v>28</v>
      </c>
      <c r="S916" s="97" t="s">
        <v>28</v>
      </c>
      <c r="T916" s="97" t="s">
        <v>28</v>
      </c>
      <c r="U916" s="96"/>
      <c r="V916" s="101" t="str">
        <f>IF('VSTUP SCAUx'!BH916="","",'VSTUP SCAUx'!BH916)</f>
        <v/>
      </c>
      <c r="W916" s="101" t="str">
        <f>IF('VSTUP SCAUx'!BI916="","",'VSTUP SCAUx'!BI916)</f>
        <v/>
      </c>
      <c r="X916" s="98" t="e">
        <f t="shared" si="85"/>
        <v>#VALUE!</v>
      </c>
      <c r="Y916" s="99">
        <f>IF(A916="vyplnit"," ",VLOOKUP(A916,ZU!$B$6:$H$101,2,FALSE))</f>
        <v>0</v>
      </c>
      <c r="Z916" s="95" t="s">
        <v>28</v>
      </c>
      <c r="AA916" s="95"/>
      <c r="AB916" s="95" t="s">
        <v>28</v>
      </c>
      <c r="AC916" s="95" t="s">
        <v>28</v>
      </c>
      <c r="AD916" s="95" t="s">
        <v>28</v>
      </c>
      <c r="AE916" s="95">
        <f t="shared" si="86"/>
        <v>0</v>
      </c>
      <c r="AF916" s="100">
        <f t="shared" si="87"/>
        <v>1</v>
      </c>
      <c r="AG916" s="95" t="e">
        <f t="shared" si="88"/>
        <v>#N/A</v>
      </c>
      <c r="AH916" s="95"/>
      <c r="AI916" s="101" t="s">
        <v>28</v>
      </c>
      <c r="AJ916" s="101" t="s">
        <v>28</v>
      </c>
      <c r="AK916" s="101" t="s">
        <v>28</v>
      </c>
      <c r="AL916" s="102" t="str">
        <f t="shared" si="89"/>
        <v>nezměněna</v>
      </c>
      <c r="AM916" s="103"/>
    </row>
    <row r="917" spans="1:39" ht="15">
      <c r="A917" s="105" t="str">
        <f>IF('VSTUP SCAUx'!AY917="","",'VSTUP SCAUx'!AY917)</f>
        <v/>
      </c>
      <c r="B917" s="105" t="str">
        <f>IF('VSTUP SCAUx'!A917="","",'VSTUP SCAUx'!A917)</f>
        <v/>
      </c>
      <c r="C917" s="105" t="str">
        <f>IF('VSTUP SCAUx'!B917="","",'VSTUP SCAUx'!B917)</f>
        <v/>
      </c>
      <c r="D917" s="105" t="str">
        <f>IF('VSTUP SCAUx'!C917="","",'VSTUP SCAUx'!C917)</f>
        <v/>
      </c>
      <c r="E917" s="105" t="str">
        <f>IF('VSTUP SCAUx'!I917="","",'VSTUP SCAUx'!I917)</f>
        <v/>
      </c>
      <c r="F917" s="95" t="str">
        <f>IF('VSTUP SCAUx'!F917="","",'VSTUP SCAUx'!F917)</f>
        <v/>
      </c>
      <c r="G917" s="95" t="str">
        <f>IF('VSTUP SCAUx'!G917="","",'VSTUP SCAUx'!G917)</f>
        <v/>
      </c>
      <c r="H917" s="101" t="str">
        <f>IF('VSTUP SCAUx'!AC917="","","ANO")</f>
        <v/>
      </c>
      <c r="I917" s="106" t="str">
        <f>IF('VSTUP SCAUx'!BD917="","",'VSTUP SCAUx'!BD917)</f>
        <v/>
      </c>
      <c r="J917" s="101" t="str">
        <f>IF('VSTUP SCAUx'!N917="","",'VSTUP SCAUx'!N917)</f>
        <v/>
      </c>
      <c r="K917" s="95" t="s">
        <v>28</v>
      </c>
      <c r="L917" s="95" t="s">
        <v>28</v>
      </c>
      <c r="M917" s="95" t="s">
        <v>28</v>
      </c>
      <c r="N917" s="95"/>
      <c r="O917" s="95" t="s">
        <v>28</v>
      </c>
      <c r="P917" s="96" t="e">
        <f>ROUND(IF(F917="vyplnit","-",VLOOKUP(CONCATENATE(Y917,G917," ",Z917),ZU!$A$6:$H$100,5,FALSE)*F917),2)</f>
        <v>#N/A</v>
      </c>
      <c r="Q917" s="96" t="e">
        <f t="shared" si="84"/>
        <v>#N/A</v>
      </c>
      <c r="R917" s="97" t="s">
        <v>28</v>
      </c>
      <c r="S917" s="97" t="s">
        <v>28</v>
      </c>
      <c r="T917" s="97" t="s">
        <v>28</v>
      </c>
      <c r="U917" s="96"/>
      <c r="V917" s="101" t="str">
        <f>IF('VSTUP SCAUx'!BH917="","",'VSTUP SCAUx'!BH917)</f>
        <v/>
      </c>
      <c r="W917" s="101" t="str">
        <f>IF('VSTUP SCAUx'!BI917="","",'VSTUP SCAUx'!BI917)</f>
        <v/>
      </c>
      <c r="X917" s="98" t="e">
        <f t="shared" si="85"/>
        <v>#VALUE!</v>
      </c>
      <c r="Y917" s="99">
        <f>IF(A917="vyplnit"," ",VLOOKUP(A917,ZU!$B$6:$H$101,2,FALSE))</f>
        <v>0</v>
      </c>
      <c r="Z917" s="95" t="s">
        <v>28</v>
      </c>
      <c r="AA917" s="95"/>
      <c r="AB917" s="95" t="s">
        <v>28</v>
      </c>
      <c r="AC917" s="95" t="s">
        <v>28</v>
      </c>
      <c r="AD917" s="95" t="s">
        <v>28</v>
      </c>
      <c r="AE917" s="95">
        <f t="shared" si="86"/>
        <v>0</v>
      </c>
      <c r="AF917" s="100">
        <f t="shared" si="87"/>
        <v>1</v>
      </c>
      <c r="AG917" s="95" t="e">
        <f t="shared" si="88"/>
        <v>#N/A</v>
      </c>
      <c r="AH917" s="95"/>
      <c r="AI917" s="101" t="s">
        <v>28</v>
      </c>
      <c r="AJ917" s="101" t="s">
        <v>28</v>
      </c>
      <c r="AK917" s="101" t="s">
        <v>28</v>
      </c>
      <c r="AL917" s="102" t="str">
        <f t="shared" si="89"/>
        <v>nezměněna</v>
      </c>
      <c r="AM917" s="103"/>
    </row>
    <row r="918" spans="1:39" ht="15">
      <c r="A918" s="105" t="str">
        <f>IF('VSTUP SCAUx'!AY918="","",'VSTUP SCAUx'!AY918)</f>
        <v/>
      </c>
      <c r="B918" s="105" t="str">
        <f>IF('VSTUP SCAUx'!A918="","",'VSTUP SCAUx'!A918)</f>
        <v/>
      </c>
      <c r="C918" s="105" t="str">
        <f>IF('VSTUP SCAUx'!B918="","",'VSTUP SCAUx'!B918)</f>
        <v/>
      </c>
      <c r="D918" s="105" t="str">
        <f>IF('VSTUP SCAUx'!C918="","",'VSTUP SCAUx'!C918)</f>
        <v/>
      </c>
      <c r="E918" s="105" t="str">
        <f>IF('VSTUP SCAUx'!I918="","",'VSTUP SCAUx'!I918)</f>
        <v/>
      </c>
      <c r="F918" s="95" t="str">
        <f>IF('VSTUP SCAUx'!F918="","",'VSTUP SCAUx'!F918)</f>
        <v/>
      </c>
      <c r="G918" s="95" t="str">
        <f>IF('VSTUP SCAUx'!G918="","",'VSTUP SCAUx'!G918)</f>
        <v/>
      </c>
      <c r="H918" s="101" t="str">
        <f>IF('VSTUP SCAUx'!AC918="","","ANO")</f>
        <v/>
      </c>
      <c r="I918" s="106" t="str">
        <f>IF('VSTUP SCAUx'!BD918="","",'VSTUP SCAUx'!BD918)</f>
        <v/>
      </c>
      <c r="J918" s="101" t="str">
        <f>IF('VSTUP SCAUx'!N918="","",'VSTUP SCAUx'!N918)</f>
        <v/>
      </c>
      <c r="K918" s="95" t="s">
        <v>28</v>
      </c>
      <c r="L918" s="95" t="s">
        <v>28</v>
      </c>
      <c r="M918" s="95" t="s">
        <v>28</v>
      </c>
      <c r="N918" s="95"/>
      <c r="O918" s="95" t="s">
        <v>28</v>
      </c>
      <c r="P918" s="96" t="e">
        <f>ROUND(IF(F918="vyplnit","-",VLOOKUP(CONCATENATE(Y918,G918," ",Z918),ZU!$A$6:$H$100,5,FALSE)*F918),2)</f>
        <v>#N/A</v>
      </c>
      <c r="Q918" s="96" t="e">
        <f t="shared" si="84"/>
        <v>#N/A</v>
      </c>
      <c r="R918" s="97" t="s">
        <v>28</v>
      </c>
      <c r="S918" s="97" t="s">
        <v>28</v>
      </c>
      <c r="T918" s="97" t="s">
        <v>28</v>
      </c>
      <c r="U918" s="96"/>
      <c r="V918" s="101" t="str">
        <f>IF('VSTUP SCAUx'!BH918="","",'VSTUP SCAUx'!BH918)</f>
        <v/>
      </c>
      <c r="W918" s="101" t="str">
        <f>IF('VSTUP SCAUx'!BI918="","",'VSTUP SCAUx'!BI918)</f>
        <v/>
      </c>
      <c r="X918" s="98" t="e">
        <f t="shared" si="85"/>
        <v>#VALUE!</v>
      </c>
      <c r="Y918" s="99">
        <f>IF(A918="vyplnit"," ",VLOOKUP(A918,ZU!$B$6:$H$101,2,FALSE))</f>
        <v>0</v>
      </c>
      <c r="Z918" s="95" t="s">
        <v>28</v>
      </c>
      <c r="AA918" s="95"/>
      <c r="AB918" s="95" t="s">
        <v>28</v>
      </c>
      <c r="AC918" s="95" t="s">
        <v>28</v>
      </c>
      <c r="AD918" s="95" t="s">
        <v>28</v>
      </c>
      <c r="AE918" s="95">
        <f t="shared" si="86"/>
        <v>0</v>
      </c>
      <c r="AF918" s="100">
        <f t="shared" si="87"/>
        <v>1</v>
      </c>
      <c r="AG918" s="95" t="e">
        <f t="shared" si="88"/>
        <v>#N/A</v>
      </c>
      <c r="AH918" s="95"/>
      <c r="AI918" s="101" t="s">
        <v>28</v>
      </c>
      <c r="AJ918" s="101" t="s">
        <v>28</v>
      </c>
      <c r="AK918" s="101" t="s">
        <v>28</v>
      </c>
      <c r="AL918" s="102" t="str">
        <f t="shared" si="89"/>
        <v>nezměněna</v>
      </c>
      <c r="AM918" s="103"/>
    </row>
    <row r="919" spans="1:39" ht="15">
      <c r="A919" s="105" t="str">
        <f>IF('VSTUP SCAUx'!AY919="","",'VSTUP SCAUx'!AY919)</f>
        <v/>
      </c>
      <c r="B919" s="105" t="str">
        <f>IF('VSTUP SCAUx'!A919="","",'VSTUP SCAUx'!A919)</f>
        <v/>
      </c>
      <c r="C919" s="105" t="str">
        <f>IF('VSTUP SCAUx'!B919="","",'VSTUP SCAUx'!B919)</f>
        <v/>
      </c>
      <c r="D919" s="105" t="str">
        <f>IF('VSTUP SCAUx'!C919="","",'VSTUP SCAUx'!C919)</f>
        <v/>
      </c>
      <c r="E919" s="105" t="str">
        <f>IF('VSTUP SCAUx'!I919="","",'VSTUP SCAUx'!I919)</f>
        <v/>
      </c>
      <c r="F919" s="95" t="str">
        <f>IF('VSTUP SCAUx'!F919="","",'VSTUP SCAUx'!F919)</f>
        <v/>
      </c>
      <c r="G919" s="95" t="str">
        <f>IF('VSTUP SCAUx'!G919="","",'VSTUP SCAUx'!G919)</f>
        <v/>
      </c>
      <c r="H919" s="101" t="str">
        <f>IF('VSTUP SCAUx'!AC919="","","ANO")</f>
        <v/>
      </c>
      <c r="I919" s="106" t="str">
        <f>IF('VSTUP SCAUx'!BD919="","",'VSTUP SCAUx'!BD919)</f>
        <v/>
      </c>
      <c r="J919" s="101" t="str">
        <f>IF('VSTUP SCAUx'!N919="","",'VSTUP SCAUx'!N919)</f>
        <v/>
      </c>
      <c r="K919" s="95" t="s">
        <v>28</v>
      </c>
      <c r="L919" s="95" t="s">
        <v>28</v>
      </c>
      <c r="M919" s="95" t="s">
        <v>28</v>
      </c>
      <c r="N919" s="95"/>
      <c r="O919" s="95" t="s">
        <v>28</v>
      </c>
      <c r="P919" s="96" t="e">
        <f>ROUND(IF(F919="vyplnit","-",VLOOKUP(CONCATENATE(Y919,G919," ",Z919),ZU!$A$6:$H$100,5,FALSE)*F919),2)</f>
        <v>#N/A</v>
      </c>
      <c r="Q919" s="96" t="e">
        <f t="shared" si="84"/>
        <v>#N/A</v>
      </c>
      <c r="R919" s="97" t="s">
        <v>28</v>
      </c>
      <c r="S919" s="97" t="s">
        <v>28</v>
      </c>
      <c r="T919" s="97" t="s">
        <v>28</v>
      </c>
      <c r="U919" s="96"/>
      <c r="V919" s="101" t="str">
        <f>IF('VSTUP SCAUx'!BH919="","",'VSTUP SCAUx'!BH919)</f>
        <v/>
      </c>
      <c r="W919" s="101" t="str">
        <f>IF('VSTUP SCAUx'!BI919="","",'VSTUP SCAUx'!BI919)</f>
        <v/>
      </c>
      <c r="X919" s="98" t="e">
        <f t="shared" si="85"/>
        <v>#VALUE!</v>
      </c>
      <c r="Y919" s="99">
        <f>IF(A919="vyplnit"," ",VLOOKUP(A919,ZU!$B$6:$H$101,2,FALSE))</f>
        <v>0</v>
      </c>
      <c r="Z919" s="95" t="s">
        <v>28</v>
      </c>
      <c r="AA919" s="95"/>
      <c r="AB919" s="95" t="s">
        <v>28</v>
      </c>
      <c r="AC919" s="95" t="s">
        <v>28</v>
      </c>
      <c r="AD919" s="95" t="s">
        <v>28</v>
      </c>
      <c r="AE919" s="95">
        <f t="shared" si="86"/>
        <v>0</v>
      </c>
      <c r="AF919" s="100">
        <f t="shared" si="87"/>
        <v>1</v>
      </c>
      <c r="AG919" s="95" t="e">
        <f t="shared" si="88"/>
        <v>#N/A</v>
      </c>
      <c r="AH919" s="95"/>
      <c r="AI919" s="101" t="s">
        <v>28</v>
      </c>
      <c r="AJ919" s="101" t="s">
        <v>28</v>
      </c>
      <c r="AK919" s="101" t="s">
        <v>28</v>
      </c>
      <c r="AL919" s="102" t="str">
        <f t="shared" si="89"/>
        <v>nezměněna</v>
      </c>
      <c r="AM919" s="103"/>
    </row>
    <row r="920" spans="1:39" ht="15">
      <c r="A920" s="105" t="str">
        <f>IF('VSTUP SCAUx'!AY920="","",'VSTUP SCAUx'!AY920)</f>
        <v/>
      </c>
      <c r="B920" s="105" t="str">
        <f>IF('VSTUP SCAUx'!A920="","",'VSTUP SCAUx'!A920)</f>
        <v/>
      </c>
      <c r="C920" s="105" t="str">
        <f>IF('VSTUP SCAUx'!B920="","",'VSTUP SCAUx'!B920)</f>
        <v/>
      </c>
      <c r="D920" s="105" t="str">
        <f>IF('VSTUP SCAUx'!C920="","",'VSTUP SCAUx'!C920)</f>
        <v/>
      </c>
      <c r="E920" s="105" t="str">
        <f>IF('VSTUP SCAUx'!I920="","",'VSTUP SCAUx'!I920)</f>
        <v/>
      </c>
      <c r="F920" s="95" t="str">
        <f>IF('VSTUP SCAUx'!F920="","",'VSTUP SCAUx'!F920)</f>
        <v/>
      </c>
      <c r="G920" s="95" t="str">
        <f>IF('VSTUP SCAUx'!G920="","",'VSTUP SCAUx'!G920)</f>
        <v/>
      </c>
      <c r="H920" s="101" t="str">
        <f>IF('VSTUP SCAUx'!AC920="","","ANO")</f>
        <v/>
      </c>
      <c r="I920" s="106" t="str">
        <f>IF('VSTUP SCAUx'!BD920="","",'VSTUP SCAUx'!BD920)</f>
        <v/>
      </c>
      <c r="J920" s="101" t="str">
        <f>IF('VSTUP SCAUx'!N920="","",'VSTUP SCAUx'!N920)</f>
        <v/>
      </c>
      <c r="K920" s="95" t="s">
        <v>28</v>
      </c>
      <c r="L920" s="95" t="s">
        <v>28</v>
      </c>
      <c r="M920" s="95" t="s">
        <v>28</v>
      </c>
      <c r="N920" s="95"/>
      <c r="O920" s="95" t="s">
        <v>28</v>
      </c>
      <c r="P920" s="96" t="e">
        <f>ROUND(IF(F920="vyplnit","-",VLOOKUP(CONCATENATE(Y920,G920," ",Z920),ZU!$A$6:$H$100,5,FALSE)*F920),2)</f>
        <v>#N/A</v>
      </c>
      <c r="Q920" s="96" t="e">
        <f t="shared" si="84"/>
        <v>#N/A</v>
      </c>
      <c r="R920" s="97" t="s">
        <v>28</v>
      </c>
      <c r="S920" s="97" t="s">
        <v>28</v>
      </c>
      <c r="T920" s="97" t="s">
        <v>28</v>
      </c>
      <c r="U920" s="96"/>
      <c r="V920" s="101" t="str">
        <f>IF('VSTUP SCAUx'!BH920="","",'VSTUP SCAUx'!BH920)</f>
        <v/>
      </c>
      <c r="W920" s="101" t="str">
        <f>IF('VSTUP SCAUx'!BI920="","",'VSTUP SCAUx'!BI920)</f>
        <v/>
      </c>
      <c r="X920" s="98" t="e">
        <f t="shared" si="85"/>
        <v>#VALUE!</v>
      </c>
      <c r="Y920" s="99">
        <f>IF(A920="vyplnit"," ",VLOOKUP(A920,ZU!$B$6:$H$101,2,FALSE))</f>
        <v>0</v>
      </c>
      <c r="Z920" s="95" t="s">
        <v>28</v>
      </c>
      <c r="AA920" s="95"/>
      <c r="AB920" s="95" t="s">
        <v>28</v>
      </c>
      <c r="AC920" s="95" t="s">
        <v>28</v>
      </c>
      <c r="AD920" s="95" t="s">
        <v>28</v>
      </c>
      <c r="AE920" s="95">
        <f t="shared" si="86"/>
        <v>0</v>
      </c>
      <c r="AF920" s="100">
        <f t="shared" si="87"/>
        <v>1</v>
      </c>
      <c r="AG920" s="95" t="e">
        <f t="shared" si="88"/>
        <v>#N/A</v>
      </c>
      <c r="AH920" s="95"/>
      <c r="AI920" s="101" t="s">
        <v>28</v>
      </c>
      <c r="AJ920" s="101" t="s">
        <v>28</v>
      </c>
      <c r="AK920" s="101" t="s">
        <v>28</v>
      </c>
      <c r="AL920" s="102" t="str">
        <f t="shared" si="89"/>
        <v>nezměněna</v>
      </c>
      <c r="AM920" s="103"/>
    </row>
    <row r="921" spans="1:39" ht="15">
      <c r="A921" s="105" t="str">
        <f>IF('VSTUP SCAUx'!AY921="","",'VSTUP SCAUx'!AY921)</f>
        <v/>
      </c>
      <c r="B921" s="105" t="str">
        <f>IF('VSTUP SCAUx'!A921="","",'VSTUP SCAUx'!A921)</f>
        <v/>
      </c>
      <c r="C921" s="105" t="str">
        <f>IF('VSTUP SCAUx'!B921="","",'VSTUP SCAUx'!B921)</f>
        <v/>
      </c>
      <c r="D921" s="105" t="str">
        <f>IF('VSTUP SCAUx'!C921="","",'VSTUP SCAUx'!C921)</f>
        <v/>
      </c>
      <c r="E921" s="105" t="str">
        <f>IF('VSTUP SCAUx'!I921="","",'VSTUP SCAUx'!I921)</f>
        <v/>
      </c>
      <c r="F921" s="95" t="str">
        <f>IF('VSTUP SCAUx'!F921="","",'VSTUP SCAUx'!F921)</f>
        <v/>
      </c>
      <c r="G921" s="95" t="str">
        <f>IF('VSTUP SCAUx'!G921="","",'VSTUP SCAUx'!G921)</f>
        <v/>
      </c>
      <c r="H921" s="101" t="str">
        <f>IF('VSTUP SCAUx'!AC921="","","ANO")</f>
        <v/>
      </c>
      <c r="I921" s="106" t="str">
        <f>IF('VSTUP SCAUx'!BD921="","",'VSTUP SCAUx'!BD921)</f>
        <v/>
      </c>
      <c r="J921" s="101" t="str">
        <f>IF('VSTUP SCAUx'!N921="","",'VSTUP SCAUx'!N921)</f>
        <v/>
      </c>
      <c r="K921" s="95" t="s">
        <v>28</v>
      </c>
      <c r="L921" s="95" t="s">
        <v>28</v>
      </c>
      <c r="M921" s="95" t="s">
        <v>28</v>
      </c>
      <c r="N921" s="95"/>
      <c r="O921" s="95" t="s">
        <v>28</v>
      </c>
      <c r="P921" s="96" t="e">
        <f>ROUND(IF(F921="vyplnit","-",VLOOKUP(CONCATENATE(Y921,G921," ",Z921),ZU!$A$6:$H$100,5,FALSE)*F921),2)</f>
        <v>#N/A</v>
      </c>
      <c r="Q921" s="96" t="e">
        <f t="shared" si="84"/>
        <v>#N/A</v>
      </c>
      <c r="R921" s="97" t="s">
        <v>28</v>
      </c>
      <c r="S921" s="97" t="s">
        <v>28</v>
      </c>
      <c r="T921" s="97" t="s">
        <v>28</v>
      </c>
      <c r="U921" s="96"/>
      <c r="V921" s="101" t="str">
        <f>IF('VSTUP SCAUx'!BH921="","",'VSTUP SCAUx'!BH921)</f>
        <v/>
      </c>
      <c r="W921" s="101" t="str">
        <f>IF('VSTUP SCAUx'!BI921="","",'VSTUP SCAUx'!BI921)</f>
        <v/>
      </c>
      <c r="X921" s="98" t="e">
        <f t="shared" si="85"/>
        <v>#VALUE!</v>
      </c>
      <c r="Y921" s="99">
        <f>IF(A921="vyplnit"," ",VLOOKUP(A921,ZU!$B$6:$H$101,2,FALSE))</f>
        <v>0</v>
      </c>
      <c r="Z921" s="95" t="s">
        <v>28</v>
      </c>
      <c r="AA921" s="95"/>
      <c r="AB921" s="95" t="s">
        <v>28</v>
      </c>
      <c r="AC921" s="95" t="s">
        <v>28</v>
      </c>
      <c r="AD921" s="95" t="s">
        <v>28</v>
      </c>
      <c r="AE921" s="95">
        <f t="shared" si="86"/>
        <v>0</v>
      </c>
      <c r="AF921" s="100">
        <f t="shared" si="87"/>
        <v>1</v>
      </c>
      <c r="AG921" s="95" t="e">
        <f t="shared" si="88"/>
        <v>#N/A</v>
      </c>
      <c r="AH921" s="95"/>
      <c r="AI921" s="101" t="s">
        <v>28</v>
      </c>
      <c r="AJ921" s="101" t="s">
        <v>28</v>
      </c>
      <c r="AK921" s="101" t="s">
        <v>28</v>
      </c>
      <c r="AL921" s="102" t="str">
        <f t="shared" si="89"/>
        <v>nezměněna</v>
      </c>
      <c r="AM921" s="103"/>
    </row>
    <row r="922" spans="1:39" ht="15">
      <c r="A922" s="105" t="str">
        <f>IF('VSTUP SCAUx'!AY922="","",'VSTUP SCAUx'!AY922)</f>
        <v/>
      </c>
      <c r="B922" s="105" t="str">
        <f>IF('VSTUP SCAUx'!A922="","",'VSTUP SCAUx'!A922)</f>
        <v/>
      </c>
      <c r="C922" s="105" t="str">
        <f>IF('VSTUP SCAUx'!B922="","",'VSTUP SCAUx'!B922)</f>
        <v/>
      </c>
      <c r="D922" s="105" t="str">
        <f>IF('VSTUP SCAUx'!C922="","",'VSTUP SCAUx'!C922)</f>
        <v/>
      </c>
      <c r="E922" s="105" t="str">
        <f>IF('VSTUP SCAUx'!I922="","",'VSTUP SCAUx'!I922)</f>
        <v/>
      </c>
      <c r="F922" s="95" t="str">
        <f>IF('VSTUP SCAUx'!F922="","",'VSTUP SCAUx'!F922)</f>
        <v/>
      </c>
      <c r="G922" s="95" t="str">
        <f>IF('VSTUP SCAUx'!G922="","",'VSTUP SCAUx'!G922)</f>
        <v/>
      </c>
      <c r="H922" s="101" t="str">
        <f>IF('VSTUP SCAUx'!AC922="","","ANO")</f>
        <v/>
      </c>
      <c r="I922" s="106" t="str">
        <f>IF('VSTUP SCAUx'!BD922="","",'VSTUP SCAUx'!BD922)</f>
        <v/>
      </c>
      <c r="J922" s="101" t="str">
        <f>IF('VSTUP SCAUx'!N922="","",'VSTUP SCAUx'!N922)</f>
        <v/>
      </c>
      <c r="K922" s="95" t="s">
        <v>28</v>
      </c>
      <c r="L922" s="95" t="s">
        <v>28</v>
      </c>
      <c r="M922" s="95" t="s">
        <v>28</v>
      </c>
      <c r="N922" s="95"/>
      <c r="O922" s="95" t="s">
        <v>28</v>
      </c>
      <c r="P922" s="96" t="e">
        <f>ROUND(IF(F922="vyplnit","-",VLOOKUP(CONCATENATE(Y922,G922," ",Z922),ZU!$A$6:$H$100,5,FALSE)*F922),2)</f>
        <v>#N/A</v>
      </c>
      <c r="Q922" s="96" t="e">
        <f t="shared" si="84"/>
        <v>#N/A</v>
      </c>
      <c r="R922" s="97" t="s">
        <v>28</v>
      </c>
      <c r="S922" s="97" t="s">
        <v>28</v>
      </c>
      <c r="T922" s="97" t="s">
        <v>28</v>
      </c>
      <c r="U922" s="96"/>
      <c r="V922" s="101" t="str">
        <f>IF('VSTUP SCAUx'!BH922="","",'VSTUP SCAUx'!BH922)</f>
        <v/>
      </c>
      <c r="W922" s="101" t="str">
        <f>IF('VSTUP SCAUx'!BI922="","",'VSTUP SCAUx'!BI922)</f>
        <v/>
      </c>
      <c r="X922" s="98" t="e">
        <f t="shared" si="85"/>
        <v>#VALUE!</v>
      </c>
      <c r="Y922" s="99">
        <f>IF(A922="vyplnit"," ",VLOOKUP(A922,ZU!$B$6:$H$101,2,FALSE))</f>
        <v>0</v>
      </c>
      <c r="Z922" s="95" t="s">
        <v>28</v>
      </c>
      <c r="AA922" s="95"/>
      <c r="AB922" s="95" t="s">
        <v>28</v>
      </c>
      <c r="AC922" s="95" t="s">
        <v>28</v>
      </c>
      <c r="AD922" s="95" t="s">
        <v>28</v>
      </c>
      <c r="AE922" s="95">
        <f t="shared" si="86"/>
        <v>0</v>
      </c>
      <c r="AF922" s="100">
        <f t="shared" si="87"/>
        <v>1</v>
      </c>
      <c r="AG922" s="95" t="e">
        <f t="shared" si="88"/>
        <v>#N/A</v>
      </c>
      <c r="AH922" s="95"/>
      <c r="AI922" s="101" t="s">
        <v>28</v>
      </c>
      <c r="AJ922" s="101" t="s">
        <v>28</v>
      </c>
      <c r="AK922" s="101" t="s">
        <v>28</v>
      </c>
      <c r="AL922" s="102" t="str">
        <f t="shared" si="89"/>
        <v>nezměněna</v>
      </c>
      <c r="AM922" s="103"/>
    </row>
    <row r="923" spans="1:39" ht="15">
      <c r="A923" s="105" t="str">
        <f>IF('VSTUP SCAUx'!AY923="","",'VSTUP SCAUx'!AY923)</f>
        <v/>
      </c>
      <c r="B923" s="105" t="str">
        <f>IF('VSTUP SCAUx'!A923="","",'VSTUP SCAUx'!A923)</f>
        <v/>
      </c>
      <c r="C923" s="105" t="str">
        <f>IF('VSTUP SCAUx'!B923="","",'VSTUP SCAUx'!B923)</f>
        <v/>
      </c>
      <c r="D923" s="105" t="str">
        <f>IF('VSTUP SCAUx'!C923="","",'VSTUP SCAUx'!C923)</f>
        <v/>
      </c>
      <c r="E923" s="105" t="str">
        <f>IF('VSTUP SCAUx'!I923="","",'VSTUP SCAUx'!I923)</f>
        <v/>
      </c>
      <c r="F923" s="95" t="str">
        <f>IF('VSTUP SCAUx'!F923="","",'VSTUP SCAUx'!F923)</f>
        <v/>
      </c>
      <c r="G923" s="95" t="str">
        <f>IF('VSTUP SCAUx'!G923="","",'VSTUP SCAUx'!G923)</f>
        <v/>
      </c>
      <c r="H923" s="101" t="str">
        <f>IF('VSTUP SCAUx'!AC923="","","ANO")</f>
        <v/>
      </c>
      <c r="I923" s="106" t="str">
        <f>IF('VSTUP SCAUx'!BD923="","",'VSTUP SCAUx'!BD923)</f>
        <v/>
      </c>
      <c r="J923" s="101" t="str">
        <f>IF('VSTUP SCAUx'!N923="","",'VSTUP SCAUx'!N923)</f>
        <v/>
      </c>
      <c r="K923" s="95" t="s">
        <v>28</v>
      </c>
      <c r="L923" s="95" t="s">
        <v>28</v>
      </c>
      <c r="M923" s="95" t="s">
        <v>28</v>
      </c>
      <c r="N923" s="95"/>
      <c r="O923" s="95" t="s">
        <v>28</v>
      </c>
      <c r="P923" s="96" t="e">
        <f>ROUND(IF(F923="vyplnit","-",VLOOKUP(CONCATENATE(Y923,G923," ",Z923),ZU!$A$6:$H$100,5,FALSE)*F923),2)</f>
        <v>#N/A</v>
      </c>
      <c r="Q923" s="96" t="e">
        <f t="shared" si="84"/>
        <v>#N/A</v>
      </c>
      <c r="R923" s="97" t="s">
        <v>28</v>
      </c>
      <c r="S923" s="97" t="s">
        <v>28</v>
      </c>
      <c r="T923" s="97" t="s">
        <v>28</v>
      </c>
      <c r="U923" s="96"/>
      <c r="V923" s="101" t="str">
        <f>IF('VSTUP SCAUx'!BH923="","",'VSTUP SCAUx'!BH923)</f>
        <v/>
      </c>
      <c r="W923" s="101" t="str">
        <f>IF('VSTUP SCAUx'!BI923="","",'VSTUP SCAUx'!BI923)</f>
        <v/>
      </c>
      <c r="X923" s="98" t="e">
        <f t="shared" si="85"/>
        <v>#VALUE!</v>
      </c>
      <c r="Y923" s="99">
        <f>IF(A923="vyplnit"," ",VLOOKUP(A923,ZU!$B$6:$H$101,2,FALSE))</f>
        <v>0</v>
      </c>
      <c r="Z923" s="95" t="s">
        <v>28</v>
      </c>
      <c r="AA923" s="95"/>
      <c r="AB923" s="95" t="s">
        <v>28</v>
      </c>
      <c r="AC923" s="95" t="s">
        <v>28</v>
      </c>
      <c r="AD923" s="95" t="s">
        <v>28</v>
      </c>
      <c r="AE923" s="95">
        <f t="shared" si="86"/>
        <v>0</v>
      </c>
      <c r="AF923" s="100">
        <f t="shared" si="87"/>
        <v>1</v>
      </c>
      <c r="AG923" s="95" t="e">
        <f t="shared" si="88"/>
        <v>#N/A</v>
      </c>
      <c r="AH923" s="95"/>
      <c r="AI923" s="101" t="s">
        <v>28</v>
      </c>
      <c r="AJ923" s="101" t="s">
        <v>28</v>
      </c>
      <c r="AK923" s="101" t="s">
        <v>28</v>
      </c>
      <c r="AL923" s="102" t="str">
        <f t="shared" si="89"/>
        <v>nezměněna</v>
      </c>
      <c r="AM923" s="103"/>
    </row>
    <row r="924" spans="1:39" ht="15">
      <c r="A924" s="105" t="str">
        <f>IF('VSTUP SCAUx'!AY924="","",'VSTUP SCAUx'!AY924)</f>
        <v/>
      </c>
      <c r="B924" s="105" t="str">
        <f>IF('VSTUP SCAUx'!A924="","",'VSTUP SCAUx'!A924)</f>
        <v/>
      </c>
      <c r="C924" s="105" t="str">
        <f>IF('VSTUP SCAUx'!B924="","",'VSTUP SCAUx'!B924)</f>
        <v/>
      </c>
      <c r="D924" s="105" t="str">
        <f>IF('VSTUP SCAUx'!C924="","",'VSTUP SCAUx'!C924)</f>
        <v/>
      </c>
      <c r="E924" s="105" t="str">
        <f>IF('VSTUP SCAUx'!I924="","",'VSTUP SCAUx'!I924)</f>
        <v/>
      </c>
      <c r="F924" s="95" t="str">
        <f>IF('VSTUP SCAUx'!F924="","",'VSTUP SCAUx'!F924)</f>
        <v/>
      </c>
      <c r="G924" s="95" t="str">
        <f>IF('VSTUP SCAUx'!G924="","",'VSTUP SCAUx'!G924)</f>
        <v/>
      </c>
      <c r="H924" s="101" t="str">
        <f>IF('VSTUP SCAUx'!AC924="","","ANO")</f>
        <v/>
      </c>
      <c r="I924" s="106" t="str">
        <f>IF('VSTUP SCAUx'!BD924="","",'VSTUP SCAUx'!BD924)</f>
        <v/>
      </c>
      <c r="J924" s="101" t="str">
        <f>IF('VSTUP SCAUx'!N924="","",'VSTUP SCAUx'!N924)</f>
        <v/>
      </c>
      <c r="K924" s="95" t="s">
        <v>28</v>
      </c>
      <c r="L924" s="95" t="s">
        <v>28</v>
      </c>
      <c r="M924" s="95" t="s">
        <v>28</v>
      </c>
      <c r="N924" s="95"/>
      <c r="O924" s="95" t="s">
        <v>28</v>
      </c>
      <c r="P924" s="96" t="e">
        <f>ROUND(IF(F924="vyplnit","-",VLOOKUP(CONCATENATE(Y924,G924," ",Z924),ZU!$A$6:$H$100,5,FALSE)*F924),2)</f>
        <v>#N/A</v>
      </c>
      <c r="Q924" s="96" t="e">
        <f t="shared" si="84"/>
        <v>#N/A</v>
      </c>
      <c r="R924" s="97" t="s">
        <v>28</v>
      </c>
      <c r="S924" s="97" t="s">
        <v>28</v>
      </c>
      <c r="T924" s="97" t="s">
        <v>28</v>
      </c>
      <c r="U924" s="96"/>
      <c r="V924" s="101" t="str">
        <f>IF('VSTUP SCAUx'!BH924="","",'VSTUP SCAUx'!BH924)</f>
        <v/>
      </c>
      <c r="W924" s="101" t="str">
        <f>IF('VSTUP SCAUx'!BI924="","",'VSTUP SCAUx'!BI924)</f>
        <v/>
      </c>
      <c r="X924" s="98" t="e">
        <f t="shared" si="85"/>
        <v>#VALUE!</v>
      </c>
      <c r="Y924" s="99">
        <f>IF(A924="vyplnit"," ",VLOOKUP(A924,ZU!$B$6:$H$101,2,FALSE))</f>
        <v>0</v>
      </c>
      <c r="Z924" s="95" t="s">
        <v>28</v>
      </c>
      <c r="AA924" s="95"/>
      <c r="AB924" s="95" t="s">
        <v>28</v>
      </c>
      <c r="AC924" s="95" t="s">
        <v>28</v>
      </c>
      <c r="AD924" s="95" t="s">
        <v>28</v>
      </c>
      <c r="AE924" s="95">
        <f t="shared" si="86"/>
        <v>0</v>
      </c>
      <c r="AF924" s="100">
        <f t="shared" si="87"/>
        <v>1</v>
      </c>
      <c r="AG924" s="95" t="e">
        <f t="shared" si="88"/>
        <v>#N/A</v>
      </c>
      <c r="AH924" s="95"/>
      <c r="AI924" s="101" t="s">
        <v>28</v>
      </c>
      <c r="AJ924" s="101" t="s">
        <v>28</v>
      </c>
      <c r="AK924" s="101" t="s">
        <v>28</v>
      </c>
      <c r="AL924" s="102" t="str">
        <f t="shared" si="89"/>
        <v>nezměněna</v>
      </c>
      <c r="AM924" s="103"/>
    </row>
    <row r="925" spans="1:39" ht="15">
      <c r="A925" s="105" t="str">
        <f>IF('VSTUP SCAUx'!AY925="","",'VSTUP SCAUx'!AY925)</f>
        <v/>
      </c>
      <c r="B925" s="105" t="str">
        <f>IF('VSTUP SCAUx'!A925="","",'VSTUP SCAUx'!A925)</f>
        <v/>
      </c>
      <c r="C925" s="105" t="str">
        <f>IF('VSTUP SCAUx'!B925="","",'VSTUP SCAUx'!B925)</f>
        <v/>
      </c>
      <c r="D925" s="105" t="str">
        <f>IF('VSTUP SCAUx'!C925="","",'VSTUP SCAUx'!C925)</f>
        <v/>
      </c>
      <c r="E925" s="105" t="str">
        <f>IF('VSTUP SCAUx'!I925="","",'VSTUP SCAUx'!I925)</f>
        <v/>
      </c>
      <c r="F925" s="95" t="str">
        <f>IF('VSTUP SCAUx'!F925="","",'VSTUP SCAUx'!F925)</f>
        <v/>
      </c>
      <c r="G925" s="95" t="str">
        <f>IF('VSTUP SCAUx'!G925="","",'VSTUP SCAUx'!G925)</f>
        <v/>
      </c>
      <c r="H925" s="101" t="str">
        <f>IF('VSTUP SCAUx'!AC925="","","ANO")</f>
        <v/>
      </c>
      <c r="I925" s="106" t="str">
        <f>IF('VSTUP SCAUx'!BD925="","",'VSTUP SCAUx'!BD925)</f>
        <v/>
      </c>
      <c r="J925" s="101" t="str">
        <f>IF('VSTUP SCAUx'!N925="","",'VSTUP SCAUx'!N925)</f>
        <v/>
      </c>
      <c r="K925" s="95" t="s">
        <v>28</v>
      </c>
      <c r="L925" s="95" t="s">
        <v>28</v>
      </c>
      <c r="M925" s="95" t="s">
        <v>28</v>
      </c>
      <c r="N925" s="95"/>
      <c r="O925" s="95" t="s">
        <v>28</v>
      </c>
      <c r="P925" s="96" t="e">
        <f>ROUND(IF(F925="vyplnit","-",VLOOKUP(CONCATENATE(Y925,G925," ",Z925),ZU!$A$6:$H$100,5,FALSE)*F925),2)</f>
        <v>#N/A</v>
      </c>
      <c r="Q925" s="96" t="e">
        <f t="shared" si="84"/>
        <v>#N/A</v>
      </c>
      <c r="R925" s="97" t="s">
        <v>28</v>
      </c>
      <c r="S925" s="97" t="s">
        <v>28</v>
      </c>
      <c r="T925" s="97" t="s">
        <v>28</v>
      </c>
      <c r="U925" s="96"/>
      <c r="V925" s="101" t="str">
        <f>IF('VSTUP SCAUx'!BH925="","",'VSTUP SCAUx'!BH925)</f>
        <v/>
      </c>
      <c r="W925" s="101" t="str">
        <f>IF('VSTUP SCAUx'!BI925="","",'VSTUP SCAUx'!BI925)</f>
        <v/>
      </c>
      <c r="X925" s="98" t="e">
        <f t="shared" si="85"/>
        <v>#VALUE!</v>
      </c>
      <c r="Y925" s="99">
        <f>IF(A925="vyplnit"," ",VLOOKUP(A925,ZU!$B$6:$H$101,2,FALSE))</f>
        <v>0</v>
      </c>
      <c r="Z925" s="95" t="s">
        <v>28</v>
      </c>
      <c r="AA925" s="95"/>
      <c r="AB925" s="95" t="s">
        <v>28</v>
      </c>
      <c r="AC925" s="95" t="s">
        <v>28</v>
      </c>
      <c r="AD925" s="95" t="s">
        <v>28</v>
      </c>
      <c r="AE925" s="95">
        <f t="shared" si="86"/>
        <v>0</v>
      </c>
      <c r="AF925" s="100">
        <f t="shared" si="87"/>
        <v>1</v>
      </c>
      <c r="AG925" s="95" t="e">
        <f t="shared" si="88"/>
        <v>#N/A</v>
      </c>
      <c r="AH925" s="95"/>
      <c r="AI925" s="101" t="s">
        <v>28</v>
      </c>
      <c r="AJ925" s="101" t="s">
        <v>28</v>
      </c>
      <c r="AK925" s="101" t="s">
        <v>28</v>
      </c>
      <c r="AL925" s="102" t="str">
        <f t="shared" si="89"/>
        <v>nezměněna</v>
      </c>
      <c r="AM925" s="103"/>
    </row>
    <row r="926" spans="1:39" ht="15">
      <c r="A926" s="105" t="str">
        <f>IF('VSTUP SCAUx'!AY926="","",'VSTUP SCAUx'!AY926)</f>
        <v/>
      </c>
      <c r="B926" s="105" t="str">
        <f>IF('VSTUP SCAUx'!A926="","",'VSTUP SCAUx'!A926)</f>
        <v/>
      </c>
      <c r="C926" s="105" t="str">
        <f>IF('VSTUP SCAUx'!B926="","",'VSTUP SCAUx'!B926)</f>
        <v/>
      </c>
      <c r="D926" s="105" t="str">
        <f>IF('VSTUP SCAUx'!C926="","",'VSTUP SCAUx'!C926)</f>
        <v/>
      </c>
      <c r="E926" s="105" t="str">
        <f>IF('VSTUP SCAUx'!I926="","",'VSTUP SCAUx'!I926)</f>
        <v/>
      </c>
      <c r="F926" s="95" t="str">
        <f>IF('VSTUP SCAUx'!F926="","",'VSTUP SCAUx'!F926)</f>
        <v/>
      </c>
      <c r="G926" s="95" t="str">
        <f>IF('VSTUP SCAUx'!G926="","",'VSTUP SCAUx'!G926)</f>
        <v/>
      </c>
      <c r="H926" s="101" t="str">
        <f>IF('VSTUP SCAUx'!AC926="","","ANO")</f>
        <v/>
      </c>
      <c r="I926" s="106" t="str">
        <f>IF('VSTUP SCAUx'!BD926="","",'VSTUP SCAUx'!BD926)</f>
        <v/>
      </c>
      <c r="J926" s="101" t="str">
        <f>IF('VSTUP SCAUx'!N926="","",'VSTUP SCAUx'!N926)</f>
        <v/>
      </c>
      <c r="K926" s="95" t="s">
        <v>28</v>
      </c>
      <c r="L926" s="95" t="s">
        <v>28</v>
      </c>
      <c r="M926" s="95" t="s">
        <v>28</v>
      </c>
      <c r="N926" s="95"/>
      <c r="O926" s="95" t="s">
        <v>28</v>
      </c>
      <c r="P926" s="96" t="e">
        <f>ROUND(IF(F926="vyplnit","-",VLOOKUP(CONCATENATE(Y926,G926," ",Z926),ZU!$A$6:$H$100,5,FALSE)*F926),2)</f>
        <v>#N/A</v>
      </c>
      <c r="Q926" s="96" t="e">
        <f t="shared" si="84"/>
        <v>#N/A</v>
      </c>
      <c r="R926" s="97" t="s">
        <v>28</v>
      </c>
      <c r="S926" s="97" t="s">
        <v>28</v>
      </c>
      <c r="T926" s="97" t="s">
        <v>28</v>
      </c>
      <c r="U926" s="96"/>
      <c r="V926" s="101" t="str">
        <f>IF('VSTUP SCAUx'!BH926="","",'VSTUP SCAUx'!BH926)</f>
        <v/>
      </c>
      <c r="W926" s="101" t="str">
        <f>IF('VSTUP SCAUx'!BI926="","",'VSTUP SCAUx'!BI926)</f>
        <v/>
      </c>
      <c r="X926" s="98" t="e">
        <f t="shared" si="85"/>
        <v>#VALUE!</v>
      </c>
      <c r="Y926" s="99">
        <f>IF(A926="vyplnit"," ",VLOOKUP(A926,ZU!$B$6:$H$101,2,FALSE))</f>
        <v>0</v>
      </c>
      <c r="Z926" s="95" t="s">
        <v>28</v>
      </c>
      <c r="AA926" s="95"/>
      <c r="AB926" s="95" t="s">
        <v>28</v>
      </c>
      <c r="AC926" s="95" t="s">
        <v>28</v>
      </c>
      <c r="AD926" s="95" t="s">
        <v>28</v>
      </c>
      <c r="AE926" s="95">
        <f t="shared" si="86"/>
        <v>0</v>
      </c>
      <c r="AF926" s="100">
        <f t="shared" si="87"/>
        <v>1</v>
      </c>
      <c r="AG926" s="95" t="e">
        <f t="shared" si="88"/>
        <v>#N/A</v>
      </c>
      <c r="AH926" s="95"/>
      <c r="AI926" s="101" t="s">
        <v>28</v>
      </c>
      <c r="AJ926" s="101" t="s">
        <v>28</v>
      </c>
      <c r="AK926" s="101" t="s">
        <v>28</v>
      </c>
      <c r="AL926" s="102" t="str">
        <f t="shared" si="89"/>
        <v>nezměněna</v>
      </c>
      <c r="AM926" s="103"/>
    </row>
    <row r="927" spans="1:39" ht="15">
      <c r="A927" s="105" t="str">
        <f>IF('VSTUP SCAUx'!AY927="","",'VSTUP SCAUx'!AY927)</f>
        <v/>
      </c>
      <c r="B927" s="105" t="str">
        <f>IF('VSTUP SCAUx'!A927="","",'VSTUP SCAUx'!A927)</f>
        <v/>
      </c>
      <c r="C927" s="105" t="str">
        <f>IF('VSTUP SCAUx'!B927="","",'VSTUP SCAUx'!B927)</f>
        <v/>
      </c>
      <c r="D927" s="105" t="str">
        <f>IF('VSTUP SCAUx'!C927="","",'VSTUP SCAUx'!C927)</f>
        <v/>
      </c>
      <c r="E927" s="105" t="str">
        <f>IF('VSTUP SCAUx'!I927="","",'VSTUP SCAUx'!I927)</f>
        <v/>
      </c>
      <c r="F927" s="95" t="str">
        <f>IF('VSTUP SCAUx'!F927="","",'VSTUP SCAUx'!F927)</f>
        <v/>
      </c>
      <c r="G927" s="95" t="str">
        <f>IF('VSTUP SCAUx'!G927="","",'VSTUP SCAUx'!G927)</f>
        <v/>
      </c>
      <c r="H927" s="101" t="str">
        <f>IF('VSTUP SCAUx'!AC927="","","ANO")</f>
        <v/>
      </c>
      <c r="I927" s="106" t="str">
        <f>IF('VSTUP SCAUx'!BD927="","",'VSTUP SCAUx'!BD927)</f>
        <v/>
      </c>
      <c r="J927" s="101" t="str">
        <f>IF('VSTUP SCAUx'!N927="","",'VSTUP SCAUx'!N927)</f>
        <v/>
      </c>
      <c r="K927" s="95" t="s">
        <v>28</v>
      </c>
      <c r="L927" s="95" t="s">
        <v>28</v>
      </c>
      <c r="M927" s="95" t="s">
        <v>28</v>
      </c>
      <c r="N927" s="95"/>
      <c r="O927" s="95" t="s">
        <v>28</v>
      </c>
      <c r="P927" s="96" t="e">
        <f>ROUND(IF(F927="vyplnit","-",VLOOKUP(CONCATENATE(Y927,G927," ",Z927),ZU!$A$6:$H$100,5,FALSE)*F927),2)</f>
        <v>#N/A</v>
      </c>
      <c r="Q927" s="96" t="e">
        <f t="shared" si="84"/>
        <v>#N/A</v>
      </c>
      <c r="R927" s="97" t="s">
        <v>28</v>
      </c>
      <c r="S927" s="97" t="s">
        <v>28</v>
      </c>
      <c r="T927" s="97" t="s">
        <v>28</v>
      </c>
      <c r="U927" s="96"/>
      <c r="V927" s="101" t="str">
        <f>IF('VSTUP SCAUx'!BH927="","",'VSTUP SCAUx'!BH927)</f>
        <v/>
      </c>
      <c r="W927" s="101" t="str">
        <f>IF('VSTUP SCAUx'!BI927="","",'VSTUP SCAUx'!BI927)</f>
        <v/>
      </c>
      <c r="X927" s="98" t="e">
        <f t="shared" si="85"/>
        <v>#VALUE!</v>
      </c>
      <c r="Y927" s="99">
        <f>IF(A927="vyplnit"," ",VLOOKUP(A927,ZU!$B$6:$H$101,2,FALSE))</f>
        <v>0</v>
      </c>
      <c r="Z927" s="95" t="s">
        <v>28</v>
      </c>
      <c r="AA927" s="95"/>
      <c r="AB927" s="95" t="s">
        <v>28</v>
      </c>
      <c r="AC927" s="95" t="s">
        <v>28</v>
      </c>
      <c r="AD927" s="95" t="s">
        <v>28</v>
      </c>
      <c r="AE927" s="95">
        <f t="shared" si="86"/>
        <v>0</v>
      </c>
      <c r="AF927" s="100">
        <f t="shared" si="87"/>
        <v>1</v>
      </c>
      <c r="AG927" s="95" t="e">
        <f t="shared" si="88"/>
        <v>#N/A</v>
      </c>
      <c r="AH927" s="95"/>
      <c r="AI927" s="101" t="s">
        <v>28</v>
      </c>
      <c r="AJ927" s="101" t="s">
        <v>28</v>
      </c>
      <c r="AK927" s="101" t="s">
        <v>28</v>
      </c>
      <c r="AL927" s="102" t="str">
        <f t="shared" si="89"/>
        <v>nezměněna</v>
      </c>
      <c r="AM927" s="103"/>
    </row>
    <row r="928" spans="1:39" ht="15">
      <c r="A928" s="105" t="str">
        <f>IF('VSTUP SCAUx'!AY928="","",'VSTUP SCAUx'!AY928)</f>
        <v/>
      </c>
      <c r="B928" s="105" t="str">
        <f>IF('VSTUP SCAUx'!A928="","",'VSTUP SCAUx'!A928)</f>
        <v/>
      </c>
      <c r="C928" s="105" t="str">
        <f>IF('VSTUP SCAUx'!B928="","",'VSTUP SCAUx'!B928)</f>
        <v/>
      </c>
      <c r="D928" s="105" t="str">
        <f>IF('VSTUP SCAUx'!C928="","",'VSTUP SCAUx'!C928)</f>
        <v/>
      </c>
      <c r="E928" s="105" t="str">
        <f>IF('VSTUP SCAUx'!I928="","",'VSTUP SCAUx'!I928)</f>
        <v/>
      </c>
      <c r="F928" s="95" t="str">
        <f>IF('VSTUP SCAUx'!F928="","",'VSTUP SCAUx'!F928)</f>
        <v/>
      </c>
      <c r="G928" s="95" t="str">
        <f>IF('VSTUP SCAUx'!G928="","",'VSTUP SCAUx'!G928)</f>
        <v/>
      </c>
      <c r="H928" s="101" t="str">
        <f>IF('VSTUP SCAUx'!AC928="","","ANO")</f>
        <v/>
      </c>
      <c r="I928" s="106" t="str">
        <f>IF('VSTUP SCAUx'!BD928="","",'VSTUP SCAUx'!BD928)</f>
        <v/>
      </c>
      <c r="J928" s="101" t="str">
        <f>IF('VSTUP SCAUx'!N928="","",'VSTUP SCAUx'!N928)</f>
        <v/>
      </c>
      <c r="K928" s="95" t="s">
        <v>28</v>
      </c>
      <c r="L928" s="95" t="s">
        <v>28</v>
      </c>
      <c r="M928" s="95" t="s">
        <v>28</v>
      </c>
      <c r="N928" s="95"/>
      <c r="O928" s="95" t="s">
        <v>28</v>
      </c>
      <c r="P928" s="96" t="e">
        <f>ROUND(IF(F928="vyplnit","-",VLOOKUP(CONCATENATE(Y928,G928," ",Z928),ZU!$A$6:$H$100,5,FALSE)*F928),2)</f>
        <v>#N/A</v>
      </c>
      <c r="Q928" s="96" t="e">
        <f t="shared" si="84"/>
        <v>#N/A</v>
      </c>
      <c r="R928" s="97" t="s">
        <v>28</v>
      </c>
      <c r="S928" s="97" t="s">
        <v>28</v>
      </c>
      <c r="T928" s="97" t="s">
        <v>28</v>
      </c>
      <c r="U928" s="96"/>
      <c r="V928" s="101" t="str">
        <f>IF('VSTUP SCAUx'!BH928="","",'VSTUP SCAUx'!BH928)</f>
        <v/>
      </c>
      <c r="W928" s="101" t="str">
        <f>IF('VSTUP SCAUx'!BI928="","",'VSTUP SCAUx'!BI928)</f>
        <v/>
      </c>
      <c r="X928" s="98" t="e">
        <f t="shared" si="85"/>
        <v>#VALUE!</v>
      </c>
      <c r="Y928" s="99">
        <f>IF(A928="vyplnit"," ",VLOOKUP(A928,ZU!$B$6:$H$101,2,FALSE))</f>
        <v>0</v>
      </c>
      <c r="Z928" s="95" t="s">
        <v>28</v>
      </c>
      <c r="AA928" s="95"/>
      <c r="AB928" s="95" t="s">
        <v>28</v>
      </c>
      <c r="AC928" s="95" t="s">
        <v>28</v>
      </c>
      <c r="AD928" s="95" t="s">
        <v>28</v>
      </c>
      <c r="AE928" s="95">
        <f t="shared" si="86"/>
        <v>0</v>
      </c>
      <c r="AF928" s="100">
        <f t="shared" si="87"/>
        <v>1</v>
      </c>
      <c r="AG928" s="95" t="e">
        <f t="shared" si="88"/>
        <v>#N/A</v>
      </c>
      <c r="AH928" s="95"/>
      <c r="AI928" s="101" t="s">
        <v>28</v>
      </c>
      <c r="AJ928" s="101" t="s">
        <v>28</v>
      </c>
      <c r="AK928" s="101" t="s">
        <v>28</v>
      </c>
      <c r="AL928" s="102" t="str">
        <f t="shared" si="89"/>
        <v>nezměněna</v>
      </c>
      <c r="AM928" s="103"/>
    </row>
    <row r="929" spans="1:39" ht="15">
      <c r="A929" s="105" t="str">
        <f>IF('VSTUP SCAUx'!AY929="","",'VSTUP SCAUx'!AY929)</f>
        <v/>
      </c>
      <c r="B929" s="105" t="str">
        <f>IF('VSTUP SCAUx'!A929="","",'VSTUP SCAUx'!A929)</f>
        <v/>
      </c>
      <c r="C929" s="105" t="str">
        <f>IF('VSTUP SCAUx'!B929="","",'VSTUP SCAUx'!B929)</f>
        <v/>
      </c>
      <c r="D929" s="105" t="str">
        <f>IF('VSTUP SCAUx'!C929="","",'VSTUP SCAUx'!C929)</f>
        <v/>
      </c>
      <c r="E929" s="105" t="str">
        <f>IF('VSTUP SCAUx'!I929="","",'VSTUP SCAUx'!I929)</f>
        <v/>
      </c>
      <c r="F929" s="95" t="str">
        <f>IF('VSTUP SCAUx'!F929="","",'VSTUP SCAUx'!F929)</f>
        <v/>
      </c>
      <c r="G929" s="95" t="str">
        <f>IF('VSTUP SCAUx'!G929="","",'VSTUP SCAUx'!G929)</f>
        <v/>
      </c>
      <c r="H929" s="101" t="str">
        <f>IF('VSTUP SCAUx'!AC929="","","ANO")</f>
        <v/>
      </c>
      <c r="I929" s="106" t="str">
        <f>IF('VSTUP SCAUx'!BD929="","",'VSTUP SCAUx'!BD929)</f>
        <v/>
      </c>
      <c r="J929" s="101" t="str">
        <f>IF('VSTUP SCAUx'!N929="","",'VSTUP SCAUx'!N929)</f>
        <v/>
      </c>
      <c r="K929" s="95" t="s">
        <v>28</v>
      </c>
      <c r="L929" s="95" t="s">
        <v>28</v>
      </c>
      <c r="M929" s="95" t="s">
        <v>28</v>
      </c>
      <c r="N929" s="95"/>
      <c r="O929" s="95" t="s">
        <v>28</v>
      </c>
      <c r="P929" s="96" t="e">
        <f>ROUND(IF(F929="vyplnit","-",VLOOKUP(CONCATENATE(Y929,G929," ",Z929),ZU!$A$6:$H$100,5,FALSE)*F929),2)</f>
        <v>#N/A</v>
      </c>
      <c r="Q929" s="96" t="e">
        <f t="shared" si="84"/>
        <v>#N/A</v>
      </c>
      <c r="R929" s="97" t="s">
        <v>28</v>
      </c>
      <c r="S929" s="97" t="s">
        <v>28</v>
      </c>
      <c r="T929" s="97" t="s">
        <v>28</v>
      </c>
      <c r="U929" s="96"/>
      <c r="V929" s="101" t="str">
        <f>IF('VSTUP SCAUx'!BH929="","",'VSTUP SCAUx'!BH929)</f>
        <v/>
      </c>
      <c r="W929" s="101" t="str">
        <f>IF('VSTUP SCAUx'!BI929="","",'VSTUP SCAUx'!BI929)</f>
        <v/>
      </c>
      <c r="X929" s="98" t="e">
        <f t="shared" si="85"/>
        <v>#VALUE!</v>
      </c>
      <c r="Y929" s="99">
        <f>IF(A929="vyplnit"," ",VLOOKUP(A929,ZU!$B$6:$H$101,2,FALSE))</f>
        <v>0</v>
      </c>
      <c r="Z929" s="95" t="s">
        <v>28</v>
      </c>
      <c r="AA929" s="95"/>
      <c r="AB929" s="95" t="s">
        <v>28</v>
      </c>
      <c r="AC929" s="95" t="s">
        <v>28</v>
      </c>
      <c r="AD929" s="95" t="s">
        <v>28</v>
      </c>
      <c r="AE929" s="95">
        <f t="shared" si="86"/>
        <v>0</v>
      </c>
      <c r="AF929" s="100">
        <f t="shared" si="87"/>
        <v>1</v>
      </c>
      <c r="AG929" s="95" t="e">
        <f t="shared" si="88"/>
        <v>#N/A</v>
      </c>
      <c r="AH929" s="95"/>
      <c r="AI929" s="101" t="s">
        <v>28</v>
      </c>
      <c r="AJ929" s="101" t="s">
        <v>28</v>
      </c>
      <c r="AK929" s="101" t="s">
        <v>28</v>
      </c>
      <c r="AL929" s="102" t="str">
        <f t="shared" si="89"/>
        <v>nezměněna</v>
      </c>
      <c r="AM929" s="103"/>
    </row>
    <row r="930" spans="1:39" ht="15">
      <c r="A930" s="105" t="str">
        <f>IF('VSTUP SCAUx'!AY930="","",'VSTUP SCAUx'!AY930)</f>
        <v/>
      </c>
      <c r="B930" s="105" t="str">
        <f>IF('VSTUP SCAUx'!A930="","",'VSTUP SCAUx'!A930)</f>
        <v/>
      </c>
      <c r="C930" s="105" t="str">
        <f>IF('VSTUP SCAUx'!B930="","",'VSTUP SCAUx'!B930)</f>
        <v/>
      </c>
      <c r="D930" s="105" t="str">
        <f>IF('VSTUP SCAUx'!C930="","",'VSTUP SCAUx'!C930)</f>
        <v/>
      </c>
      <c r="E930" s="105" t="str">
        <f>IF('VSTUP SCAUx'!I930="","",'VSTUP SCAUx'!I930)</f>
        <v/>
      </c>
      <c r="F930" s="95" t="str">
        <f>IF('VSTUP SCAUx'!F930="","",'VSTUP SCAUx'!F930)</f>
        <v/>
      </c>
      <c r="G930" s="95" t="str">
        <f>IF('VSTUP SCAUx'!G930="","",'VSTUP SCAUx'!G930)</f>
        <v/>
      </c>
      <c r="H930" s="101" t="str">
        <f>IF('VSTUP SCAUx'!AC930="","","ANO")</f>
        <v/>
      </c>
      <c r="I930" s="106" t="str">
        <f>IF('VSTUP SCAUx'!BD930="","",'VSTUP SCAUx'!BD930)</f>
        <v/>
      </c>
      <c r="J930" s="101" t="str">
        <f>IF('VSTUP SCAUx'!N930="","",'VSTUP SCAUx'!N930)</f>
        <v/>
      </c>
      <c r="K930" s="95" t="s">
        <v>28</v>
      </c>
      <c r="L930" s="95" t="s">
        <v>28</v>
      </c>
      <c r="M930" s="95" t="s">
        <v>28</v>
      </c>
      <c r="N930" s="95"/>
      <c r="O930" s="95" t="s">
        <v>28</v>
      </c>
      <c r="P930" s="96" t="e">
        <f>ROUND(IF(F930="vyplnit","-",VLOOKUP(CONCATENATE(Y930,G930," ",Z930),ZU!$A$6:$H$100,5,FALSE)*F930),2)</f>
        <v>#N/A</v>
      </c>
      <c r="Q930" s="96" t="e">
        <f t="shared" si="84"/>
        <v>#N/A</v>
      </c>
      <c r="R930" s="97" t="s">
        <v>28</v>
      </c>
      <c r="S930" s="97" t="s">
        <v>28</v>
      </c>
      <c r="T930" s="97" t="s">
        <v>28</v>
      </c>
      <c r="U930" s="96"/>
      <c r="V930" s="101" t="str">
        <f>IF('VSTUP SCAUx'!BH930="","",'VSTUP SCAUx'!BH930)</f>
        <v/>
      </c>
      <c r="W930" s="101" t="str">
        <f>IF('VSTUP SCAUx'!BI930="","",'VSTUP SCAUx'!BI930)</f>
        <v/>
      </c>
      <c r="X930" s="98" t="e">
        <f t="shared" si="85"/>
        <v>#VALUE!</v>
      </c>
      <c r="Y930" s="99">
        <f>IF(A930="vyplnit"," ",VLOOKUP(A930,ZU!$B$6:$H$101,2,FALSE))</f>
        <v>0</v>
      </c>
      <c r="Z930" s="95" t="s">
        <v>28</v>
      </c>
      <c r="AA930" s="95"/>
      <c r="AB930" s="95" t="s">
        <v>28</v>
      </c>
      <c r="AC930" s="95" t="s">
        <v>28</v>
      </c>
      <c r="AD930" s="95" t="s">
        <v>28</v>
      </c>
      <c r="AE930" s="95">
        <f t="shared" si="86"/>
        <v>0</v>
      </c>
      <c r="AF930" s="100">
        <f t="shared" si="87"/>
        <v>1</v>
      </c>
      <c r="AG930" s="95" t="e">
        <f t="shared" si="88"/>
        <v>#N/A</v>
      </c>
      <c r="AH930" s="95"/>
      <c r="AI930" s="101" t="s">
        <v>28</v>
      </c>
      <c r="AJ930" s="101" t="s">
        <v>28</v>
      </c>
      <c r="AK930" s="101" t="s">
        <v>28</v>
      </c>
      <c r="AL930" s="102" t="str">
        <f t="shared" si="89"/>
        <v>nezměněna</v>
      </c>
      <c r="AM930" s="103"/>
    </row>
    <row r="931" spans="1:39" ht="15">
      <c r="A931" s="105" t="str">
        <f>IF('VSTUP SCAUx'!AY931="","",'VSTUP SCAUx'!AY931)</f>
        <v/>
      </c>
      <c r="B931" s="105" t="str">
        <f>IF('VSTUP SCAUx'!A931="","",'VSTUP SCAUx'!A931)</f>
        <v/>
      </c>
      <c r="C931" s="105" t="str">
        <f>IF('VSTUP SCAUx'!B931="","",'VSTUP SCAUx'!B931)</f>
        <v/>
      </c>
      <c r="D931" s="105" t="str">
        <f>IF('VSTUP SCAUx'!C931="","",'VSTUP SCAUx'!C931)</f>
        <v/>
      </c>
      <c r="E931" s="105" t="str">
        <f>IF('VSTUP SCAUx'!I931="","",'VSTUP SCAUx'!I931)</f>
        <v/>
      </c>
      <c r="F931" s="95" t="str">
        <f>IF('VSTUP SCAUx'!F931="","",'VSTUP SCAUx'!F931)</f>
        <v/>
      </c>
      <c r="G931" s="95" t="str">
        <f>IF('VSTUP SCAUx'!G931="","",'VSTUP SCAUx'!G931)</f>
        <v/>
      </c>
      <c r="H931" s="101" t="str">
        <f>IF('VSTUP SCAUx'!AC931="","","ANO")</f>
        <v/>
      </c>
      <c r="I931" s="106" t="str">
        <f>IF('VSTUP SCAUx'!BD931="","",'VSTUP SCAUx'!BD931)</f>
        <v/>
      </c>
      <c r="J931" s="101" t="str">
        <f>IF('VSTUP SCAUx'!N931="","",'VSTUP SCAUx'!N931)</f>
        <v/>
      </c>
      <c r="K931" s="95" t="s">
        <v>28</v>
      </c>
      <c r="L931" s="95" t="s">
        <v>28</v>
      </c>
      <c r="M931" s="95" t="s">
        <v>28</v>
      </c>
      <c r="N931" s="95"/>
      <c r="O931" s="95" t="s">
        <v>28</v>
      </c>
      <c r="P931" s="96" t="e">
        <f>ROUND(IF(F931="vyplnit","-",VLOOKUP(CONCATENATE(Y931,G931," ",Z931),ZU!$A$6:$H$100,5,FALSE)*F931),2)</f>
        <v>#N/A</v>
      </c>
      <c r="Q931" s="96" t="e">
        <f t="shared" si="84"/>
        <v>#N/A</v>
      </c>
      <c r="R931" s="97" t="s">
        <v>28</v>
      </c>
      <c r="S931" s="97" t="s">
        <v>28</v>
      </c>
      <c r="T931" s="97" t="s">
        <v>28</v>
      </c>
      <c r="U931" s="96"/>
      <c r="V931" s="101" t="str">
        <f>IF('VSTUP SCAUx'!BH931="","",'VSTUP SCAUx'!BH931)</f>
        <v/>
      </c>
      <c r="W931" s="101" t="str">
        <f>IF('VSTUP SCAUx'!BI931="","",'VSTUP SCAUx'!BI931)</f>
        <v/>
      </c>
      <c r="X931" s="98" t="e">
        <f t="shared" si="85"/>
        <v>#VALUE!</v>
      </c>
      <c r="Y931" s="99">
        <f>IF(A931="vyplnit"," ",VLOOKUP(A931,ZU!$B$6:$H$101,2,FALSE))</f>
        <v>0</v>
      </c>
      <c r="Z931" s="95" t="s">
        <v>28</v>
      </c>
      <c r="AA931" s="95"/>
      <c r="AB931" s="95" t="s">
        <v>28</v>
      </c>
      <c r="AC931" s="95" t="s">
        <v>28</v>
      </c>
      <c r="AD931" s="95" t="s">
        <v>28</v>
      </c>
      <c r="AE931" s="95">
        <f t="shared" si="86"/>
        <v>0</v>
      </c>
      <c r="AF931" s="100">
        <f t="shared" si="87"/>
        <v>1</v>
      </c>
      <c r="AG931" s="95" t="e">
        <f t="shared" si="88"/>
        <v>#N/A</v>
      </c>
      <c r="AH931" s="95"/>
      <c r="AI931" s="101" t="s">
        <v>28</v>
      </c>
      <c r="AJ931" s="101" t="s">
        <v>28</v>
      </c>
      <c r="AK931" s="101" t="s">
        <v>28</v>
      </c>
      <c r="AL931" s="102" t="str">
        <f t="shared" si="89"/>
        <v>nezměněna</v>
      </c>
      <c r="AM931" s="103"/>
    </row>
    <row r="932" spans="1:39" ht="15">
      <c r="A932" s="105" t="str">
        <f>IF('VSTUP SCAUx'!AY932="","",'VSTUP SCAUx'!AY932)</f>
        <v/>
      </c>
      <c r="B932" s="105" t="str">
        <f>IF('VSTUP SCAUx'!A932="","",'VSTUP SCAUx'!A932)</f>
        <v/>
      </c>
      <c r="C932" s="105" t="str">
        <f>IF('VSTUP SCAUx'!B932="","",'VSTUP SCAUx'!B932)</f>
        <v/>
      </c>
      <c r="D932" s="105" t="str">
        <f>IF('VSTUP SCAUx'!C932="","",'VSTUP SCAUx'!C932)</f>
        <v/>
      </c>
      <c r="E932" s="105" t="str">
        <f>IF('VSTUP SCAUx'!I932="","",'VSTUP SCAUx'!I932)</f>
        <v/>
      </c>
      <c r="F932" s="95" t="str">
        <f>IF('VSTUP SCAUx'!F932="","",'VSTUP SCAUx'!F932)</f>
        <v/>
      </c>
      <c r="G932" s="95" t="str">
        <f>IF('VSTUP SCAUx'!G932="","",'VSTUP SCAUx'!G932)</f>
        <v/>
      </c>
      <c r="H932" s="101" t="str">
        <f>IF('VSTUP SCAUx'!AC932="","","ANO")</f>
        <v/>
      </c>
      <c r="I932" s="106" t="str">
        <f>IF('VSTUP SCAUx'!BD932="","",'VSTUP SCAUx'!BD932)</f>
        <v/>
      </c>
      <c r="J932" s="101" t="str">
        <f>IF('VSTUP SCAUx'!N932="","",'VSTUP SCAUx'!N932)</f>
        <v/>
      </c>
      <c r="K932" s="95" t="s">
        <v>28</v>
      </c>
      <c r="L932" s="95" t="s">
        <v>28</v>
      </c>
      <c r="M932" s="95" t="s">
        <v>28</v>
      </c>
      <c r="N932" s="95"/>
      <c r="O932" s="95" t="s">
        <v>28</v>
      </c>
      <c r="P932" s="96" t="e">
        <f>ROUND(IF(F932="vyplnit","-",VLOOKUP(CONCATENATE(Y932,G932," ",Z932),ZU!$A$6:$H$100,5,FALSE)*F932),2)</f>
        <v>#N/A</v>
      </c>
      <c r="Q932" s="96" t="e">
        <f t="shared" si="84"/>
        <v>#N/A</v>
      </c>
      <c r="R932" s="97" t="s">
        <v>28</v>
      </c>
      <c r="S932" s="97" t="s">
        <v>28</v>
      </c>
      <c r="T932" s="97" t="s">
        <v>28</v>
      </c>
      <c r="U932" s="96"/>
      <c r="V932" s="101" t="str">
        <f>IF('VSTUP SCAUx'!BH932="","",'VSTUP SCAUx'!BH932)</f>
        <v/>
      </c>
      <c r="W932" s="101" t="str">
        <f>IF('VSTUP SCAUx'!BI932="","",'VSTUP SCAUx'!BI932)</f>
        <v/>
      </c>
      <c r="X932" s="98" t="e">
        <f t="shared" si="85"/>
        <v>#VALUE!</v>
      </c>
      <c r="Y932" s="99">
        <f>IF(A932="vyplnit"," ",VLOOKUP(A932,ZU!$B$6:$H$101,2,FALSE))</f>
        <v>0</v>
      </c>
      <c r="Z932" s="95" t="s">
        <v>28</v>
      </c>
      <c r="AA932" s="95"/>
      <c r="AB932" s="95" t="s">
        <v>28</v>
      </c>
      <c r="AC932" s="95" t="s">
        <v>28</v>
      </c>
      <c r="AD932" s="95" t="s">
        <v>28</v>
      </c>
      <c r="AE932" s="95">
        <f t="shared" si="86"/>
        <v>0</v>
      </c>
      <c r="AF932" s="100">
        <f t="shared" si="87"/>
        <v>1</v>
      </c>
      <c r="AG932" s="95" t="e">
        <f t="shared" si="88"/>
        <v>#N/A</v>
      </c>
      <c r="AH932" s="95"/>
      <c r="AI932" s="101" t="s">
        <v>28</v>
      </c>
      <c r="AJ932" s="101" t="s">
        <v>28</v>
      </c>
      <c r="AK932" s="101" t="s">
        <v>28</v>
      </c>
      <c r="AL932" s="102" t="str">
        <f t="shared" si="89"/>
        <v>nezměněna</v>
      </c>
      <c r="AM932" s="103"/>
    </row>
    <row r="933" spans="1:39" ht="15">
      <c r="A933" s="105" t="str">
        <f>IF('VSTUP SCAUx'!AY933="","",'VSTUP SCAUx'!AY933)</f>
        <v/>
      </c>
      <c r="B933" s="105" t="str">
        <f>IF('VSTUP SCAUx'!A933="","",'VSTUP SCAUx'!A933)</f>
        <v/>
      </c>
      <c r="C933" s="105" t="str">
        <f>IF('VSTUP SCAUx'!B933="","",'VSTUP SCAUx'!B933)</f>
        <v/>
      </c>
      <c r="D933" s="105" t="str">
        <f>IF('VSTUP SCAUx'!C933="","",'VSTUP SCAUx'!C933)</f>
        <v/>
      </c>
      <c r="E933" s="105" t="str">
        <f>IF('VSTUP SCAUx'!I933="","",'VSTUP SCAUx'!I933)</f>
        <v/>
      </c>
      <c r="F933" s="95" t="str">
        <f>IF('VSTUP SCAUx'!F933="","",'VSTUP SCAUx'!F933)</f>
        <v/>
      </c>
      <c r="G933" s="95" t="str">
        <f>IF('VSTUP SCAUx'!G933="","",'VSTUP SCAUx'!G933)</f>
        <v/>
      </c>
      <c r="H933" s="101" t="str">
        <f>IF('VSTUP SCAUx'!AC933="","","ANO")</f>
        <v/>
      </c>
      <c r="I933" s="106" t="str">
        <f>IF('VSTUP SCAUx'!BD933="","",'VSTUP SCAUx'!BD933)</f>
        <v/>
      </c>
      <c r="J933" s="101" t="str">
        <f>IF('VSTUP SCAUx'!N933="","",'VSTUP SCAUx'!N933)</f>
        <v/>
      </c>
      <c r="K933" s="95" t="s">
        <v>28</v>
      </c>
      <c r="L933" s="95" t="s">
        <v>28</v>
      </c>
      <c r="M933" s="95" t="s">
        <v>28</v>
      </c>
      <c r="N933" s="95"/>
      <c r="O933" s="95" t="s">
        <v>28</v>
      </c>
      <c r="P933" s="96" t="e">
        <f>ROUND(IF(F933="vyplnit","-",VLOOKUP(CONCATENATE(Y933,G933," ",Z933),ZU!$A$6:$H$100,5,FALSE)*F933),2)</f>
        <v>#N/A</v>
      </c>
      <c r="Q933" s="96" t="e">
        <f t="shared" si="84"/>
        <v>#N/A</v>
      </c>
      <c r="R933" s="97" t="s">
        <v>28</v>
      </c>
      <c r="S933" s="97" t="s">
        <v>28</v>
      </c>
      <c r="T933" s="97" t="s">
        <v>28</v>
      </c>
      <c r="U933" s="96"/>
      <c r="V933" s="101" t="str">
        <f>IF('VSTUP SCAUx'!BH933="","",'VSTUP SCAUx'!BH933)</f>
        <v/>
      </c>
      <c r="W933" s="101" t="str">
        <f>IF('VSTUP SCAUx'!BI933="","",'VSTUP SCAUx'!BI933)</f>
        <v/>
      </c>
      <c r="X933" s="98" t="e">
        <f t="shared" si="85"/>
        <v>#VALUE!</v>
      </c>
      <c r="Y933" s="99">
        <f>IF(A933="vyplnit"," ",VLOOKUP(A933,ZU!$B$6:$H$101,2,FALSE))</f>
        <v>0</v>
      </c>
      <c r="Z933" s="95" t="s">
        <v>28</v>
      </c>
      <c r="AA933" s="95"/>
      <c r="AB933" s="95" t="s">
        <v>28</v>
      </c>
      <c r="AC933" s="95" t="s">
        <v>28</v>
      </c>
      <c r="AD933" s="95" t="s">
        <v>28</v>
      </c>
      <c r="AE933" s="95">
        <f t="shared" si="86"/>
        <v>0</v>
      </c>
      <c r="AF933" s="100">
        <f t="shared" si="87"/>
        <v>1</v>
      </c>
      <c r="AG933" s="95" t="e">
        <f t="shared" si="88"/>
        <v>#N/A</v>
      </c>
      <c r="AH933" s="95"/>
      <c r="AI933" s="101" t="s">
        <v>28</v>
      </c>
      <c r="AJ933" s="101" t="s">
        <v>28</v>
      </c>
      <c r="AK933" s="101" t="s">
        <v>28</v>
      </c>
      <c r="AL933" s="102" t="str">
        <f t="shared" si="89"/>
        <v>nezměněna</v>
      </c>
      <c r="AM933" s="103"/>
    </row>
    <row r="934" spans="1:39" ht="15">
      <c r="A934" s="105" t="str">
        <f>IF('VSTUP SCAUx'!AY934="","",'VSTUP SCAUx'!AY934)</f>
        <v/>
      </c>
      <c r="B934" s="105" t="str">
        <f>IF('VSTUP SCAUx'!A934="","",'VSTUP SCAUx'!A934)</f>
        <v/>
      </c>
      <c r="C934" s="105" t="str">
        <f>IF('VSTUP SCAUx'!B934="","",'VSTUP SCAUx'!B934)</f>
        <v/>
      </c>
      <c r="D934" s="105" t="str">
        <f>IF('VSTUP SCAUx'!C934="","",'VSTUP SCAUx'!C934)</f>
        <v/>
      </c>
      <c r="E934" s="105" t="str">
        <f>IF('VSTUP SCAUx'!I934="","",'VSTUP SCAUx'!I934)</f>
        <v/>
      </c>
      <c r="F934" s="95" t="str">
        <f>IF('VSTUP SCAUx'!F934="","",'VSTUP SCAUx'!F934)</f>
        <v/>
      </c>
      <c r="G934" s="95" t="str">
        <f>IF('VSTUP SCAUx'!G934="","",'VSTUP SCAUx'!G934)</f>
        <v/>
      </c>
      <c r="H934" s="101" t="str">
        <f>IF('VSTUP SCAUx'!AC934="","","ANO")</f>
        <v/>
      </c>
      <c r="I934" s="106" t="str">
        <f>IF('VSTUP SCAUx'!BD934="","",'VSTUP SCAUx'!BD934)</f>
        <v/>
      </c>
      <c r="J934" s="101" t="str">
        <f>IF('VSTUP SCAUx'!N934="","",'VSTUP SCAUx'!N934)</f>
        <v/>
      </c>
      <c r="K934" s="95" t="s">
        <v>28</v>
      </c>
      <c r="L934" s="95" t="s">
        <v>28</v>
      </c>
      <c r="M934" s="95" t="s">
        <v>28</v>
      </c>
      <c r="N934" s="95"/>
      <c r="O934" s="95" t="s">
        <v>28</v>
      </c>
      <c r="P934" s="96" t="e">
        <f>ROUND(IF(F934="vyplnit","-",VLOOKUP(CONCATENATE(Y934,G934," ",Z934),ZU!$A$6:$H$100,5,FALSE)*F934),2)</f>
        <v>#N/A</v>
      </c>
      <c r="Q934" s="96" t="e">
        <f t="shared" si="84"/>
        <v>#N/A</v>
      </c>
      <c r="R934" s="97" t="s">
        <v>28</v>
      </c>
      <c r="S934" s="97" t="s">
        <v>28</v>
      </c>
      <c r="T934" s="97" t="s">
        <v>28</v>
      </c>
      <c r="U934" s="96"/>
      <c r="V934" s="101" t="str">
        <f>IF('VSTUP SCAUx'!BH934="","",'VSTUP SCAUx'!BH934)</f>
        <v/>
      </c>
      <c r="W934" s="101" t="str">
        <f>IF('VSTUP SCAUx'!BI934="","",'VSTUP SCAUx'!BI934)</f>
        <v/>
      </c>
      <c r="X934" s="98" t="e">
        <f t="shared" si="85"/>
        <v>#VALUE!</v>
      </c>
      <c r="Y934" s="99">
        <f>IF(A934="vyplnit"," ",VLOOKUP(A934,ZU!$B$6:$H$101,2,FALSE))</f>
        <v>0</v>
      </c>
      <c r="Z934" s="95" t="s">
        <v>28</v>
      </c>
      <c r="AA934" s="95"/>
      <c r="AB934" s="95" t="s">
        <v>28</v>
      </c>
      <c r="AC934" s="95" t="s">
        <v>28</v>
      </c>
      <c r="AD934" s="95" t="s">
        <v>28</v>
      </c>
      <c r="AE934" s="95">
        <f t="shared" si="86"/>
        <v>0</v>
      </c>
      <c r="AF934" s="100">
        <f t="shared" si="87"/>
        <v>1</v>
      </c>
      <c r="AG934" s="95" t="e">
        <f t="shared" si="88"/>
        <v>#N/A</v>
      </c>
      <c r="AH934" s="95"/>
      <c r="AI934" s="101" t="s">
        <v>28</v>
      </c>
      <c r="AJ934" s="101" t="s">
        <v>28</v>
      </c>
      <c r="AK934" s="101" t="s">
        <v>28</v>
      </c>
      <c r="AL934" s="102" t="str">
        <f t="shared" si="89"/>
        <v>nezměněna</v>
      </c>
      <c r="AM934" s="103"/>
    </row>
    <row r="935" spans="1:39" ht="15">
      <c r="A935" s="105" t="str">
        <f>IF('VSTUP SCAUx'!AY935="","",'VSTUP SCAUx'!AY935)</f>
        <v/>
      </c>
      <c r="B935" s="105" t="str">
        <f>IF('VSTUP SCAUx'!A935="","",'VSTUP SCAUx'!A935)</f>
        <v/>
      </c>
      <c r="C935" s="105" t="str">
        <f>IF('VSTUP SCAUx'!B935="","",'VSTUP SCAUx'!B935)</f>
        <v/>
      </c>
      <c r="D935" s="105" t="str">
        <f>IF('VSTUP SCAUx'!C935="","",'VSTUP SCAUx'!C935)</f>
        <v/>
      </c>
      <c r="E935" s="105" t="str">
        <f>IF('VSTUP SCAUx'!I935="","",'VSTUP SCAUx'!I935)</f>
        <v/>
      </c>
      <c r="F935" s="95" t="str">
        <f>IF('VSTUP SCAUx'!F935="","",'VSTUP SCAUx'!F935)</f>
        <v/>
      </c>
      <c r="G935" s="95" t="str">
        <f>IF('VSTUP SCAUx'!G935="","",'VSTUP SCAUx'!G935)</f>
        <v/>
      </c>
      <c r="H935" s="101" t="str">
        <f>IF('VSTUP SCAUx'!AC935="","","ANO")</f>
        <v/>
      </c>
      <c r="I935" s="106" t="str">
        <f>IF('VSTUP SCAUx'!BD935="","",'VSTUP SCAUx'!BD935)</f>
        <v/>
      </c>
      <c r="J935" s="101" t="str">
        <f>IF('VSTUP SCAUx'!N935="","",'VSTUP SCAUx'!N935)</f>
        <v/>
      </c>
      <c r="K935" s="95" t="s">
        <v>28</v>
      </c>
      <c r="L935" s="95" t="s">
        <v>28</v>
      </c>
      <c r="M935" s="95" t="s">
        <v>28</v>
      </c>
      <c r="N935" s="95"/>
      <c r="O935" s="95" t="s">
        <v>28</v>
      </c>
      <c r="P935" s="96" t="e">
        <f>ROUND(IF(F935="vyplnit","-",VLOOKUP(CONCATENATE(Y935,G935," ",Z935),ZU!$A$6:$H$100,5,FALSE)*F935),2)</f>
        <v>#N/A</v>
      </c>
      <c r="Q935" s="96" t="e">
        <f t="shared" si="84"/>
        <v>#N/A</v>
      </c>
      <c r="R935" s="97" t="s">
        <v>28</v>
      </c>
      <c r="S935" s="97" t="s">
        <v>28</v>
      </c>
      <c r="T935" s="97" t="s">
        <v>28</v>
      </c>
      <c r="U935" s="96"/>
      <c r="V935" s="101" t="str">
        <f>IF('VSTUP SCAUx'!BH935="","",'VSTUP SCAUx'!BH935)</f>
        <v/>
      </c>
      <c r="W935" s="101" t="str">
        <f>IF('VSTUP SCAUx'!BI935="","",'VSTUP SCAUx'!BI935)</f>
        <v/>
      </c>
      <c r="X935" s="98" t="e">
        <f t="shared" si="85"/>
        <v>#VALUE!</v>
      </c>
      <c r="Y935" s="99">
        <f>IF(A935="vyplnit"," ",VLOOKUP(A935,ZU!$B$6:$H$101,2,FALSE))</f>
        <v>0</v>
      </c>
      <c r="Z935" s="95" t="s">
        <v>28</v>
      </c>
      <c r="AA935" s="95"/>
      <c r="AB935" s="95" t="s">
        <v>28</v>
      </c>
      <c r="AC935" s="95" t="s">
        <v>28</v>
      </c>
      <c r="AD935" s="95" t="s">
        <v>28</v>
      </c>
      <c r="AE935" s="95">
        <f t="shared" si="86"/>
        <v>0</v>
      </c>
      <c r="AF935" s="100">
        <f t="shared" si="87"/>
        <v>1</v>
      </c>
      <c r="AG935" s="95" t="e">
        <f t="shared" si="88"/>
        <v>#N/A</v>
      </c>
      <c r="AH935" s="95"/>
      <c r="AI935" s="101" t="s">
        <v>28</v>
      </c>
      <c r="AJ935" s="101" t="s">
        <v>28</v>
      </c>
      <c r="AK935" s="101" t="s">
        <v>28</v>
      </c>
      <c r="AL935" s="102" t="str">
        <f t="shared" si="89"/>
        <v>nezměněna</v>
      </c>
      <c r="AM935" s="103"/>
    </row>
    <row r="936" spans="1:39" ht="15">
      <c r="A936" s="105" t="str">
        <f>IF('VSTUP SCAUx'!AY936="","",'VSTUP SCAUx'!AY936)</f>
        <v/>
      </c>
      <c r="B936" s="105" t="str">
        <f>IF('VSTUP SCAUx'!A936="","",'VSTUP SCAUx'!A936)</f>
        <v/>
      </c>
      <c r="C936" s="105" t="str">
        <f>IF('VSTUP SCAUx'!B936="","",'VSTUP SCAUx'!B936)</f>
        <v/>
      </c>
      <c r="D936" s="105" t="str">
        <f>IF('VSTUP SCAUx'!C936="","",'VSTUP SCAUx'!C936)</f>
        <v/>
      </c>
      <c r="E936" s="105" t="str">
        <f>IF('VSTUP SCAUx'!I936="","",'VSTUP SCAUx'!I936)</f>
        <v/>
      </c>
      <c r="F936" s="95" t="str">
        <f>IF('VSTUP SCAUx'!F936="","",'VSTUP SCAUx'!F936)</f>
        <v/>
      </c>
      <c r="G936" s="95" t="str">
        <f>IF('VSTUP SCAUx'!G936="","",'VSTUP SCAUx'!G936)</f>
        <v/>
      </c>
      <c r="H936" s="101" t="str">
        <f>IF('VSTUP SCAUx'!AC936="","","ANO")</f>
        <v/>
      </c>
      <c r="I936" s="106" t="str">
        <f>IF('VSTUP SCAUx'!BD936="","",'VSTUP SCAUx'!BD936)</f>
        <v/>
      </c>
      <c r="J936" s="101" t="str">
        <f>IF('VSTUP SCAUx'!N936="","",'VSTUP SCAUx'!N936)</f>
        <v/>
      </c>
      <c r="K936" s="95" t="s">
        <v>28</v>
      </c>
      <c r="L936" s="95" t="s">
        <v>28</v>
      </c>
      <c r="M936" s="95" t="s">
        <v>28</v>
      </c>
      <c r="N936" s="95"/>
      <c r="O936" s="95" t="s">
        <v>28</v>
      </c>
      <c r="P936" s="96" t="e">
        <f>ROUND(IF(F936="vyplnit","-",VLOOKUP(CONCATENATE(Y936,G936," ",Z936),ZU!$A$6:$H$100,5,FALSE)*F936),2)</f>
        <v>#N/A</v>
      </c>
      <c r="Q936" s="96" t="e">
        <f t="shared" si="84"/>
        <v>#N/A</v>
      </c>
      <c r="R936" s="97" t="s">
        <v>28</v>
      </c>
      <c r="S936" s="97" t="s">
        <v>28</v>
      </c>
      <c r="T936" s="97" t="s">
        <v>28</v>
      </c>
      <c r="U936" s="96"/>
      <c r="V936" s="101" t="str">
        <f>IF('VSTUP SCAUx'!BH936="","",'VSTUP SCAUx'!BH936)</f>
        <v/>
      </c>
      <c r="W936" s="101" t="str">
        <f>IF('VSTUP SCAUx'!BI936="","",'VSTUP SCAUx'!BI936)</f>
        <v/>
      </c>
      <c r="X936" s="98" t="e">
        <f t="shared" si="85"/>
        <v>#VALUE!</v>
      </c>
      <c r="Y936" s="99">
        <f>IF(A936="vyplnit"," ",VLOOKUP(A936,ZU!$B$6:$H$101,2,FALSE))</f>
        <v>0</v>
      </c>
      <c r="Z936" s="95" t="s">
        <v>28</v>
      </c>
      <c r="AA936" s="95"/>
      <c r="AB936" s="95" t="s">
        <v>28</v>
      </c>
      <c r="AC936" s="95" t="s">
        <v>28</v>
      </c>
      <c r="AD936" s="95" t="s">
        <v>28</v>
      </c>
      <c r="AE936" s="95">
        <f t="shared" si="86"/>
        <v>0</v>
      </c>
      <c r="AF936" s="100">
        <f t="shared" si="87"/>
        <v>1</v>
      </c>
      <c r="AG936" s="95" t="e">
        <f t="shared" si="88"/>
        <v>#N/A</v>
      </c>
      <c r="AH936" s="95"/>
      <c r="AI936" s="101" t="s">
        <v>28</v>
      </c>
      <c r="AJ936" s="101" t="s">
        <v>28</v>
      </c>
      <c r="AK936" s="101" t="s">
        <v>28</v>
      </c>
      <c r="AL936" s="102" t="str">
        <f t="shared" si="89"/>
        <v>nezměněna</v>
      </c>
      <c r="AM936" s="103"/>
    </row>
    <row r="937" spans="1:39" ht="15">
      <c r="A937" s="105" t="str">
        <f>IF('VSTUP SCAUx'!AY937="","",'VSTUP SCAUx'!AY937)</f>
        <v/>
      </c>
      <c r="B937" s="105" t="str">
        <f>IF('VSTUP SCAUx'!A937="","",'VSTUP SCAUx'!A937)</f>
        <v/>
      </c>
      <c r="C937" s="105" t="str">
        <f>IF('VSTUP SCAUx'!B937="","",'VSTUP SCAUx'!B937)</f>
        <v/>
      </c>
      <c r="D937" s="105" t="str">
        <f>IF('VSTUP SCAUx'!C937="","",'VSTUP SCAUx'!C937)</f>
        <v/>
      </c>
      <c r="E937" s="105" t="str">
        <f>IF('VSTUP SCAUx'!I937="","",'VSTUP SCAUx'!I937)</f>
        <v/>
      </c>
      <c r="F937" s="95" t="str">
        <f>IF('VSTUP SCAUx'!F937="","",'VSTUP SCAUx'!F937)</f>
        <v/>
      </c>
      <c r="G937" s="95" t="str">
        <f>IF('VSTUP SCAUx'!G937="","",'VSTUP SCAUx'!G937)</f>
        <v/>
      </c>
      <c r="H937" s="101" t="str">
        <f>IF('VSTUP SCAUx'!AC937="","","ANO")</f>
        <v/>
      </c>
      <c r="I937" s="106" t="str">
        <f>IF('VSTUP SCAUx'!BD937="","",'VSTUP SCAUx'!BD937)</f>
        <v/>
      </c>
      <c r="J937" s="101" t="str">
        <f>IF('VSTUP SCAUx'!N937="","",'VSTUP SCAUx'!N937)</f>
        <v/>
      </c>
      <c r="K937" s="95" t="s">
        <v>28</v>
      </c>
      <c r="L937" s="95" t="s">
        <v>28</v>
      </c>
      <c r="M937" s="95" t="s">
        <v>28</v>
      </c>
      <c r="N937" s="95"/>
      <c r="O937" s="95" t="s">
        <v>28</v>
      </c>
      <c r="P937" s="96" t="e">
        <f>ROUND(IF(F937="vyplnit","-",VLOOKUP(CONCATENATE(Y937,G937," ",Z937),ZU!$A$6:$H$100,5,FALSE)*F937),2)</f>
        <v>#N/A</v>
      </c>
      <c r="Q937" s="96" t="e">
        <f t="shared" si="84"/>
        <v>#N/A</v>
      </c>
      <c r="R937" s="97" t="s">
        <v>28</v>
      </c>
      <c r="S937" s="97" t="s">
        <v>28</v>
      </c>
      <c r="T937" s="97" t="s">
        <v>28</v>
      </c>
      <c r="U937" s="96"/>
      <c r="V937" s="101" t="str">
        <f>IF('VSTUP SCAUx'!BH937="","",'VSTUP SCAUx'!BH937)</f>
        <v/>
      </c>
      <c r="W937" s="101" t="str">
        <f>IF('VSTUP SCAUx'!BI937="","",'VSTUP SCAUx'!BI937)</f>
        <v/>
      </c>
      <c r="X937" s="98" t="e">
        <f t="shared" si="85"/>
        <v>#VALUE!</v>
      </c>
      <c r="Y937" s="99">
        <f>IF(A937="vyplnit"," ",VLOOKUP(A937,ZU!$B$6:$H$101,2,FALSE))</f>
        <v>0</v>
      </c>
      <c r="Z937" s="95" t="s">
        <v>28</v>
      </c>
      <c r="AA937" s="95"/>
      <c r="AB937" s="95" t="s">
        <v>28</v>
      </c>
      <c r="AC937" s="95" t="s">
        <v>28</v>
      </c>
      <c r="AD937" s="95" t="s">
        <v>28</v>
      </c>
      <c r="AE937" s="95">
        <f t="shared" si="86"/>
        <v>0</v>
      </c>
      <c r="AF937" s="100">
        <f t="shared" si="87"/>
        <v>1</v>
      </c>
      <c r="AG937" s="95" t="e">
        <f t="shared" si="88"/>
        <v>#N/A</v>
      </c>
      <c r="AH937" s="95"/>
      <c r="AI937" s="101" t="s">
        <v>28</v>
      </c>
      <c r="AJ937" s="101" t="s">
        <v>28</v>
      </c>
      <c r="AK937" s="101" t="s">
        <v>28</v>
      </c>
      <c r="AL937" s="102" t="str">
        <f t="shared" si="89"/>
        <v>nezměněna</v>
      </c>
      <c r="AM937" s="103"/>
    </row>
    <row r="938" spans="1:39" ht="15">
      <c r="A938" s="105" t="str">
        <f>IF('VSTUP SCAUx'!AY938="","",'VSTUP SCAUx'!AY938)</f>
        <v/>
      </c>
      <c r="B938" s="105" t="str">
        <f>IF('VSTUP SCAUx'!A938="","",'VSTUP SCAUx'!A938)</f>
        <v/>
      </c>
      <c r="C938" s="105" t="str">
        <f>IF('VSTUP SCAUx'!B938="","",'VSTUP SCAUx'!B938)</f>
        <v/>
      </c>
      <c r="D938" s="105" t="str">
        <f>IF('VSTUP SCAUx'!C938="","",'VSTUP SCAUx'!C938)</f>
        <v/>
      </c>
      <c r="E938" s="105" t="str">
        <f>IF('VSTUP SCAUx'!I938="","",'VSTUP SCAUx'!I938)</f>
        <v/>
      </c>
      <c r="F938" s="95" t="str">
        <f>IF('VSTUP SCAUx'!F938="","",'VSTUP SCAUx'!F938)</f>
        <v/>
      </c>
      <c r="G938" s="95" t="str">
        <f>IF('VSTUP SCAUx'!G938="","",'VSTUP SCAUx'!G938)</f>
        <v/>
      </c>
      <c r="H938" s="101" t="str">
        <f>IF('VSTUP SCAUx'!AC938="","","ANO")</f>
        <v/>
      </c>
      <c r="I938" s="106" t="str">
        <f>IF('VSTUP SCAUx'!BD938="","",'VSTUP SCAUx'!BD938)</f>
        <v/>
      </c>
      <c r="J938" s="101" t="str">
        <f>IF('VSTUP SCAUx'!N938="","",'VSTUP SCAUx'!N938)</f>
        <v/>
      </c>
      <c r="K938" s="95" t="s">
        <v>28</v>
      </c>
      <c r="L938" s="95" t="s">
        <v>28</v>
      </c>
      <c r="M938" s="95" t="s">
        <v>28</v>
      </c>
      <c r="N938" s="95"/>
      <c r="O938" s="95" t="s">
        <v>28</v>
      </c>
      <c r="P938" s="96" t="e">
        <f>ROUND(IF(F938="vyplnit","-",VLOOKUP(CONCATENATE(Y938,G938," ",Z938),ZU!$A$6:$H$100,5,FALSE)*F938),2)</f>
        <v>#N/A</v>
      </c>
      <c r="Q938" s="96" t="e">
        <f t="shared" si="84"/>
        <v>#N/A</v>
      </c>
      <c r="R938" s="97" t="s">
        <v>28</v>
      </c>
      <c r="S938" s="97" t="s">
        <v>28</v>
      </c>
      <c r="T938" s="97" t="s">
        <v>28</v>
      </c>
      <c r="U938" s="96"/>
      <c r="V938" s="101" t="str">
        <f>IF('VSTUP SCAUx'!BH938="","",'VSTUP SCAUx'!BH938)</f>
        <v/>
      </c>
      <c r="W938" s="101" t="str">
        <f>IF('VSTUP SCAUx'!BI938="","",'VSTUP SCAUx'!BI938)</f>
        <v/>
      </c>
      <c r="X938" s="98" t="e">
        <f t="shared" si="85"/>
        <v>#VALUE!</v>
      </c>
      <c r="Y938" s="99">
        <f>IF(A938="vyplnit"," ",VLOOKUP(A938,ZU!$B$6:$H$101,2,FALSE))</f>
        <v>0</v>
      </c>
      <c r="Z938" s="95" t="s">
        <v>28</v>
      </c>
      <c r="AA938" s="95"/>
      <c r="AB938" s="95" t="s">
        <v>28</v>
      </c>
      <c r="AC938" s="95" t="s">
        <v>28</v>
      </c>
      <c r="AD938" s="95" t="s">
        <v>28</v>
      </c>
      <c r="AE938" s="95">
        <f t="shared" si="86"/>
        <v>0</v>
      </c>
      <c r="AF938" s="100">
        <f t="shared" si="87"/>
        <v>1</v>
      </c>
      <c r="AG938" s="95" t="e">
        <f t="shared" si="88"/>
        <v>#N/A</v>
      </c>
      <c r="AH938" s="95"/>
      <c r="AI938" s="101" t="s">
        <v>28</v>
      </c>
      <c r="AJ938" s="101" t="s">
        <v>28</v>
      </c>
      <c r="AK938" s="101" t="s">
        <v>28</v>
      </c>
      <c r="AL938" s="102" t="str">
        <f t="shared" si="89"/>
        <v>nezměněna</v>
      </c>
      <c r="AM938" s="103"/>
    </row>
    <row r="939" spans="1:39" ht="15">
      <c r="A939" s="105" t="str">
        <f>IF('VSTUP SCAUx'!AY939="","",'VSTUP SCAUx'!AY939)</f>
        <v/>
      </c>
      <c r="B939" s="105" t="str">
        <f>IF('VSTUP SCAUx'!A939="","",'VSTUP SCAUx'!A939)</f>
        <v/>
      </c>
      <c r="C939" s="105" t="str">
        <f>IF('VSTUP SCAUx'!B939="","",'VSTUP SCAUx'!B939)</f>
        <v/>
      </c>
      <c r="D939" s="105" t="str">
        <f>IF('VSTUP SCAUx'!C939="","",'VSTUP SCAUx'!C939)</f>
        <v/>
      </c>
      <c r="E939" s="105" t="str">
        <f>IF('VSTUP SCAUx'!I939="","",'VSTUP SCAUx'!I939)</f>
        <v/>
      </c>
      <c r="F939" s="95" t="str">
        <f>IF('VSTUP SCAUx'!F939="","",'VSTUP SCAUx'!F939)</f>
        <v/>
      </c>
      <c r="G939" s="95" t="str">
        <f>IF('VSTUP SCAUx'!G939="","",'VSTUP SCAUx'!G939)</f>
        <v/>
      </c>
      <c r="H939" s="101" t="str">
        <f>IF('VSTUP SCAUx'!AC939="","","ANO")</f>
        <v/>
      </c>
      <c r="I939" s="106" t="str">
        <f>IF('VSTUP SCAUx'!BD939="","",'VSTUP SCAUx'!BD939)</f>
        <v/>
      </c>
      <c r="J939" s="101" t="str">
        <f>IF('VSTUP SCAUx'!N939="","",'VSTUP SCAUx'!N939)</f>
        <v/>
      </c>
      <c r="K939" s="95" t="s">
        <v>28</v>
      </c>
      <c r="L939" s="95" t="s">
        <v>28</v>
      </c>
      <c r="M939" s="95" t="s">
        <v>28</v>
      </c>
      <c r="N939" s="95"/>
      <c r="O939" s="95" t="s">
        <v>28</v>
      </c>
      <c r="P939" s="96" t="e">
        <f>ROUND(IF(F939="vyplnit","-",VLOOKUP(CONCATENATE(Y939,G939," ",Z939),ZU!$A$6:$H$100,5,FALSE)*F939),2)</f>
        <v>#N/A</v>
      </c>
      <c r="Q939" s="96" t="e">
        <f t="shared" si="84"/>
        <v>#N/A</v>
      </c>
      <c r="R939" s="97" t="s">
        <v>28</v>
      </c>
      <c r="S939" s="97" t="s">
        <v>28</v>
      </c>
      <c r="T939" s="97" t="s">
        <v>28</v>
      </c>
      <c r="U939" s="96"/>
      <c r="V939" s="101" t="str">
        <f>IF('VSTUP SCAUx'!BH939="","",'VSTUP SCAUx'!BH939)</f>
        <v/>
      </c>
      <c r="W939" s="101" t="str">
        <f>IF('VSTUP SCAUx'!BI939="","",'VSTUP SCAUx'!BI939)</f>
        <v/>
      </c>
      <c r="X939" s="98" t="e">
        <f t="shared" si="85"/>
        <v>#VALUE!</v>
      </c>
      <c r="Y939" s="99">
        <f>IF(A939="vyplnit"," ",VLOOKUP(A939,ZU!$B$6:$H$101,2,FALSE))</f>
        <v>0</v>
      </c>
      <c r="Z939" s="95" t="s">
        <v>28</v>
      </c>
      <c r="AA939" s="95"/>
      <c r="AB939" s="95" t="s">
        <v>28</v>
      </c>
      <c r="AC939" s="95" t="s">
        <v>28</v>
      </c>
      <c r="AD939" s="95" t="s">
        <v>28</v>
      </c>
      <c r="AE939" s="95">
        <f t="shared" si="86"/>
        <v>0</v>
      </c>
      <c r="AF939" s="100">
        <f t="shared" si="87"/>
        <v>1</v>
      </c>
      <c r="AG939" s="95" t="e">
        <f t="shared" si="88"/>
        <v>#N/A</v>
      </c>
      <c r="AH939" s="95"/>
      <c r="AI939" s="101" t="s">
        <v>28</v>
      </c>
      <c r="AJ939" s="101" t="s">
        <v>28</v>
      </c>
      <c r="AK939" s="101" t="s">
        <v>28</v>
      </c>
      <c r="AL939" s="102" t="str">
        <f t="shared" si="89"/>
        <v>nezměněna</v>
      </c>
      <c r="AM939" s="103"/>
    </row>
    <row r="940" spans="1:39" ht="15">
      <c r="A940" s="105" t="str">
        <f>IF('VSTUP SCAUx'!AY940="","",'VSTUP SCAUx'!AY940)</f>
        <v/>
      </c>
      <c r="B940" s="105" t="str">
        <f>IF('VSTUP SCAUx'!A940="","",'VSTUP SCAUx'!A940)</f>
        <v/>
      </c>
      <c r="C940" s="105" t="str">
        <f>IF('VSTUP SCAUx'!B940="","",'VSTUP SCAUx'!B940)</f>
        <v/>
      </c>
      <c r="D940" s="105" t="str">
        <f>IF('VSTUP SCAUx'!C940="","",'VSTUP SCAUx'!C940)</f>
        <v/>
      </c>
      <c r="E940" s="105" t="str">
        <f>IF('VSTUP SCAUx'!I940="","",'VSTUP SCAUx'!I940)</f>
        <v/>
      </c>
      <c r="F940" s="95" t="str">
        <f>IF('VSTUP SCAUx'!F940="","",'VSTUP SCAUx'!F940)</f>
        <v/>
      </c>
      <c r="G940" s="95" t="str">
        <f>IF('VSTUP SCAUx'!G940="","",'VSTUP SCAUx'!G940)</f>
        <v/>
      </c>
      <c r="H940" s="101" t="str">
        <f>IF('VSTUP SCAUx'!AC940="","","ANO")</f>
        <v/>
      </c>
      <c r="I940" s="106" t="str">
        <f>IF('VSTUP SCAUx'!BD940="","",'VSTUP SCAUx'!BD940)</f>
        <v/>
      </c>
      <c r="J940" s="101" t="str">
        <f>IF('VSTUP SCAUx'!N940="","",'VSTUP SCAUx'!N940)</f>
        <v/>
      </c>
      <c r="K940" s="95" t="s">
        <v>28</v>
      </c>
      <c r="L940" s="95" t="s">
        <v>28</v>
      </c>
      <c r="M940" s="95" t="s">
        <v>28</v>
      </c>
      <c r="N940" s="95"/>
      <c r="O940" s="95" t="s">
        <v>28</v>
      </c>
      <c r="P940" s="96" t="e">
        <f>ROUND(IF(F940="vyplnit","-",VLOOKUP(CONCATENATE(Y940,G940," ",Z940),ZU!$A$6:$H$100,5,FALSE)*F940),2)</f>
        <v>#N/A</v>
      </c>
      <c r="Q940" s="96" t="e">
        <f t="shared" si="84"/>
        <v>#N/A</v>
      </c>
      <c r="R940" s="97" t="s">
        <v>28</v>
      </c>
      <c r="S940" s="97" t="s">
        <v>28</v>
      </c>
      <c r="T940" s="97" t="s">
        <v>28</v>
      </c>
      <c r="U940" s="96"/>
      <c r="V940" s="101" t="str">
        <f>IF('VSTUP SCAUx'!BH940="","",'VSTUP SCAUx'!BH940)</f>
        <v/>
      </c>
      <c r="W940" s="101" t="str">
        <f>IF('VSTUP SCAUx'!BI940="","",'VSTUP SCAUx'!BI940)</f>
        <v/>
      </c>
      <c r="X940" s="98" t="e">
        <f t="shared" si="85"/>
        <v>#VALUE!</v>
      </c>
      <c r="Y940" s="99">
        <f>IF(A940="vyplnit"," ",VLOOKUP(A940,ZU!$B$6:$H$101,2,FALSE))</f>
        <v>0</v>
      </c>
      <c r="Z940" s="95" t="s">
        <v>28</v>
      </c>
      <c r="AA940" s="95"/>
      <c r="AB940" s="95" t="s">
        <v>28</v>
      </c>
      <c r="AC940" s="95" t="s">
        <v>28</v>
      </c>
      <c r="AD940" s="95" t="s">
        <v>28</v>
      </c>
      <c r="AE940" s="95">
        <f t="shared" si="86"/>
        <v>0</v>
      </c>
      <c r="AF940" s="100">
        <f t="shared" si="87"/>
        <v>1</v>
      </c>
      <c r="AG940" s="95" t="e">
        <f t="shared" si="88"/>
        <v>#N/A</v>
      </c>
      <c r="AH940" s="95"/>
      <c r="AI940" s="101" t="s">
        <v>28</v>
      </c>
      <c r="AJ940" s="101" t="s">
        <v>28</v>
      </c>
      <c r="AK940" s="101" t="s">
        <v>28</v>
      </c>
      <c r="AL940" s="102" t="str">
        <f t="shared" si="89"/>
        <v>nezměněna</v>
      </c>
      <c r="AM940" s="103"/>
    </row>
    <row r="941" spans="1:39" ht="15">
      <c r="A941" s="105" t="str">
        <f>IF('VSTUP SCAUx'!AY941="","",'VSTUP SCAUx'!AY941)</f>
        <v/>
      </c>
      <c r="B941" s="105" t="str">
        <f>IF('VSTUP SCAUx'!A941="","",'VSTUP SCAUx'!A941)</f>
        <v/>
      </c>
      <c r="C941" s="105" t="str">
        <f>IF('VSTUP SCAUx'!B941="","",'VSTUP SCAUx'!B941)</f>
        <v/>
      </c>
      <c r="D941" s="105" t="str">
        <f>IF('VSTUP SCAUx'!C941="","",'VSTUP SCAUx'!C941)</f>
        <v/>
      </c>
      <c r="E941" s="105" t="str">
        <f>IF('VSTUP SCAUx'!I941="","",'VSTUP SCAUx'!I941)</f>
        <v/>
      </c>
      <c r="F941" s="95" t="str">
        <f>IF('VSTUP SCAUx'!F941="","",'VSTUP SCAUx'!F941)</f>
        <v/>
      </c>
      <c r="G941" s="95" t="str">
        <f>IF('VSTUP SCAUx'!G941="","",'VSTUP SCAUx'!G941)</f>
        <v/>
      </c>
      <c r="H941" s="101" t="str">
        <f>IF('VSTUP SCAUx'!AC941="","","ANO")</f>
        <v/>
      </c>
      <c r="I941" s="106" t="str">
        <f>IF('VSTUP SCAUx'!BD941="","",'VSTUP SCAUx'!BD941)</f>
        <v/>
      </c>
      <c r="J941" s="101" t="str">
        <f>IF('VSTUP SCAUx'!N941="","",'VSTUP SCAUx'!N941)</f>
        <v/>
      </c>
      <c r="K941" s="95" t="s">
        <v>28</v>
      </c>
      <c r="L941" s="95" t="s">
        <v>28</v>
      </c>
      <c r="M941" s="95" t="s">
        <v>28</v>
      </c>
      <c r="N941" s="95"/>
      <c r="O941" s="95" t="s">
        <v>28</v>
      </c>
      <c r="P941" s="96" t="e">
        <f>ROUND(IF(F941="vyplnit","-",VLOOKUP(CONCATENATE(Y941,G941," ",Z941),ZU!$A$6:$H$100,5,FALSE)*F941),2)</f>
        <v>#N/A</v>
      </c>
      <c r="Q941" s="96" t="e">
        <f t="shared" si="84"/>
        <v>#N/A</v>
      </c>
      <c r="R941" s="97" t="s">
        <v>28</v>
      </c>
      <c r="S941" s="97" t="s">
        <v>28</v>
      </c>
      <c r="T941" s="97" t="s">
        <v>28</v>
      </c>
      <c r="U941" s="96"/>
      <c r="V941" s="101" t="str">
        <f>IF('VSTUP SCAUx'!BH941="","",'VSTUP SCAUx'!BH941)</f>
        <v/>
      </c>
      <c r="W941" s="101" t="str">
        <f>IF('VSTUP SCAUx'!BI941="","",'VSTUP SCAUx'!BI941)</f>
        <v/>
      </c>
      <c r="X941" s="98" t="e">
        <f t="shared" si="85"/>
        <v>#VALUE!</v>
      </c>
      <c r="Y941" s="99">
        <f>IF(A941="vyplnit"," ",VLOOKUP(A941,ZU!$B$6:$H$101,2,FALSE))</f>
        <v>0</v>
      </c>
      <c r="Z941" s="95" t="s">
        <v>28</v>
      </c>
      <c r="AA941" s="95"/>
      <c r="AB941" s="95" t="s">
        <v>28</v>
      </c>
      <c r="AC941" s="95" t="s">
        <v>28</v>
      </c>
      <c r="AD941" s="95" t="s">
        <v>28</v>
      </c>
      <c r="AE941" s="95">
        <f t="shared" si="86"/>
        <v>0</v>
      </c>
      <c r="AF941" s="100">
        <f t="shared" si="87"/>
        <v>1</v>
      </c>
      <c r="AG941" s="95" t="e">
        <f t="shared" si="88"/>
        <v>#N/A</v>
      </c>
      <c r="AH941" s="95"/>
      <c r="AI941" s="101" t="s">
        <v>28</v>
      </c>
      <c r="AJ941" s="101" t="s">
        <v>28</v>
      </c>
      <c r="AK941" s="101" t="s">
        <v>28</v>
      </c>
      <c r="AL941" s="102" t="str">
        <f t="shared" si="89"/>
        <v>nezměněna</v>
      </c>
      <c r="AM941" s="103"/>
    </row>
    <row r="942" spans="1:39" ht="15">
      <c r="A942" s="105" t="str">
        <f>IF('VSTUP SCAUx'!AY942="","",'VSTUP SCAUx'!AY942)</f>
        <v/>
      </c>
      <c r="B942" s="105" t="str">
        <f>IF('VSTUP SCAUx'!A942="","",'VSTUP SCAUx'!A942)</f>
        <v/>
      </c>
      <c r="C942" s="105" t="str">
        <f>IF('VSTUP SCAUx'!B942="","",'VSTUP SCAUx'!B942)</f>
        <v/>
      </c>
      <c r="D942" s="105" t="str">
        <f>IF('VSTUP SCAUx'!C942="","",'VSTUP SCAUx'!C942)</f>
        <v/>
      </c>
      <c r="E942" s="105" t="str">
        <f>IF('VSTUP SCAUx'!I942="","",'VSTUP SCAUx'!I942)</f>
        <v/>
      </c>
      <c r="F942" s="95" t="str">
        <f>IF('VSTUP SCAUx'!F942="","",'VSTUP SCAUx'!F942)</f>
        <v/>
      </c>
      <c r="G942" s="95" t="str">
        <f>IF('VSTUP SCAUx'!G942="","",'VSTUP SCAUx'!G942)</f>
        <v/>
      </c>
      <c r="H942" s="101" t="str">
        <f>IF('VSTUP SCAUx'!AC942="","","ANO")</f>
        <v/>
      </c>
      <c r="I942" s="106" t="str">
        <f>IF('VSTUP SCAUx'!BD942="","",'VSTUP SCAUx'!BD942)</f>
        <v/>
      </c>
      <c r="J942" s="101" t="str">
        <f>IF('VSTUP SCAUx'!N942="","",'VSTUP SCAUx'!N942)</f>
        <v/>
      </c>
      <c r="K942" s="95" t="s">
        <v>28</v>
      </c>
      <c r="L942" s="95" t="s">
        <v>28</v>
      </c>
      <c r="M942" s="95" t="s">
        <v>28</v>
      </c>
      <c r="N942" s="95"/>
      <c r="O942" s="95" t="s">
        <v>28</v>
      </c>
      <c r="P942" s="96" t="e">
        <f>ROUND(IF(F942="vyplnit","-",VLOOKUP(CONCATENATE(Y942,G942," ",Z942),ZU!$A$6:$H$100,5,FALSE)*F942),2)</f>
        <v>#N/A</v>
      </c>
      <c r="Q942" s="96" t="e">
        <f t="shared" si="84"/>
        <v>#N/A</v>
      </c>
      <c r="R942" s="97" t="s">
        <v>28</v>
      </c>
      <c r="S942" s="97" t="s">
        <v>28</v>
      </c>
      <c r="T942" s="97" t="s">
        <v>28</v>
      </c>
      <c r="U942" s="96"/>
      <c r="V942" s="101" t="str">
        <f>IF('VSTUP SCAUx'!BH942="","",'VSTUP SCAUx'!BH942)</f>
        <v/>
      </c>
      <c r="W942" s="101" t="str">
        <f>IF('VSTUP SCAUx'!BI942="","",'VSTUP SCAUx'!BI942)</f>
        <v/>
      </c>
      <c r="X942" s="98" t="e">
        <f t="shared" si="85"/>
        <v>#VALUE!</v>
      </c>
      <c r="Y942" s="99">
        <f>IF(A942="vyplnit"," ",VLOOKUP(A942,ZU!$B$6:$H$101,2,FALSE))</f>
        <v>0</v>
      </c>
      <c r="Z942" s="95" t="s">
        <v>28</v>
      </c>
      <c r="AA942" s="95"/>
      <c r="AB942" s="95" t="s">
        <v>28</v>
      </c>
      <c r="AC942" s="95" t="s">
        <v>28</v>
      </c>
      <c r="AD942" s="95" t="s">
        <v>28</v>
      </c>
      <c r="AE942" s="95">
        <f t="shared" si="86"/>
        <v>0</v>
      </c>
      <c r="AF942" s="100">
        <f t="shared" si="87"/>
        <v>1</v>
      </c>
      <c r="AG942" s="95" t="e">
        <f t="shared" si="88"/>
        <v>#N/A</v>
      </c>
      <c r="AH942" s="95"/>
      <c r="AI942" s="101" t="s">
        <v>28</v>
      </c>
      <c r="AJ942" s="101" t="s">
        <v>28</v>
      </c>
      <c r="AK942" s="101" t="s">
        <v>28</v>
      </c>
      <c r="AL942" s="102" t="str">
        <f t="shared" si="89"/>
        <v>nezměněna</v>
      </c>
      <c r="AM942" s="103"/>
    </row>
    <row r="943" spans="1:39" ht="15">
      <c r="A943" s="105" t="str">
        <f>IF('VSTUP SCAUx'!AY943="","",'VSTUP SCAUx'!AY943)</f>
        <v/>
      </c>
      <c r="B943" s="105" t="str">
        <f>IF('VSTUP SCAUx'!A943="","",'VSTUP SCAUx'!A943)</f>
        <v/>
      </c>
      <c r="C943" s="105" t="str">
        <f>IF('VSTUP SCAUx'!B943="","",'VSTUP SCAUx'!B943)</f>
        <v/>
      </c>
      <c r="D943" s="105" t="str">
        <f>IF('VSTUP SCAUx'!C943="","",'VSTUP SCAUx'!C943)</f>
        <v/>
      </c>
      <c r="E943" s="105" t="str">
        <f>IF('VSTUP SCAUx'!I943="","",'VSTUP SCAUx'!I943)</f>
        <v/>
      </c>
      <c r="F943" s="95" t="str">
        <f>IF('VSTUP SCAUx'!F943="","",'VSTUP SCAUx'!F943)</f>
        <v/>
      </c>
      <c r="G943" s="95" t="str">
        <f>IF('VSTUP SCAUx'!G943="","",'VSTUP SCAUx'!G943)</f>
        <v/>
      </c>
      <c r="H943" s="101" t="str">
        <f>IF('VSTUP SCAUx'!AC943="","","ANO")</f>
        <v/>
      </c>
      <c r="I943" s="106" t="str">
        <f>IF('VSTUP SCAUx'!BD943="","",'VSTUP SCAUx'!BD943)</f>
        <v/>
      </c>
      <c r="J943" s="101" t="str">
        <f>IF('VSTUP SCAUx'!N943="","",'VSTUP SCAUx'!N943)</f>
        <v/>
      </c>
      <c r="K943" s="95" t="s">
        <v>28</v>
      </c>
      <c r="L943" s="95" t="s">
        <v>28</v>
      </c>
      <c r="M943" s="95" t="s">
        <v>28</v>
      </c>
      <c r="N943" s="95"/>
      <c r="O943" s="95" t="s">
        <v>28</v>
      </c>
      <c r="P943" s="96" t="e">
        <f>ROUND(IF(F943="vyplnit","-",VLOOKUP(CONCATENATE(Y943,G943," ",Z943),ZU!$A$6:$H$100,5,FALSE)*F943),2)</f>
        <v>#N/A</v>
      </c>
      <c r="Q943" s="96" t="e">
        <f t="shared" si="84"/>
        <v>#N/A</v>
      </c>
      <c r="R943" s="97" t="s">
        <v>28</v>
      </c>
      <c r="S943" s="97" t="s">
        <v>28</v>
      </c>
      <c r="T943" s="97" t="s">
        <v>28</v>
      </c>
      <c r="U943" s="96"/>
      <c r="V943" s="101" t="str">
        <f>IF('VSTUP SCAUx'!BH943="","",'VSTUP SCAUx'!BH943)</f>
        <v/>
      </c>
      <c r="W943" s="101" t="str">
        <f>IF('VSTUP SCAUx'!BI943="","",'VSTUP SCAUx'!BI943)</f>
        <v/>
      </c>
      <c r="X943" s="98" t="e">
        <f t="shared" si="85"/>
        <v>#VALUE!</v>
      </c>
      <c r="Y943" s="99">
        <f>IF(A943="vyplnit"," ",VLOOKUP(A943,ZU!$B$6:$H$101,2,FALSE))</f>
        <v>0</v>
      </c>
      <c r="Z943" s="95" t="s">
        <v>28</v>
      </c>
      <c r="AA943" s="95"/>
      <c r="AB943" s="95" t="s">
        <v>28</v>
      </c>
      <c r="AC943" s="95" t="s">
        <v>28</v>
      </c>
      <c r="AD943" s="95" t="s">
        <v>28</v>
      </c>
      <c r="AE943" s="95">
        <f t="shared" si="86"/>
        <v>0</v>
      </c>
      <c r="AF943" s="100">
        <f t="shared" si="87"/>
        <v>1</v>
      </c>
      <c r="AG943" s="95" t="e">
        <f t="shared" si="88"/>
        <v>#N/A</v>
      </c>
      <c r="AH943" s="95"/>
      <c r="AI943" s="101" t="s">
        <v>28</v>
      </c>
      <c r="AJ943" s="101" t="s">
        <v>28</v>
      </c>
      <c r="AK943" s="101" t="s">
        <v>28</v>
      </c>
      <c r="AL943" s="102" t="str">
        <f t="shared" si="89"/>
        <v>nezměněna</v>
      </c>
      <c r="AM943" s="103"/>
    </row>
    <row r="944" spans="1:39" ht="15">
      <c r="A944" s="105" t="str">
        <f>IF('VSTUP SCAUx'!AY944="","",'VSTUP SCAUx'!AY944)</f>
        <v/>
      </c>
      <c r="B944" s="105" t="str">
        <f>IF('VSTUP SCAUx'!A944="","",'VSTUP SCAUx'!A944)</f>
        <v/>
      </c>
      <c r="C944" s="105" t="str">
        <f>IF('VSTUP SCAUx'!B944="","",'VSTUP SCAUx'!B944)</f>
        <v/>
      </c>
      <c r="D944" s="105" t="str">
        <f>IF('VSTUP SCAUx'!C944="","",'VSTUP SCAUx'!C944)</f>
        <v/>
      </c>
      <c r="E944" s="105" t="str">
        <f>IF('VSTUP SCAUx'!I944="","",'VSTUP SCAUx'!I944)</f>
        <v/>
      </c>
      <c r="F944" s="95" t="str">
        <f>IF('VSTUP SCAUx'!F944="","",'VSTUP SCAUx'!F944)</f>
        <v/>
      </c>
      <c r="G944" s="95" t="str">
        <f>IF('VSTUP SCAUx'!G944="","",'VSTUP SCAUx'!G944)</f>
        <v/>
      </c>
      <c r="H944" s="101" t="str">
        <f>IF('VSTUP SCAUx'!AC944="","","ANO")</f>
        <v/>
      </c>
      <c r="I944" s="106" t="str">
        <f>IF('VSTUP SCAUx'!BD944="","",'VSTUP SCAUx'!BD944)</f>
        <v/>
      </c>
      <c r="J944" s="101" t="str">
        <f>IF('VSTUP SCAUx'!N944="","",'VSTUP SCAUx'!N944)</f>
        <v/>
      </c>
      <c r="K944" s="95" t="s">
        <v>28</v>
      </c>
      <c r="L944" s="95" t="s">
        <v>28</v>
      </c>
      <c r="M944" s="95" t="s">
        <v>28</v>
      </c>
      <c r="N944" s="95"/>
      <c r="O944" s="95" t="s">
        <v>28</v>
      </c>
      <c r="P944" s="96" t="e">
        <f>ROUND(IF(F944="vyplnit","-",VLOOKUP(CONCATENATE(Y944,G944," ",Z944),ZU!$A$6:$H$100,5,FALSE)*F944),2)</f>
        <v>#N/A</v>
      </c>
      <c r="Q944" s="96" t="e">
        <f t="shared" si="84"/>
        <v>#N/A</v>
      </c>
      <c r="R944" s="97" t="s">
        <v>28</v>
      </c>
      <c r="S944" s="97" t="s">
        <v>28</v>
      </c>
      <c r="T944" s="97" t="s">
        <v>28</v>
      </c>
      <c r="U944" s="96"/>
      <c r="V944" s="101" t="str">
        <f>IF('VSTUP SCAUx'!BH944="","",'VSTUP SCAUx'!BH944)</f>
        <v/>
      </c>
      <c r="W944" s="101" t="str">
        <f>IF('VSTUP SCAUx'!BI944="","",'VSTUP SCAUx'!BI944)</f>
        <v/>
      </c>
      <c r="X944" s="98" t="e">
        <f t="shared" si="85"/>
        <v>#VALUE!</v>
      </c>
      <c r="Y944" s="99">
        <f>IF(A944="vyplnit"," ",VLOOKUP(A944,ZU!$B$6:$H$101,2,FALSE))</f>
        <v>0</v>
      </c>
      <c r="Z944" s="95" t="s">
        <v>28</v>
      </c>
      <c r="AA944" s="95"/>
      <c r="AB944" s="95" t="s">
        <v>28</v>
      </c>
      <c r="AC944" s="95" t="s">
        <v>28</v>
      </c>
      <c r="AD944" s="95" t="s">
        <v>28</v>
      </c>
      <c r="AE944" s="95">
        <f t="shared" si="86"/>
        <v>0</v>
      </c>
      <c r="AF944" s="100">
        <f t="shared" si="87"/>
        <v>1</v>
      </c>
      <c r="AG944" s="95" t="e">
        <f t="shared" si="88"/>
        <v>#N/A</v>
      </c>
      <c r="AH944" s="95"/>
      <c r="AI944" s="101" t="s">
        <v>28</v>
      </c>
      <c r="AJ944" s="101" t="s">
        <v>28</v>
      </c>
      <c r="AK944" s="101" t="s">
        <v>28</v>
      </c>
      <c r="AL944" s="102" t="str">
        <f t="shared" si="89"/>
        <v>nezměněna</v>
      </c>
      <c r="AM944" s="103"/>
    </row>
    <row r="945" spans="1:39" ht="15">
      <c r="A945" s="105" t="str">
        <f>IF('VSTUP SCAUx'!AY945="","",'VSTUP SCAUx'!AY945)</f>
        <v/>
      </c>
      <c r="B945" s="105" t="str">
        <f>IF('VSTUP SCAUx'!A945="","",'VSTUP SCAUx'!A945)</f>
        <v/>
      </c>
      <c r="C945" s="105" t="str">
        <f>IF('VSTUP SCAUx'!B945="","",'VSTUP SCAUx'!B945)</f>
        <v/>
      </c>
      <c r="D945" s="105" t="str">
        <f>IF('VSTUP SCAUx'!C945="","",'VSTUP SCAUx'!C945)</f>
        <v/>
      </c>
      <c r="E945" s="105" t="str">
        <f>IF('VSTUP SCAUx'!I945="","",'VSTUP SCAUx'!I945)</f>
        <v/>
      </c>
      <c r="F945" s="95" t="str">
        <f>IF('VSTUP SCAUx'!F945="","",'VSTUP SCAUx'!F945)</f>
        <v/>
      </c>
      <c r="G945" s="95" t="str">
        <f>IF('VSTUP SCAUx'!G945="","",'VSTUP SCAUx'!G945)</f>
        <v/>
      </c>
      <c r="H945" s="101" t="str">
        <f>IF('VSTUP SCAUx'!AC945="","","ANO")</f>
        <v/>
      </c>
      <c r="I945" s="106" t="str">
        <f>IF('VSTUP SCAUx'!BD945="","",'VSTUP SCAUx'!BD945)</f>
        <v/>
      </c>
      <c r="J945" s="101" t="str">
        <f>IF('VSTUP SCAUx'!N945="","",'VSTUP SCAUx'!N945)</f>
        <v/>
      </c>
      <c r="K945" s="95" t="s">
        <v>28</v>
      </c>
      <c r="L945" s="95" t="s">
        <v>28</v>
      </c>
      <c r="M945" s="95" t="s">
        <v>28</v>
      </c>
      <c r="N945" s="95"/>
      <c r="O945" s="95" t="s">
        <v>28</v>
      </c>
      <c r="P945" s="96" t="e">
        <f>ROUND(IF(F945="vyplnit","-",VLOOKUP(CONCATENATE(Y945,G945," ",Z945),ZU!$A$6:$H$100,5,FALSE)*F945),2)</f>
        <v>#N/A</v>
      </c>
      <c r="Q945" s="96" t="e">
        <f t="shared" si="84"/>
        <v>#N/A</v>
      </c>
      <c r="R945" s="97" t="s">
        <v>28</v>
      </c>
      <c r="S945" s="97" t="s">
        <v>28</v>
      </c>
      <c r="T945" s="97" t="s">
        <v>28</v>
      </c>
      <c r="U945" s="96"/>
      <c r="V945" s="101" t="str">
        <f>IF('VSTUP SCAUx'!BH945="","",'VSTUP SCAUx'!BH945)</f>
        <v/>
      </c>
      <c r="W945" s="101" t="str">
        <f>IF('VSTUP SCAUx'!BI945="","",'VSTUP SCAUx'!BI945)</f>
        <v/>
      </c>
      <c r="X945" s="98" t="e">
        <f t="shared" si="85"/>
        <v>#VALUE!</v>
      </c>
      <c r="Y945" s="99">
        <f>IF(A945="vyplnit"," ",VLOOKUP(A945,ZU!$B$6:$H$101,2,FALSE))</f>
        <v>0</v>
      </c>
      <c r="Z945" s="95" t="s">
        <v>28</v>
      </c>
      <c r="AA945" s="95"/>
      <c r="AB945" s="95" t="s">
        <v>28</v>
      </c>
      <c r="AC945" s="95" t="s">
        <v>28</v>
      </c>
      <c r="AD945" s="95" t="s">
        <v>28</v>
      </c>
      <c r="AE945" s="95">
        <f t="shared" si="86"/>
        <v>0</v>
      </c>
      <c r="AF945" s="100">
        <f t="shared" si="87"/>
        <v>1</v>
      </c>
      <c r="AG945" s="95" t="e">
        <f t="shared" si="88"/>
        <v>#N/A</v>
      </c>
      <c r="AH945" s="95"/>
      <c r="AI945" s="101" t="s">
        <v>28</v>
      </c>
      <c r="AJ945" s="101" t="s">
        <v>28</v>
      </c>
      <c r="AK945" s="101" t="s">
        <v>28</v>
      </c>
      <c r="AL945" s="102" t="str">
        <f t="shared" si="89"/>
        <v>nezměněna</v>
      </c>
      <c r="AM945" s="103"/>
    </row>
    <row r="946" spans="1:39" ht="15">
      <c r="A946" s="105" t="str">
        <f>IF('VSTUP SCAUx'!AY946="","",'VSTUP SCAUx'!AY946)</f>
        <v/>
      </c>
      <c r="B946" s="105" t="str">
        <f>IF('VSTUP SCAUx'!A946="","",'VSTUP SCAUx'!A946)</f>
        <v/>
      </c>
      <c r="C946" s="105" t="str">
        <f>IF('VSTUP SCAUx'!B946="","",'VSTUP SCAUx'!B946)</f>
        <v/>
      </c>
      <c r="D946" s="105" t="str">
        <f>IF('VSTUP SCAUx'!C946="","",'VSTUP SCAUx'!C946)</f>
        <v/>
      </c>
      <c r="E946" s="105" t="str">
        <f>IF('VSTUP SCAUx'!I946="","",'VSTUP SCAUx'!I946)</f>
        <v/>
      </c>
      <c r="F946" s="95" t="str">
        <f>IF('VSTUP SCAUx'!F946="","",'VSTUP SCAUx'!F946)</f>
        <v/>
      </c>
      <c r="G946" s="95" t="str">
        <f>IF('VSTUP SCAUx'!G946="","",'VSTUP SCAUx'!G946)</f>
        <v/>
      </c>
      <c r="H946" s="101" t="str">
        <f>IF('VSTUP SCAUx'!AC946="","","ANO")</f>
        <v/>
      </c>
      <c r="I946" s="106" t="str">
        <f>IF('VSTUP SCAUx'!BD946="","",'VSTUP SCAUx'!BD946)</f>
        <v/>
      </c>
      <c r="J946" s="101" t="str">
        <f>IF('VSTUP SCAUx'!N946="","",'VSTUP SCAUx'!N946)</f>
        <v/>
      </c>
      <c r="K946" s="95" t="s">
        <v>28</v>
      </c>
      <c r="L946" s="95" t="s">
        <v>28</v>
      </c>
      <c r="M946" s="95" t="s">
        <v>28</v>
      </c>
      <c r="N946" s="95"/>
      <c r="O946" s="95" t="s">
        <v>28</v>
      </c>
      <c r="P946" s="96" t="e">
        <f>ROUND(IF(F946="vyplnit","-",VLOOKUP(CONCATENATE(Y946,G946," ",Z946),ZU!$A$6:$H$100,5,FALSE)*F946),2)</f>
        <v>#N/A</v>
      </c>
      <c r="Q946" s="96" t="e">
        <f t="shared" si="84"/>
        <v>#N/A</v>
      </c>
      <c r="R946" s="97" t="s">
        <v>28</v>
      </c>
      <c r="S946" s="97" t="s">
        <v>28</v>
      </c>
      <c r="T946" s="97" t="s">
        <v>28</v>
      </c>
      <c r="U946" s="96"/>
      <c r="V946" s="101" t="str">
        <f>IF('VSTUP SCAUx'!BH946="","",'VSTUP SCAUx'!BH946)</f>
        <v/>
      </c>
      <c r="W946" s="101" t="str">
        <f>IF('VSTUP SCAUx'!BI946="","",'VSTUP SCAUx'!BI946)</f>
        <v/>
      </c>
      <c r="X946" s="98" t="e">
        <f t="shared" si="85"/>
        <v>#VALUE!</v>
      </c>
      <c r="Y946" s="99">
        <f>IF(A946="vyplnit"," ",VLOOKUP(A946,ZU!$B$6:$H$101,2,FALSE))</f>
        <v>0</v>
      </c>
      <c r="Z946" s="95" t="s">
        <v>28</v>
      </c>
      <c r="AA946" s="95"/>
      <c r="AB946" s="95" t="s">
        <v>28</v>
      </c>
      <c r="AC946" s="95" t="s">
        <v>28</v>
      </c>
      <c r="AD946" s="95" t="s">
        <v>28</v>
      </c>
      <c r="AE946" s="95">
        <f t="shared" si="86"/>
        <v>0</v>
      </c>
      <c r="AF946" s="100">
        <f t="shared" si="87"/>
        <v>1</v>
      </c>
      <c r="AG946" s="95" t="e">
        <f t="shared" si="88"/>
        <v>#N/A</v>
      </c>
      <c r="AH946" s="95"/>
      <c r="AI946" s="101" t="s">
        <v>28</v>
      </c>
      <c r="AJ946" s="101" t="s">
        <v>28</v>
      </c>
      <c r="AK946" s="101" t="s">
        <v>28</v>
      </c>
      <c r="AL946" s="102" t="str">
        <f t="shared" si="89"/>
        <v>nezměněna</v>
      </c>
      <c r="AM946" s="103"/>
    </row>
    <row r="947" spans="1:39" ht="15">
      <c r="A947" s="105" t="str">
        <f>IF('VSTUP SCAUx'!AY947="","",'VSTUP SCAUx'!AY947)</f>
        <v/>
      </c>
      <c r="B947" s="105" t="str">
        <f>IF('VSTUP SCAUx'!A947="","",'VSTUP SCAUx'!A947)</f>
        <v/>
      </c>
      <c r="C947" s="105" t="str">
        <f>IF('VSTUP SCAUx'!B947="","",'VSTUP SCAUx'!B947)</f>
        <v/>
      </c>
      <c r="D947" s="105" t="str">
        <f>IF('VSTUP SCAUx'!C947="","",'VSTUP SCAUx'!C947)</f>
        <v/>
      </c>
      <c r="E947" s="105" t="str">
        <f>IF('VSTUP SCAUx'!I947="","",'VSTUP SCAUx'!I947)</f>
        <v/>
      </c>
      <c r="F947" s="95" t="str">
        <f>IF('VSTUP SCAUx'!F947="","",'VSTUP SCAUx'!F947)</f>
        <v/>
      </c>
      <c r="G947" s="95" t="str">
        <f>IF('VSTUP SCAUx'!G947="","",'VSTUP SCAUx'!G947)</f>
        <v/>
      </c>
      <c r="H947" s="101" t="str">
        <f>IF('VSTUP SCAUx'!AC947="","","ANO")</f>
        <v/>
      </c>
      <c r="I947" s="106" t="str">
        <f>IF('VSTUP SCAUx'!BD947="","",'VSTUP SCAUx'!BD947)</f>
        <v/>
      </c>
      <c r="J947" s="101" t="str">
        <f>IF('VSTUP SCAUx'!N947="","",'VSTUP SCAUx'!N947)</f>
        <v/>
      </c>
      <c r="K947" s="95" t="s">
        <v>28</v>
      </c>
      <c r="L947" s="95" t="s">
        <v>28</v>
      </c>
      <c r="M947" s="95" t="s">
        <v>28</v>
      </c>
      <c r="N947" s="95"/>
      <c r="O947" s="95" t="s">
        <v>28</v>
      </c>
      <c r="P947" s="96" t="e">
        <f>ROUND(IF(F947="vyplnit","-",VLOOKUP(CONCATENATE(Y947,G947," ",Z947),ZU!$A$6:$H$100,5,FALSE)*F947),2)</f>
        <v>#N/A</v>
      </c>
      <c r="Q947" s="96" t="e">
        <f t="shared" si="84"/>
        <v>#N/A</v>
      </c>
      <c r="R947" s="97" t="s">
        <v>28</v>
      </c>
      <c r="S947" s="97" t="s">
        <v>28</v>
      </c>
      <c r="T947" s="97" t="s">
        <v>28</v>
      </c>
      <c r="U947" s="96"/>
      <c r="V947" s="101" t="str">
        <f>IF('VSTUP SCAUx'!BH947="","",'VSTUP SCAUx'!BH947)</f>
        <v/>
      </c>
      <c r="W947" s="101" t="str">
        <f>IF('VSTUP SCAUx'!BI947="","",'VSTUP SCAUx'!BI947)</f>
        <v/>
      </c>
      <c r="X947" s="98" t="e">
        <f t="shared" si="85"/>
        <v>#VALUE!</v>
      </c>
      <c r="Y947" s="99">
        <f>IF(A947="vyplnit"," ",VLOOKUP(A947,ZU!$B$6:$H$101,2,FALSE))</f>
        <v>0</v>
      </c>
      <c r="Z947" s="95" t="s">
        <v>28</v>
      </c>
      <c r="AA947" s="95"/>
      <c r="AB947" s="95" t="s">
        <v>28</v>
      </c>
      <c r="AC947" s="95" t="s">
        <v>28</v>
      </c>
      <c r="AD947" s="95" t="s">
        <v>28</v>
      </c>
      <c r="AE947" s="95">
        <f t="shared" si="86"/>
        <v>0</v>
      </c>
      <c r="AF947" s="100">
        <f t="shared" si="87"/>
        <v>1</v>
      </c>
      <c r="AG947" s="95" t="e">
        <f t="shared" si="88"/>
        <v>#N/A</v>
      </c>
      <c r="AH947" s="95"/>
      <c r="AI947" s="101" t="s">
        <v>28</v>
      </c>
      <c r="AJ947" s="101" t="s">
        <v>28</v>
      </c>
      <c r="AK947" s="101" t="s">
        <v>28</v>
      </c>
      <c r="AL947" s="102" t="str">
        <f t="shared" si="89"/>
        <v>nezměněna</v>
      </c>
      <c r="AM947" s="103"/>
    </row>
    <row r="948" spans="1:39" ht="15">
      <c r="A948" s="105" t="str">
        <f>IF('VSTUP SCAUx'!AY948="","",'VSTUP SCAUx'!AY948)</f>
        <v/>
      </c>
      <c r="B948" s="105" t="str">
        <f>IF('VSTUP SCAUx'!A948="","",'VSTUP SCAUx'!A948)</f>
        <v/>
      </c>
      <c r="C948" s="105" t="str">
        <f>IF('VSTUP SCAUx'!B948="","",'VSTUP SCAUx'!B948)</f>
        <v/>
      </c>
      <c r="D948" s="105" t="str">
        <f>IF('VSTUP SCAUx'!C948="","",'VSTUP SCAUx'!C948)</f>
        <v/>
      </c>
      <c r="E948" s="105" t="str">
        <f>IF('VSTUP SCAUx'!I948="","",'VSTUP SCAUx'!I948)</f>
        <v/>
      </c>
      <c r="F948" s="95" t="str">
        <f>IF('VSTUP SCAUx'!F948="","",'VSTUP SCAUx'!F948)</f>
        <v/>
      </c>
      <c r="G948" s="95" t="str">
        <f>IF('VSTUP SCAUx'!G948="","",'VSTUP SCAUx'!G948)</f>
        <v/>
      </c>
      <c r="H948" s="101" t="str">
        <f>IF('VSTUP SCAUx'!AC948="","","ANO")</f>
        <v/>
      </c>
      <c r="I948" s="106" t="str">
        <f>IF('VSTUP SCAUx'!BD948="","",'VSTUP SCAUx'!BD948)</f>
        <v/>
      </c>
      <c r="J948" s="101" t="str">
        <f>IF('VSTUP SCAUx'!N948="","",'VSTUP SCAUx'!N948)</f>
        <v/>
      </c>
      <c r="K948" s="95" t="s">
        <v>28</v>
      </c>
      <c r="L948" s="95" t="s">
        <v>28</v>
      </c>
      <c r="M948" s="95" t="s">
        <v>28</v>
      </c>
      <c r="N948" s="95"/>
      <c r="O948" s="95" t="s">
        <v>28</v>
      </c>
      <c r="P948" s="96" t="e">
        <f>ROUND(IF(F948="vyplnit","-",VLOOKUP(CONCATENATE(Y948,G948," ",Z948),ZU!$A$6:$H$100,5,FALSE)*F948),2)</f>
        <v>#N/A</v>
      </c>
      <c r="Q948" s="96" t="e">
        <f t="shared" si="84"/>
        <v>#N/A</v>
      </c>
      <c r="R948" s="97" t="s">
        <v>28</v>
      </c>
      <c r="S948" s="97" t="s">
        <v>28</v>
      </c>
      <c r="T948" s="97" t="s">
        <v>28</v>
      </c>
      <c r="U948" s="96"/>
      <c r="V948" s="101" t="str">
        <f>IF('VSTUP SCAUx'!BH948="","",'VSTUP SCAUx'!BH948)</f>
        <v/>
      </c>
      <c r="W948" s="101" t="str">
        <f>IF('VSTUP SCAUx'!BI948="","",'VSTUP SCAUx'!BI948)</f>
        <v/>
      </c>
      <c r="X948" s="98" t="e">
        <f t="shared" si="85"/>
        <v>#VALUE!</v>
      </c>
      <c r="Y948" s="99">
        <f>IF(A948="vyplnit"," ",VLOOKUP(A948,ZU!$B$6:$H$101,2,FALSE))</f>
        <v>0</v>
      </c>
      <c r="Z948" s="95" t="s">
        <v>28</v>
      </c>
      <c r="AA948" s="95"/>
      <c r="AB948" s="95" t="s">
        <v>28</v>
      </c>
      <c r="AC948" s="95" t="s">
        <v>28</v>
      </c>
      <c r="AD948" s="95" t="s">
        <v>28</v>
      </c>
      <c r="AE948" s="95">
        <f t="shared" si="86"/>
        <v>0</v>
      </c>
      <c r="AF948" s="100">
        <f t="shared" si="87"/>
        <v>1</v>
      </c>
      <c r="AG948" s="95" t="e">
        <f t="shared" si="88"/>
        <v>#N/A</v>
      </c>
      <c r="AH948" s="95"/>
      <c r="AI948" s="101" t="s">
        <v>28</v>
      </c>
      <c r="AJ948" s="101" t="s">
        <v>28</v>
      </c>
      <c r="AK948" s="101" t="s">
        <v>28</v>
      </c>
      <c r="AL948" s="102" t="str">
        <f t="shared" si="89"/>
        <v>nezměněna</v>
      </c>
      <c r="AM948" s="103"/>
    </row>
    <row r="949" spans="1:39" ht="15">
      <c r="A949" s="105" t="str">
        <f>IF('VSTUP SCAUx'!AY949="","",'VSTUP SCAUx'!AY949)</f>
        <v/>
      </c>
      <c r="B949" s="105" t="str">
        <f>IF('VSTUP SCAUx'!A949="","",'VSTUP SCAUx'!A949)</f>
        <v/>
      </c>
      <c r="C949" s="105" t="str">
        <f>IF('VSTUP SCAUx'!B949="","",'VSTUP SCAUx'!B949)</f>
        <v/>
      </c>
      <c r="D949" s="105" t="str">
        <f>IF('VSTUP SCAUx'!C949="","",'VSTUP SCAUx'!C949)</f>
        <v/>
      </c>
      <c r="E949" s="105" t="str">
        <f>IF('VSTUP SCAUx'!I949="","",'VSTUP SCAUx'!I949)</f>
        <v/>
      </c>
      <c r="F949" s="95" t="str">
        <f>IF('VSTUP SCAUx'!F949="","",'VSTUP SCAUx'!F949)</f>
        <v/>
      </c>
      <c r="G949" s="95" t="str">
        <f>IF('VSTUP SCAUx'!G949="","",'VSTUP SCAUx'!G949)</f>
        <v/>
      </c>
      <c r="H949" s="101" t="str">
        <f>IF('VSTUP SCAUx'!AC949="","","ANO")</f>
        <v/>
      </c>
      <c r="I949" s="106" t="str">
        <f>IF('VSTUP SCAUx'!BD949="","",'VSTUP SCAUx'!BD949)</f>
        <v/>
      </c>
      <c r="J949" s="101" t="str">
        <f>IF('VSTUP SCAUx'!N949="","",'VSTUP SCAUx'!N949)</f>
        <v/>
      </c>
      <c r="K949" s="95" t="s">
        <v>28</v>
      </c>
      <c r="L949" s="95" t="s">
        <v>28</v>
      </c>
      <c r="M949" s="95" t="s">
        <v>28</v>
      </c>
      <c r="N949" s="95"/>
      <c r="O949" s="95" t="s">
        <v>28</v>
      </c>
      <c r="P949" s="96" t="e">
        <f>ROUND(IF(F949="vyplnit","-",VLOOKUP(CONCATENATE(Y949,G949," ",Z949),ZU!$A$6:$H$100,5,FALSE)*F949),2)</f>
        <v>#N/A</v>
      </c>
      <c r="Q949" s="96" t="e">
        <f t="shared" si="84"/>
        <v>#N/A</v>
      </c>
      <c r="R949" s="97" t="s">
        <v>28</v>
      </c>
      <c r="S949" s="97" t="s">
        <v>28</v>
      </c>
      <c r="T949" s="97" t="s">
        <v>28</v>
      </c>
      <c r="U949" s="96"/>
      <c r="V949" s="101" t="str">
        <f>IF('VSTUP SCAUx'!BH949="","",'VSTUP SCAUx'!BH949)</f>
        <v/>
      </c>
      <c r="W949" s="101" t="str">
        <f>IF('VSTUP SCAUx'!BI949="","",'VSTUP SCAUx'!BI949)</f>
        <v/>
      </c>
      <c r="X949" s="98" t="e">
        <f t="shared" si="85"/>
        <v>#VALUE!</v>
      </c>
      <c r="Y949" s="99">
        <f>IF(A949="vyplnit"," ",VLOOKUP(A949,ZU!$B$6:$H$101,2,FALSE))</f>
        <v>0</v>
      </c>
      <c r="Z949" s="95" t="s">
        <v>28</v>
      </c>
      <c r="AA949" s="95"/>
      <c r="AB949" s="95" t="s">
        <v>28</v>
      </c>
      <c r="AC949" s="95" t="s">
        <v>28</v>
      </c>
      <c r="AD949" s="95" t="s">
        <v>28</v>
      </c>
      <c r="AE949" s="95">
        <f t="shared" si="86"/>
        <v>0</v>
      </c>
      <c r="AF949" s="100">
        <f t="shared" si="87"/>
        <v>1</v>
      </c>
      <c r="AG949" s="95" t="e">
        <f t="shared" si="88"/>
        <v>#N/A</v>
      </c>
      <c r="AH949" s="95"/>
      <c r="AI949" s="101" t="s">
        <v>28</v>
      </c>
      <c r="AJ949" s="101" t="s">
        <v>28</v>
      </c>
      <c r="AK949" s="101" t="s">
        <v>28</v>
      </c>
      <c r="AL949" s="102" t="str">
        <f t="shared" si="89"/>
        <v>nezměněna</v>
      </c>
      <c r="AM949" s="103"/>
    </row>
    <row r="950" spans="1:39" ht="15">
      <c r="A950" s="105" t="str">
        <f>IF('VSTUP SCAUx'!AY950="","",'VSTUP SCAUx'!AY950)</f>
        <v/>
      </c>
      <c r="B950" s="105" t="str">
        <f>IF('VSTUP SCAUx'!A950="","",'VSTUP SCAUx'!A950)</f>
        <v/>
      </c>
      <c r="C950" s="105" t="str">
        <f>IF('VSTUP SCAUx'!B950="","",'VSTUP SCAUx'!B950)</f>
        <v/>
      </c>
      <c r="D950" s="105" t="str">
        <f>IF('VSTUP SCAUx'!C950="","",'VSTUP SCAUx'!C950)</f>
        <v/>
      </c>
      <c r="E950" s="105" t="str">
        <f>IF('VSTUP SCAUx'!I950="","",'VSTUP SCAUx'!I950)</f>
        <v/>
      </c>
      <c r="F950" s="95" t="str">
        <f>IF('VSTUP SCAUx'!F950="","",'VSTUP SCAUx'!F950)</f>
        <v/>
      </c>
      <c r="G950" s="95" t="str">
        <f>IF('VSTUP SCAUx'!G950="","",'VSTUP SCAUx'!G950)</f>
        <v/>
      </c>
      <c r="H950" s="101" t="str">
        <f>IF('VSTUP SCAUx'!AC950="","","ANO")</f>
        <v/>
      </c>
      <c r="I950" s="106" t="str">
        <f>IF('VSTUP SCAUx'!BD950="","",'VSTUP SCAUx'!BD950)</f>
        <v/>
      </c>
      <c r="J950" s="101" t="str">
        <f>IF('VSTUP SCAUx'!N950="","",'VSTUP SCAUx'!N950)</f>
        <v/>
      </c>
      <c r="K950" s="95" t="s">
        <v>28</v>
      </c>
      <c r="L950" s="95" t="s">
        <v>28</v>
      </c>
      <c r="M950" s="95" t="s">
        <v>28</v>
      </c>
      <c r="N950" s="95"/>
      <c r="O950" s="95" t="s">
        <v>28</v>
      </c>
      <c r="P950" s="96" t="e">
        <f>ROUND(IF(F950="vyplnit","-",VLOOKUP(CONCATENATE(Y950,G950," ",Z950),ZU!$A$6:$H$100,5,FALSE)*F950),2)</f>
        <v>#N/A</v>
      </c>
      <c r="Q950" s="96" t="e">
        <f t="shared" si="84"/>
        <v>#N/A</v>
      </c>
      <c r="R950" s="97" t="s">
        <v>28</v>
      </c>
      <c r="S950" s="97" t="s">
        <v>28</v>
      </c>
      <c r="T950" s="97" t="s">
        <v>28</v>
      </c>
      <c r="U950" s="96"/>
      <c r="V950" s="101" t="str">
        <f>IF('VSTUP SCAUx'!BH950="","",'VSTUP SCAUx'!BH950)</f>
        <v/>
      </c>
      <c r="W950" s="101" t="str">
        <f>IF('VSTUP SCAUx'!BI950="","",'VSTUP SCAUx'!BI950)</f>
        <v/>
      </c>
      <c r="X950" s="98" t="e">
        <f t="shared" si="85"/>
        <v>#VALUE!</v>
      </c>
      <c r="Y950" s="99">
        <f>IF(A950="vyplnit"," ",VLOOKUP(A950,ZU!$B$6:$H$101,2,FALSE))</f>
        <v>0</v>
      </c>
      <c r="Z950" s="95" t="s">
        <v>28</v>
      </c>
      <c r="AA950" s="95"/>
      <c r="AB950" s="95" t="s">
        <v>28</v>
      </c>
      <c r="AC950" s="95" t="s">
        <v>28</v>
      </c>
      <c r="AD950" s="95" t="s">
        <v>28</v>
      </c>
      <c r="AE950" s="95">
        <f t="shared" si="86"/>
        <v>0</v>
      </c>
      <c r="AF950" s="100">
        <f t="shared" si="87"/>
        <v>1</v>
      </c>
      <c r="AG950" s="95" t="e">
        <f t="shared" si="88"/>
        <v>#N/A</v>
      </c>
      <c r="AH950" s="95"/>
      <c r="AI950" s="101" t="s">
        <v>28</v>
      </c>
      <c r="AJ950" s="101" t="s">
        <v>28</v>
      </c>
      <c r="AK950" s="101" t="s">
        <v>28</v>
      </c>
      <c r="AL950" s="102" t="str">
        <f t="shared" si="89"/>
        <v>nezměněna</v>
      </c>
      <c r="AM950" s="103"/>
    </row>
    <row r="951" spans="1:39" ht="15">
      <c r="A951" s="105" t="str">
        <f>IF('VSTUP SCAUx'!AY951="","",'VSTUP SCAUx'!AY951)</f>
        <v/>
      </c>
      <c r="B951" s="105" t="str">
        <f>IF('VSTUP SCAUx'!A951="","",'VSTUP SCAUx'!A951)</f>
        <v/>
      </c>
      <c r="C951" s="105" t="str">
        <f>IF('VSTUP SCAUx'!B951="","",'VSTUP SCAUx'!B951)</f>
        <v/>
      </c>
      <c r="D951" s="105" t="str">
        <f>IF('VSTUP SCAUx'!C951="","",'VSTUP SCAUx'!C951)</f>
        <v/>
      </c>
      <c r="E951" s="105" t="str">
        <f>IF('VSTUP SCAUx'!I951="","",'VSTUP SCAUx'!I951)</f>
        <v/>
      </c>
      <c r="F951" s="95" t="str">
        <f>IF('VSTUP SCAUx'!F951="","",'VSTUP SCAUx'!F951)</f>
        <v/>
      </c>
      <c r="G951" s="95" t="str">
        <f>IF('VSTUP SCAUx'!G951="","",'VSTUP SCAUx'!G951)</f>
        <v/>
      </c>
      <c r="H951" s="101" t="str">
        <f>IF('VSTUP SCAUx'!AC951="","","ANO")</f>
        <v/>
      </c>
      <c r="I951" s="106" t="str">
        <f>IF('VSTUP SCAUx'!BD951="","",'VSTUP SCAUx'!BD951)</f>
        <v/>
      </c>
      <c r="J951" s="101" t="str">
        <f>IF('VSTUP SCAUx'!N951="","",'VSTUP SCAUx'!N951)</f>
        <v/>
      </c>
      <c r="K951" s="95" t="s">
        <v>28</v>
      </c>
      <c r="L951" s="95" t="s">
        <v>28</v>
      </c>
      <c r="M951" s="95" t="s">
        <v>28</v>
      </c>
      <c r="N951" s="95"/>
      <c r="O951" s="95" t="s">
        <v>28</v>
      </c>
      <c r="P951" s="96" t="e">
        <f>ROUND(IF(F951="vyplnit","-",VLOOKUP(CONCATENATE(Y951,G951," ",Z951),ZU!$A$6:$H$100,5,FALSE)*F951),2)</f>
        <v>#N/A</v>
      </c>
      <c r="Q951" s="96" t="e">
        <f t="shared" si="84"/>
        <v>#N/A</v>
      </c>
      <c r="R951" s="97" t="s">
        <v>28</v>
      </c>
      <c r="S951" s="97" t="s">
        <v>28</v>
      </c>
      <c r="T951" s="97" t="s">
        <v>28</v>
      </c>
      <c r="U951" s="96"/>
      <c r="V951" s="101" t="str">
        <f>IF('VSTUP SCAUx'!BH951="","",'VSTUP SCAUx'!BH951)</f>
        <v/>
      </c>
      <c r="W951" s="101" t="str">
        <f>IF('VSTUP SCAUx'!BI951="","",'VSTUP SCAUx'!BI951)</f>
        <v/>
      </c>
      <c r="X951" s="98" t="e">
        <f t="shared" si="85"/>
        <v>#VALUE!</v>
      </c>
      <c r="Y951" s="99">
        <f>IF(A951="vyplnit"," ",VLOOKUP(A951,ZU!$B$6:$H$101,2,FALSE))</f>
        <v>0</v>
      </c>
      <c r="Z951" s="95" t="s">
        <v>28</v>
      </c>
      <c r="AA951" s="95"/>
      <c r="AB951" s="95" t="s">
        <v>28</v>
      </c>
      <c r="AC951" s="95" t="s">
        <v>28</v>
      </c>
      <c r="AD951" s="95" t="s">
        <v>28</v>
      </c>
      <c r="AE951" s="95">
        <f t="shared" si="86"/>
        <v>0</v>
      </c>
      <c r="AF951" s="100">
        <f t="shared" si="87"/>
        <v>1</v>
      </c>
      <c r="AG951" s="95" t="e">
        <f t="shared" si="88"/>
        <v>#N/A</v>
      </c>
      <c r="AH951" s="95"/>
      <c r="AI951" s="101" t="s">
        <v>28</v>
      </c>
      <c r="AJ951" s="101" t="s">
        <v>28</v>
      </c>
      <c r="AK951" s="101" t="s">
        <v>28</v>
      </c>
      <c r="AL951" s="102" t="str">
        <f t="shared" si="89"/>
        <v>nezměněna</v>
      </c>
      <c r="AM951" s="103"/>
    </row>
    <row r="952" spans="1:39" ht="15">
      <c r="A952" s="105" t="str">
        <f>IF('VSTUP SCAUx'!AY952="","",'VSTUP SCAUx'!AY952)</f>
        <v/>
      </c>
      <c r="B952" s="105" t="str">
        <f>IF('VSTUP SCAUx'!A952="","",'VSTUP SCAUx'!A952)</f>
        <v/>
      </c>
      <c r="C952" s="105" t="str">
        <f>IF('VSTUP SCAUx'!B952="","",'VSTUP SCAUx'!B952)</f>
        <v/>
      </c>
      <c r="D952" s="105" t="str">
        <f>IF('VSTUP SCAUx'!C952="","",'VSTUP SCAUx'!C952)</f>
        <v/>
      </c>
      <c r="E952" s="105" t="str">
        <f>IF('VSTUP SCAUx'!I952="","",'VSTUP SCAUx'!I952)</f>
        <v/>
      </c>
      <c r="F952" s="95" t="str">
        <f>IF('VSTUP SCAUx'!F952="","",'VSTUP SCAUx'!F952)</f>
        <v/>
      </c>
      <c r="G952" s="95" t="str">
        <f>IF('VSTUP SCAUx'!G952="","",'VSTUP SCAUx'!G952)</f>
        <v/>
      </c>
      <c r="H952" s="101" t="str">
        <f>IF('VSTUP SCAUx'!AC952="","","ANO")</f>
        <v/>
      </c>
      <c r="I952" s="106" t="str">
        <f>IF('VSTUP SCAUx'!BD952="","",'VSTUP SCAUx'!BD952)</f>
        <v/>
      </c>
      <c r="J952" s="101" t="str">
        <f>IF('VSTUP SCAUx'!N952="","",'VSTUP SCAUx'!N952)</f>
        <v/>
      </c>
      <c r="K952" s="95" t="s">
        <v>28</v>
      </c>
      <c r="L952" s="95" t="s">
        <v>28</v>
      </c>
      <c r="M952" s="95" t="s">
        <v>28</v>
      </c>
      <c r="N952" s="95"/>
      <c r="O952" s="95" t="s">
        <v>28</v>
      </c>
      <c r="P952" s="96" t="e">
        <f>ROUND(IF(F952="vyplnit","-",VLOOKUP(CONCATENATE(Y952,G952," ",Z952),ZU!$A$6:$H$100,5,FALSE)*F952),2)</f>
        <v>#N/A</v>
      </c>
      <c r="Q952" s="96" t="e">
        <f t="shared" si="84"/>
        <v>#N/A</v>
      </c>
      <c r="R952" s="97" t="s">
        <v>28</v>
      </c>
      <c r="S952" s="97" t="s">
        <v>28</v>
      </c>
      <c r="T952" s="97" t="s">
        <v>28</v>
      </c>
      <c r="U952" s="96"/>
      <c r="V952" s="101" t="str">
        <f>IF('VSTUP SCAUx'!BH952="","",'VSTUP SCAUx'!BH952)</f>
        <v/>
      </c>
      <c r="W952" s="101" t="str">
        <f>IF('VSTUP SCAUx'!BI952="","",'VSTUP SCAUx'!BI952)</f>
        <v/>
      </c>
      <c r="X952" s="98" t="e">
        <f t="shared" si="85"/>
        <v>#VALUE!</v>
      </c>
      <c r="Y952" s="99">
        <f>IF(A952="vyplnit"," ",VLOOKUP(A952,ZU!$B$6:$H$101,2,FALSE))</f>
        <v>0</v>
      </c>
      <c r="Z952" s="95" t="s">
        <v>28</v>
      </c>
      <c r="AA952" s="95"/>
      <c r="AB952" s="95" t="s">
        <v>28</v>
      </c>
      <c r="AC952" s="95" t="s">
        <v>28</v>
      </c>
      <c r="AD952" s="95" t="s">
        <v>28</v>
      </c>
      <c r="AE952" s="95">
        <f t="shared" si="86"/>
        <v>0</v>
      </c>
      <c r="AF952" s="100">
        <f t="shared" si="87"/>
        <v>1</v>
      </c>
      <c r="AG952" s="95" t="e">
        <f t="shared" si="88"/>
        <v>#N/A</v>
      </c>
      <c r="AH952" s="95"/>
      <c r="AI952" s="101" t="s">
        <v>28</v>
      </c>
      <c r="AJ952" s="101" t="s">
        <v>28</v>
      </c>
      <c r="AK952" s="101" t="s">
        <v>28</v>
      </c>
      <c r="AL952" s="102" t="str">
        <f t="shared" si="89"/>
        <v>nezměněna</v>
      </c>
      <c r="AM952" s="103"/>
    </row>
    <row r="953" spans="1:39" ht="15">
      <c r="A953" s="105" t="str">
        <f>IF('VSTUP SCAUx'!AY953="","",'VSTUP SCAUx'!AY953)</f>
        <v/>
      </c>
      <c r="B953" s="105" t="str">
        <f>IF('VSTUP SCAUx'!A953="","",'VSTUP SCAUx'!A953)</f>
        <v/>
      </c>
      <c r="C953" s="105" t="str">
        <f>IF('VSTUP SCAUx'!B953="","",'VSTUP SCAUx'!B953)</f>
        <v/>
      </c>
      <c r="D953" s="105" t="str">
        <f>IF('VSTUP SCAUx'!C953="","",'VSTUP SCAUx'!C953)</f>
        <v/>
      </c>
      <c r="E953" s="105" t="str">
        <f>IF('VSTUP SCAUx'!I953="","",'VSTUP SCAUx'!I953)</f>
        <v/>
      </c>
      <c r="F953" s="95" t="str">
        <f>IF('VSTUP SCAUx'!F953="","",'VSTUP SCAUx'!F953)</f>
        <v/>
      </c>
      <c r="G953" s="95" t="str">
        <f>IF('VSTUP SCAUx'!G953="","",'VSTUP SCAUx'!G953)</f>
        <v/>
      </c>
      <c r="H953" s="101" t="str">
        <f>IF('VSTUP SCAUx'!AC953="","","ANO")</f>
        <v/>
      </c>
      <c r="I953" s="106" t="str">
        <f>IF('VSTUP SCAUx'!BD953="","",'VSTUP SCAUx'!BD953)</f>
        <v/>
      </c>
      <c r="J953" s="101" t="str">
        <f>IF('VSTUP SCAUx'!N953="","",'VSTUP SCAUx'!N953)</f>
        <v/>
      </c>
      <c r="K953" s="95" t="s">
        <v>28</v>
      </c>
      <c r="L953" s="95" t="s">
        <v>28</v>
      </c>
      <c r="M953" s="95" t="s">
        <v>28</v>
      </c>
      <c r="N953" s="95"/>
      <c r="O953" s="95" t="s">
        <v>28</v>
      </c>
      <c r="P953" s="96" t="e">
        <f>ROUND(IF(F953="vyplnit","-",VLOOKUP(CONCATENATE(Y953,G953," ",Z953),ZU!$A$6:$H$100,5,FALSE)*F953),2)</f>
        <v>#N/A</v>
      </c>
      <c r="Q953" s="96" t="e">
        <f t="shared" si="84"/>
        <v>#N/A</v>
      </c>
      <c r="R953" s="97" t="s">
        <v>28</v>
      </c>
      <c r="S953" s="97" t="s">
        <v>28</v>
      </c>
      <c r="T953" s="97" t="s">
        <v>28</v>
      </c>
      <c r="U953" s="96"/>
      <c r="V953" s="101" t="str">
        <f>IF('VSTUP SCAUx'!BH953="","",'VSTUP SCAUx'!BH953)</f>
        <v/>
      </c>
      <c r="W953" s="101" t="str">
        <f>IF('VSTUP SCAUx'!BI953="","",'VSTUP SCAUx'!BI953)</f>
        <v/>
      </c>
      <c r="X953" s="98" t="e">
        <f t="shared" si="85"/>
        <v>#VALUE!</v>
      </c>
      <c r="Y953" s="99">
        <f>IF(A953="vyplnit"," ",VLOOKUP(A953,ZU!$B$6:$H$101,2,FALSE))</f>
        <v>0</v>
      </c>
      <c r="Z953" s="95" t="s">
        <v>28</v>
      </c>
      <c r="AA953" s="95"/>
      <c r="AB953" s="95" t="s">
        <v>28</v>
      </c>
      <c r="AC953" s="95" t="s">
        <v>28</v>
      </c>
      <c r="AD953" s="95" t="s">
        <v>28</v>
      </c>
      <c r="AE953" s="95">
        <f t="shared" si="86"/>
        <v>0</v>
      </c>
      <c r="AF953" s="100">
        <f t="shared" si="87"/>
        <v>1</v>
      </c>
      <c r="AG953" s="95" t="e">
        <f t="shared" si="88"/>
        <v>#N/A</v>
      </c>
      <c r="AH953" s="95"/>
      <c r="AI953" s="101" t="s">
        <v>28</v>
      </c>
      <c r="AJ953" s="101" t="s">
        <v>28</v>
      </c>
      <c r="AK953" s="101" t="s">
        <v>28</v>
      </c>
      <c r="AL953" s="102" t="str">
        <f t="shared" si="89"/>
        <v>nezměněna</v>
      </c>
      <c r="AM953" s="103"/>
    </row>
    <row r="954" spans="1:39" ht="15">
      <c r="A954" s="105" t="str">
        <f>IF('VSTUP SCAUx'!AY954="","",'VSTUP SCAUx'!AY954)</f>
        <v/>
      </c>
      <c r="B954" s="105" t="str">
        <f>IF('VSTUP SCAUx'!A954="","",'VSTUP SCAUx'!A954)</f>
        <v/>
      </c>
      <c r="C954" s="105" t="str">
        <f>IF('VSTUP SCAUx'!B954="","",'VSTUP SCAUx'!B954)</f>
        <v/>
      </c>
      <c r="D954" s="105" t="str">
        <f>IF('VSTUP SCAUx'!C954="","",'VSTUP SCAUx'!C954)</f>
        <v/>
      </c>
      <c r="E954" s="105" t="str">
        <f>IF('VSTUP SCAUx'!I954="","",'VSTUP SCAUx'!I954)</f>
        <v/>
      </c>
      <c r="F954" s="95" t="str">
        <f>IF('VSTUP SCAUx'!F954="","",'VSTUP SCAUx'!F954)</f>
        <v/>
      </c>
      <c r="G954" s="95" t="str">
        <f>IF('VSTUP SCAUx'!G954="","",'VSTUP SCAUx'!G954)</f>
        <v/>
      </c>
      <c r="H954" s="101" t="str">
        <f>IF('VSTUP SCAUx'!AC954="","","ANO")</f>
        <v/>
      </c>
      <c r="I954" s="106" t="str">
        <f>IF('VSTUP SCAUx'!BD954="","",'VSTUP SCAUx'!BD954)</f>
        <v/>
      </c>
      <c r="J954" s="101" t="str">
        <f>IF('VSTUP SCAUx'!N954="","",'VSTUP SCAUx'!N954)</f>
        <v/>
      </c>
      <c r="K954" s="95" t="s">
        <v>28</v>
      </c>
      <c r="L954" s="95" t="s">
        <v>28</v>
      </c>
      <c r="M954" s="95" t="s">
        <v>28</v>
      </c>
      <c r="N954" s="95"/>
      <c r="O954" s="95" t="s">
        <v>28</v>
      </c>
      <c r="P954" s="96" t="e">
        <f>ROUND(IF(F954="vyplnit","-",VLOOKUP(CONCATENATE(Y954,G954," ",Z954),ZU!$A$6:$H$100,5,FALSE)*F954),2)</f>
        <v>#N/A</v>
      </c>
      <c r="Q954" s="96" t="e">
        <f t="shared" si="84"/>
        <v>#N/A</v>
      </c>
      <c r="R954" s="97" t="s">
        <v>28</v>
      </c>
      <c r="S954" s="97" t="s">
        <v>28</v>
      </c>
      <c r="T954" s="97" t="s">
        <v>28</v>
      </c>
      <c r="U954" s="96"/>
      <c r="V954" s="101" t="str">
        <f>IF('VSTUP SCAUx'!BH954="","",'VSTUP SCAUx'!BH954)</f>
        <v/>
      </c>
      <c r="W954" s="101" t="str">
        <f>IF('VSTUP SCAUx'!BI954="","",'VSTUP SCAUx'!BI954)</f>
        <v/>
      </c>
      <c r="X954" s="98" t="e">
        <f t="shared" si="85"/>
        <v>#VALUE!</v>
      </c>
      <c r="Y954" s="99">
        <f>IF(A954="vyplnit"," ",VLOOKUP(A954,ZU!$B$6:$H$101,2,FALSE))</f>
        <v>0</v>
      </c>
      <c r="Z954" s="95" t="s">
        <v>28</v>
      </c>
      <c r="AA954" s="95"/>
      <c r="AB954" s="95" t="s">
        <v>28</v>
      </c>
      <c r="AC954" s="95" t="s">
        <v>28</v>
      </c>
      <c r="AD954" s="95" t="s">
        <v>28</v>
      </c>
      <c r="AE954" s="95">
        <f t="shared" si="86"/>
        <v>0</v>
      </c>
      <c r="AF954" s="100">
        <f t="shared" si="87"/>
        <v>1</v>
      </c>
      <c r="AG954" s="95" t="e">
        <f t="shared" si="88"/>
        <v>#N/A</v>
      </c>
      <c r="AH954" s="95"/>
      <c r="AI954" s="101" t="s">
        <v>28</v>
      </c>
      <c r="AJ954" s="101" t="s">
        <v>28</v>
      </c>
      <c r="AK954" s="101" t="s">
        <v>28</v>
      </c>
      <c r="AL954" s="102" t="str">
        <f t="shared" si="89"/>
        <v>nezměněna</v>
      </c>
      <c r="AM954" s="103"/>
    </row>
    <row r="955" spans="1:39" ht="15">
      <c r="A955" s="105" t="str">
        <f>IF('VSTUP SCAUx'!AY955="","",'VSTUP SCAUx'!AY955)</f>
        <v/>
      </c>
      <c r="B955" s="105" t="str">
        <f>IF('VSTUP SCAUx'!A955="","",'VSTUP SCAUx'!A955)</f>
        <v/>
      </c>
      <c r="C955" s="105" t="str">
        <f>IF('VSTUP SCAUx'!B955="","",'VSTUP SCAUx'!B955)</f>
        <v/>
      </c>
      <c r="D955" s="105" t="str">
        <f>IF('VSTUP SCAUx'!C955="","",'VSTUP SCAUx'!C955)</f>
        <v/>
      </c>
      <c r="E955" s="105" t="str">
        <f>IF('VSTUP SCAUx'!I955="","",'VSTUP SCAUx'!I955)</f>
        <v/>
      </c>
      <c r="F955" s="95" t="str">
        <f>IF('VSTUP SCAUx'!F955="","",'VSTUP SCAUx'!F955)</f>
        <v/>
      </c>
      <c r="G955" s="95" t="str">
        <f>IF('VSTUP SCAUx'!G955="","",'VSTUP SCAUx'!G955)</f>
        <v/>
      </c>
      <c r="H955" s="101" t="str">
        <f>IF('VSTUP SCAUx'!AC955="","","ANO")</f>
        <v/>
      </c>
      <c r="I955" s="106" t="str">
        <f>IF('VSTUP SCAUx'!BD955="","",'VSTUP SCAUx'!BD955)</f>
        <v/>
      </c>
      <c r="J955" s="101" t="str">
        <f>IF('VSTUP SCAUx'!N955="","",'VSTUP SCAUx'!N955)</f>
        <v/>
      </c>
      <c r="K955" s="95" t="s">
        <v>28</v>
      </c>
      <c r="L955" s="95" t="s">
        <v>28</v>
      </c>
      <c r="M955" s="95" t="s">
        <v>28</v>
      </c>
      <c r="N955" s="95"/>
      <c r="O955" s="95" t="s">
        <v>28</v>
      </c>
      <c r="P955" s="96" t="e">
        <f>ROUND(IF(F955="vyplnit","-",VLOOKUP(CONCATENATE(Y955,G955," ",Z955),ZU!$A$6:$H$100,5,FALSE)*F955),2)</f>
        <v>#N/A</v>
      </c>
      <c r="Q955" s="96" t="e">
        <f t="shared" si="84"/>
        <v>#N/A</v>
      </c>
      <c r="R955" s="97" t="s">
        <v>28</v>
      </c>
      <c r="S955" s="97" t="s">
        <v>28</v>
      </c>
      <c r="T955" s="97" t="s">
        <v>28</v>
      </c>
      <c r="U955" s="96"/>
      <c r="V955" s="101" t="str">
        <f>IF('VSTUP SCAUx'!BH955="","",'VSTUP SCAUx'!BH955)</f>
        <v/>
      </c>
      <c r="W955" s="101" t="str">
        <f>IF('VSTUP SCAUx'!BI955="","",'VSTUP SCAUx'!BI955)</f>
        <v/>
      </c>
      <c r="X955" s="98" t="e">
        <f t="shared" si="85"/>
        <v>#VALUE!</v>
      </c>
      <c r="Y955" s="99">
        <f>IF(A955="vyplnit"," ",VLOOKUP(A955,ZU!$B$6:$H$101,2,FALSE))</f>
        <v>0</v>
      </c>
      <c r="Z955" s="95" t="s">
        <v>28</v>
      </c>
      <c r="AA955" s="95"/>
      <c r="AB955" s="95" t="s">
        <v>28</v>
      </c>
      <c r="AC955" s="95" t="s">
        <v>28</v>
      </c>
      <c r="AD955" s="95" t="s">
        <v>28</v>
      </c>
      <c r="AE955" s="95">
        <f t="shared" si="86"/>
        <v>0</v>
      </c>
      <c r="AF955" s="100">
        <f t="shared" si="87"/>
        <v>1</v>
      </c>
      <c r="AG955" s="95" t="e">
        <f t="shared" si="88"/>
        <v>#N/A</v>
      </c>
      <c r="AH955" s="95"/>
      <c r="AI955" s="101" t="s">
        <v>28</v>
      </c>
      <c r="AJ955" s="101" t="s">
        <v>28</v>
      </c>
      <c r="AK955" s="101" t="s">
        <v>28</v>
      </c>
      <c r="AL955" s="102" t="str">
        <f t="shared" si="89"/>
        <v>nezměněna</v>
      </c>
      <c r="AM955" s="103"/>
    </row>
    <row r="956" spans="1:39" ht="15">
      <c r="A956" s="105" t="str">
        <f>IF('VSTUP SCAUx'!AY956="","",'VSTUP SCAUx'!AY956)</f>
        <v/>
      </c>
      <c r="B956" s="105" t="str">
        <f>IF('VSTUP SCAUx'!A956="","",'VSTUP SCAUx'!A956)</f>
        <v/>
      </c>
      <c r="C956" s="105" t="str">
        <f>IF('VSTUP SCAUx'!B956="","",'VSTUP SCAUx'!B956)</f>
        <v/>
      </c>
      <c r="D956" s="105" t="str">
        <f>IF('VSTUP SCAUx'!C956="","",'VSTUP SCAUx'!C956)</f>
        <v/>
      </c>
      <c r="E956" s="105" t="str">
        <f>IF('VSTUP SCAUx'!I956="","",'VSTUP SCAUx'!I956)</f>
        <v/>
      </c>
      <c r="F956" s="95" t="str">
        <f>IF('VSTUP SCAUx'!F956="","",'VSTUP SCAUx'!F956)</f>
        <v/>
      </c>
      <c r="G956" s="95" t="str">
        <f>IF('VSTUP SCAUx'!G956="","",'VSTUP SCAUx'!G956)</f>
        <v/>
      </c>
      <c r="H956" s="101" t="str">
        <f>IF('VSTUP SCAUx'!AC956="","","ANO")</f>
        <v/>
      </c>
      <c r="I956" s="106" t="str">
        <f>IF('VSTUP SCAUx'!BD956="","",'VSTUP SCAUx'!BD956)</f>
        <v/>
      </c>
      <c r="J956" s="101" t="str">
        <f>IF('VSTUP SCAUx'!N956="","",'VSTUP SCAUx'!N956)</f>
        <v/>
      </c>
      <c r="K956" s="95" t="s">
        <v>28</v>
      </c>
      <c r="L956" s="95" t="s">
        <v>28</v>
      </c>
      <c r="M956" s="95" t="s">
        <v>28</v>
      </c>
      <c r="N956" s="95"/>
      <c r="O956" s="95" t="s">
        <v>28</v>
      </c>
      <c r="P956" s="96" t="e">
        <f>ROUND(IF(F956="vyplnit","-",VLOOKUP(CONCATENATE(Y956,G956," ",Z956),ZU!$A$6:$H$100,5,FALSE)*F956),2)</f>
        <v>#N/A</v>
      </c>
      <c r="Q956" s="96" t="e">
        <f t="shared" si="84"/>
        <v>#N/A</v>
      </c>
      <c r="R956" s="97" t="s">
        <v>28</v>
      </c>
      <c r="S956" s="97" t="s">
        <v>28</v>
      </c>
      <c r="T956" s="97" t="s">
        <v>28</v>
      </c>
      <c r="U956" s="96"/>
      <c r="V956" s="101" t="str">
        <f>IF('VSTUP SCAUx'!BH956="","",'VSTUP SCAUx'!BH956)</f>
        <v/>
      </c>
      <c r="W956" s="101" t="str">
        <f>IF('VSTUP SCAUx'!BI956="","",'VSTUP SCAUx'!BI956)</f>
        <v/>
      </c>
      <c r="X956" s="98" t="e">
        <f t="shared" si="85"/>
        <v>#VALUE!</v>
      </c>
      <c r="Y956" s="99">
        <f>IF(A956="vyplnit"," ",VLOOKUP(A956,ZU!$B$6:$H$101,2,FALSE))</f>
        <v>0</v>
      </c>
      <c r="Z956" s="95" t="s">
        <v>28</v>
      </c>
      <c r="AA956" s="95"/>
      <c r="AB956" s="95" t="s">
        <v>28</v>
      </c>
      <c r="AC956" s="95" t="s">
        <v>28</v>
      </c>
      <c r="AD956" s="95" t="s">
        <v>28</v>
      </c>
      <c r="AE956" s="95">
        <f t="shared" si="86"/>
        <v>0</v>
      </c>
      <c r="AF956" s="100">
        <f t="shared" si="87"/>
        <v>1</v>
      </c>
      <c r="AG956" s="95" t="e">
        <f t="shared" si="88"/>
        <v>#N/A</v>
      </c>
      <c r="AH956" s="95"/>
      <c r="AI956" s="101" t="s">
        <v>28</v>
      </c>
      <c r="AJ956" s="101" t="s">
        <v>28</v>
      </c>
      <c r="AK956" s="101" t="s">
        <v>28</v>
      </c>
      <c r="AL956" s="102" t="str">
        <f t="shared" si="89"/>
        <v>nezměněna</v>
      </c>
      <c r="AM956" s="103"/>
    </row>
    <row r="957" spans="1:39" ht="15">
      <c r="A957" s="105" t="str">
        <f>IF('VSTUP SCAUx'!AY957="","",'VSTUP SCAUx'!AY957)</f>
        <v/>
      </c>
      <c r="B957" s="105" t="str">
        <f>IF('VSTUP SCAUx'!A957="","",'VSTUP SCAUx'!A957)</f>
        <v/>
      </c>
      <c r="C957" s="105" t="str">
        <f>IF('VSTUP SCAUx'!B957="","",'VSTUP SCAUx'!B957)</f>
        <v/>
      </c>
      <c r="D957" s="105" t="str">
        <f>IF('VSTUP SCAUx'!C957="","",'VSTUP SCAUx'!C957)</f>
        <v/>
      </c>
      <c r="E957" s="105" t="str">
        <f>IF('VSTUP SCAUx'!I957="","",'VSTUP SCAUx'!I957)</f>
        <v/>
      </c>
      <c r="F957" s="95" t="str">
        <f>IF('VSTUP SCAUx'!F957="","",'VSTUP SCAUx'!F957)</f>
        <v/>
      </c>
      <c r="G957" s="95" t="str">
        <f>IF('VSTUP SCAUx'!G957="","",'VSTUP SCAUx'!G957)</f>
        <v/>
      </c>
      <c r="H957" s="101" t="str">
        <f>IF('VSTUP SCAUx'!AC957="","","ANO")</f>
        <v/>
      </c>
      <c r="I957" s="106" t="str">
        <f>IF('VSTUP SCAUx'!BD957="","",'VSTUP SCAUx'!BD957)</f>
        <v/>
      </c>
      <c r="J957" s="101" t="str">
        <f>IF('VSTUP SCAUx'!N957="","",'VSTUP SCAUx'!N957)</f>
        <v/>
      </c>
      <c r="K957" s="95" t="s">
        <v>28</v>
      </c>
      <c r="L957" s="95" t="s">
        <v>28</v>
      </c>
      <c r="M957" s="95" t="s">
        <v>28</v>
      </c>
      <c r="N957" s="95"/>
      <c r="O957" s="95" t="s">
        <v>28</v>
      </c>
      <c r="P957" s="96" t="e">
        <f>ROUND(IF(F957="vyplnit","-",VLOOKUP(CONCATENATE(Y957,G957," ",Z957),ZU!$A$6:$H$100,5,FALSE)*F957),2)</f>
        <v>#N/A</v>
      </c>
      <c r="Q957" s="96" t="e">
        <f t="shared" si="84"/>
        <v>#N/A</v>
      </c>
      <c r="R957" s="97" t="s">
        <v>28</v>
      </c>
      <c r="S957" s="97" t="s">
        <v>28</v>
      </c>
      <c r="T957" s="97" t="s">
        <v>28</v>
      </c>
      <c r="U957" s="96"/>
      <c r="V957" s="101" t="str">
        <f>IF('VSTUP SCAUx'!BH957="","",'VSTUP SCAUx'!BH957)</f>
        <v/>
      </c>
      <c r="W957" s="101" t="str">
        <f>IF('VSTUP SCAUx'!BI957="","",'VSTUP SCAUx'!BI957)</f>
        <v/>
      </c>
      <c r="X957" s="98" t="e">
        <f t="shared" si="85"/>
        <v>#VALUE!</v>
      </c>
      <c r="Y957" s="99">
        <f>IF(A957="vyplnit"," ",VLOOKUP(A957,ZU!$B$6:$H$101,2,FALSE))</f>
        <v>0</v>
      </c>
      <c r="Z957" s="95" t="s">
        <v>28</v>
      </c>
      <c r="AA957" s="95"/>
      <c r="AB957" s="95" t="s">
        <v>28</v>
      </c>
      <c r="AC957" s="95" t="s">
        <v>28</v>
      </c>
      <c r="AD957" s="95" t="s">
        <v>28</v>
      </c>
      <c r="AE957" s="95">
        <f t="shared" si="86"/>
        <v>0</v>
      </c>
      <c r="AF957" s="100">
        <f t="shared" si="87"/>
        <v>1</v>
      </c>
      <c r="AG957" s="95" t="e">
        <f t="shared" si="88"/>
        <v>#N/A</v>
      </c>
      <c r="AH957" s="95"/>
      <c r="AI957" s="101" t="s">
        <v>28</v>
      </c>
      <c r="AJ957" s="101" t="s">
        <v>28</v>
      </c>
      <c r="AK957" s="101" t="s">
        <v>28</v>
      </c>
      <c r="AL957" s="102" t="str">
        <f t="shared" si="89"/>
        <v>nezměněna</v>
      </c>
      <c r="AM957" s="103"/>
    </row>
    <row r="958" spans="1:39" ht="15">
      <c r="A958" s="105" t="str">
        <f>IF('VSTUP SCAUx'!AY958="","",'VSTUP SCAUx'!AY958)</f>
        <v/>
      </c>
      <c r="B958" s="105" t="str">
        <f>IF('VSTUP SCAUx'!A958="","",'VSTUP SCAUx'!A958)</f>
        <v/>
      </c>
      <c r="C958" s="105" t="str">
        <f>IF('VSTUP SCAUx'!B958="","",'VSTUP SCAUx'!B958)</f>
        <v/>
      </c>
      <c r="D958" s="105" t="str">
        <f>IF('VSTUP SCAUx'!C958="","",'VSTUP SCAUx'!C958)</f>
        <v/>
      </c>
      <c r="E958" s="105" t="str">
        <f>IF('VSTUP SCAUx'!I958="","",'VSTUP SCAUx'!I958)</f>
        <v/>
      </c>
      <c r="F958" s="95" t="str">
        <f>IF('VSTUP SCAUx'!F958="","",'VSTUP SCAUx'!F958)</f>
        <v/>
      </c>
      <c r="G958" s="95" t="str">
        <f>IF('VSTUP SCAUx'!G958="","",'VSTUP SCAUx'!G958)</f>
        <v/>
      </c>
      <c r="H958" s="101" t="str">
        <f>IF('VSTUP SCAUx'!AC958="","","ANO")</f>
        <v/>
      </c>
      <c r="I958" s="106" t="str">
        <f>IF('VSTUP SCAUx'!BD958="","",'VSTUP SCAUx'!BD958)</f>
        <v/>
      </c>
      <c r="J958" s="101" t="str">
        <f>IF('VSTUP SCAUx'!N958="","",'VSTUP SCAUx'!N958)</f>
        <v/>
      </c>
      <c r="K958" s="95" t="s">
        <v>28</v>
      </c>
      <c r="L958" s="95" t="s">
        <v>28</v>
      </c>
      <c r="M958" s="95" t="s">
        <v>28</v>
      </c>
      <c r="N958" s="95"/>
      <c r="O958" s="95" t="s">
        <v>28</v>
      </c>
      <c r="P958" s="96" t="e">
        <f>ROUND(IF(F958="vyplnit","-",VLOOKUP(CONCATENATE(Y958,G958," ",Z958),ZU!$A$6:$H$100,5,FALSE)*F958),2)</f>
        <v>#N/A</v>
      </c>
      <c r="Q958" s="96" t="e">
        <f t="shared" si="84"/>
        <v>#N/A</v>
      </c>
      <c r="R958" s="97" t="s">
        <v>28</v>
      </c>
      <c r="S958" s="97" t="s">
        <v>28</v>
      </c>
      <c r="T958" s="97" t="s">
        <v>28</v>
      </c>
      <c r="U958" s="96"/>
      <c r="V958" s="101" t="str">
        <f>IF('VSTUP SCAUx'!BH958="","",'VSTUP SCAUx'!BH958)</f>
        <v/>
      </c>
      <c r="W958" s="101" t="str">
        <f>IF('VSTUP SCAUx'!BI958="","",'VSTUP SCAUx'!BI958)</f>
        <v/>
      </c>
      <c r="X958" s="98" t="e">
        <f t="shared" si="85"/>
        <v>#VALUE!</v>
      </c>
      <c r="Y958" s="99">
        <f>IF(A958="vyplnit"," ",VLOOKUP(A958,ZU!$B$6:$H$101,2,FALSE))</f>
        <v>0</v>
      </c>
      <c r="Z958" s="95" t="s">
        <v>28</v>
      </c>
      <c r="AA958" s="95"/>
      <c r="AB958" s="95" t="s">
        <v>28</v>
      </c>
      <c r="AC958" s="95" t="s">
        <v>28</v>
      </c>
      <c r="AD958" s="95" t="s">
        <v>28</v>
      </c>
      <c r="AE958" s="95">
        <f t="shared" si="86"/>
        <v>0</v>
      </c>
      <c r="AF958" s="100">
        <f t="shared" si="87"/>
        <v>1</v>
      </c>
      <c r="AG958" s="95" t="e">
        <f t="shared" si="88"/>
        <v>#N/A</v>
      </c>
      <c r="AH958" s="95"/>
      <c r="AI958" s="101" t="s">
        <v>28</v>
      </c>
      <c r="AJ958" s="101" t="s">
        <v>28</v>
      </c>
      <c r="AK958" s="101" t="s">
        <v>28</v>
      </c>
      <c r="AL958" s="102" t="str">
        <f t="shared" si="89"/>
        <v>nezměněna</v>
      </c>
      <c r="AM958" s="103"/>
    </row>
    <row r="959" spans="1:39" ht="15">
      <c r="A959" s="105" t="str">
        <f>IF('VSTUP SCAUx'!AY959="","",'VSTUP SCAUx'!AY959)</f>
        <v/>
      </c>
      <c r="B959" s="105" t="str">
        <f>IF('VSTUP SCAUx'!A959="","",'VSTUP SCAUx'!A959)</f>
        <v/>
      </c>
      <c r="C959" s="105" t="str">
        <f>IF('VSTUP SCAUx'!B959="","",'VSTUP SCAUx'!B959)</f>
        <v/>
      </c>
      <c r="D959" s="105" t="str">
        <f>IF('VSTUP SCAUx'!C959="","",'VSTUP SCAUx'!C959)</f>
        <v/>
      </c>
      <c r="E959" s="105" t="str">
        <f>IF('VSTUP SCAUx'!I959="","",'VSTUP SCAUx'!I959)</f>
        <v/>
      </c>
      <c r="F959" s="95" t="str">
        <f>IF('VSTUP SCAUx'!F959="","",'VSTUP SCAUx'!F959)</f>
        <v/>
      </c>
      <c r="G959" s="95" t="str">
        <f>IF('VSTUP SCAUx'!G959="","",'VSTUP SCAUx'!G959)</f>
        <v/>
      </c>
      <c r="H959" s="101" t="str">
        <f>IF('VSTUP SCAUx'!AC959="","","ANO")</f>
        <v/>
      </c>
      <c r="I959" s="106" t="str">
        <f>IF('VSTUP SCAUx'!BD959="","",'VSTUP SCAUx'!BD959)</f>
        <v/>
      </c>
      <c r="J959" s="101" t="str">
        <f>IF('VSTUP SCAUx'!N959="","",'VSTUP SCAUx'!N959)</f>
        <v/>
      </c>
      <c r="K959" s="95" t="s">
        <v>28</v>
      </c>
      <c r="L959" s="95" t="s">
        <v>28</v>
      </c>
      <c r="M959" s="95" t="s">
        <v>28</v>
      </c>
      <c r="N959" s="95"/>
      <c r="O959" s="95" t="s">
        <v>28</v>
      </c>
      <c r="P959" s="96" t="e">
        <f>ROUND(IF(F959="vyplnit","-",VLOOKUP(CONCATENATE(Y959,G959," ",Z959),ZU!$A$6:$H$100,5,FALSE)*F959),2)</f>
        <v>#N/A</v>
      </c>
      <c r="Q959" s="96" t="e">
        <f t="shared" si="84"/>
        <v>#N/A</v>
      </c>
      <c r="R959" s="97" t="s">
        <v>28</v>
      </c>
      <c r="S959" s="97" t="s">
        <v>28</v>
      </c>
      <c r="T959" s="97" t="s">
        <v>28</v>
      </c>
      <c r="U959" s="96"/>
      <c r="V959" s="101" t="str">
        <f>IF('VSTUP SCAUx'!BH959="","",'VSTUP SCAUx'!BH959)</f>
        <v/>
      </c>
      <c r="W959" s="101" t="str">
        <f>IF('VSTUP SCAUx'!BI959="","",'VSTUP SCAUx'!BI959)</f>
        <v/>
      </c>
      <c r="X959" s="98" t="e">
        <f t="shared" si="85"/>
        <v>#VALUE!</v>
      </c>
      <c r="Y959" s="99">
        <f>IF(A959="vyplnit"," ",VLOOKUP(A959,ZU!$B$6:$H$101,2,FALSE))</f>
        <v>0</v>
      </c>
      <c r="Z959" s="95" t="s">
        <v>28</v>
      </c>
      <c r="AA959" s="95"/>
      <c r="AB959" s="95" t="s">
        <v>28</v>
      </c>
      <c r="AC959" s="95" t="s">
        <v>28</v>
      </c>
      <c r="AD959" s="95" t="s">
        <v>28</v>
      </c>
      <c r="AE959" s="95">
        <f t="shared" si="86"/>
        <v>0</v>
      </c>
      <c r="AF959" s="100">
        <f t="shared" si="87"/>
        <v>1</v>
      </c>
      <c r="AG959" s="95" t="e">
        <f t="shared" si="88"/>
        <v>#N/A</v>
      </c>
      <c r="AH959" s="95"/>
      <c r="AI959" s="101" t="s">
        <v>28</v>
      </c>
      <c r="AJ959" s="101" t="s">
        <v>28</v>
      </c>
      <c r="AK959" s="101" t="s">
        <v>28</v>
      </c>
      <c r="AL959" s="102" t="str">
        <f t="shared" si="89"/>
        <v>nezměněna</v>
      </c>
      <c r="AM959" s="103"/>
    </row>
    <row r="960" spans="1:39" ht="15">
      <c r="A960" s="105" t="str">
        <f>IF('VSTUP SCAUx'!AY960="","",'VSTUP SCAUx'!AY960)</f>
        <v/>
      </c>
      <c r="B960" s="105" t="str">
        <f>IF('VSTUP SCAUx'!A960="","",'VSTUP SCAUx'!A960)</f>
        <v/>
      </c>
      <c r="C960" s="105" t="str">
        <f>IF('VSTUP SCAUx'!B960="","",'VSTUP SCAUx'!B960)</f>
        <v/>
      </c>
      <c r="D960" s="105" t="str">
        <f>IF('VSTUP SCAUx'!C960="","",'VSTUP SCAUx'!C960)</f>
        <v/>
      </c>
      <c r="E960" s="105" t="str">
        <f>IF('VSTUP SCAUx'!I960="","",'VSTUP SCAUx'!I960)</f>
        <v/>
      </c>
      <c r="F960" s="95" t="str">
        <f>IF('VSTUP SCAUx'!F960="","",'VSTUP SCAUx'!F960)</f>
        <v/>
      </c>
      <c r="G960" s="95" t="str">
        <f>IF('VSTUP SCAUx'!G960="","",'VSTUP SCAUx'!G960)</f>
        <v/>
      </c>
      <c r="H960" s="101" t="str">
        <f>IF('VSTUP SCAUx'!AC960="","","ANO")</f>
        <v/>
      </c>
      <c r="I960" s="106" t="str">
        <f>IF('VSTUP SCAUx'!BD960="","",'VSTUP SCAUx'!BD960)</f>
        <v/>
      </c>
      <c r="J960" s="101" t="str">
        <f>IF('VSTUP SCAUx'!N960="","",'VSTUP SCAUx'!N960)</f>
        <v/>
      </c>
      <c r="K960" s="95" t="s">
        <v>28</v>
      </c>
      <c r="L960" s="95" t="s">
        <v>28</v>
      </c>
      <c r="M960" s="95" t="s">
        <v>28</v>
      </c>
      <c r="N960" s="95"/>
      <c r="O960" s="95" t="s">
        <v>28</v>
      </c>
      <c r="P960" s="96" t="e">
        <f>ROUND(IF(F960="vyplnit","-",VLOOKUP(CONCATENATE(Y960,G960," ",Z960),ZU!$A$6:$H$100,5,FALSE)*F960),2)</f>
        <v>#N/A</v>
      </c>
      <c r="Q960" s="96" t="e">
        <f t="shared" si="84"/>
        <v>#N/A</v>
      </c>
      <c r="R960" s="97" t="s">
        <v>28</v>
      </c>
      <c r="S960" s="97" t="s">
        <v>28</v>
      </c>
      <c r="T960" s="97" t="s">
        <v>28</v>
      </c>
      <c r="U960" s="96"/>
      <c r="V960" s="101" t="str">
        <f>IF('VSTUP SCAUx'!BH960="","",'VSTUP SCAUx'!BH960)</f>
        <v/>
      </c>
      <c r="W960" s="101" t="str">
        <f>IF('VSTUP SCAUx'!BI960="","",'VSTUP SCAUx'!BI960)</f>
        <v/>
      </c>
      <c r="X960" s="98" t="e">
        <f t="shared" si="85"/>
        <v>#VALUE!</v>
      </c>
      <c r="Y960" s="99">
        <f>IF(A960="vyplnit"," ",VLOOKUP(A960,ZU!$B$6:$H$101,2,FALSE))</f>
        <v>0</v>
      </c>
      <c r="Z960" s="95" t="s">
        <v>28</v>
      </c>
      <c r="AA960" s="95"/>
      <c r="AB960" s="95" t="s">
        <v>28</v>
      </c>
      <c r="AC960" s="95" t="s">
        <v>28</v>
      </c>
      <c r="AD960" s="95" t="s">
        <v>28</v>
      </c>
      <c r="AE960" s="95">
        <f t="shared" si="86"/>
        <v>0</v>
      </c>
      <c r="AF960" s="100">
        <f t="shared" si="87"/>
        <v>1</v>
      </c>
      <c r="AG960" s="95" t="e">
        <f t="shared" si="88"/>
        <v>#N/A</v>
      </c>
      <c r="AH960" s="95"/>
      <c r="AI960" s="101" t="s">
        <v>28</v>
      </c>
      <c r="AJ960" s="101" t="s">
        <v>28</v>
      </c>
      <c r="AK960" s="101" t="s">
        <v>28</v>
      </c>
      <c r="AL960" s="102" t="str">
        <f t="shared" si="89"/>
        <v>nezměněna</v>
      </c>
      <c r="AM960" s="103"/>
    </row>
    <row r="961" spans="1:39" ht="15">
      <c r="A961" s="105" t="str">
        <f>IF('VSTUP SCAUx'!AY961="","",'VSTUP SCAUx'!AY961)</f>
        <v/>
      </c>
      <c r="B961" s="105" t="str">
        <f>IF('VSTUP SCAUx'!A961="","",'VSTUP SCAUx'!A961)</f>
        <v/>
      </c>
      <c r="C961" s="105" t="str">
        <f>IF('VSTUP SCAUx'!B961="","",'VSTUP SCAUx'!B961)</f>
        <v/>
      </c>
      <c r="D961" s="105" t="str">
        <f>IF('VSTUP SCAUx'!C961="","",'VSTUP SCAUx'!C961)</f>
        <v/>
      </c>
      <c r="E961" s="105" t="str">
        <f>IF('VSTUP SCAUx'!I961="","",'VSTUP SCAUx'!I961)</f>
        <v/>
      </c>
      <c r="F961" s="95" t="str">
        <f>IF('VSTUP SCAUx'!F961="","",'VSTUP SCAUx'!F961)</f>
        <v/>
      </c>
      <c r="G961" s="95" t="str">
        <f>IF('VSTUP SCAUx'!G961="","",'VSTUP SCAUx'!G961)</f>
        <v/>
      </c>
      <c r="H961" s="101" t="str">
        <f>IF('VSTUP SCAUx'!AC961="","","ANO")</f>
        <v/>
      </c>
      <c r="I961" s="106" t="str">
        <f>IF('VSTUP SCAUx'!BD961="","",'VSTUP SCAUx'!BD961)</f>
        <v/>
      </c>
      <c r="J961" s="101" t="str">
        <f>IF('VSTUP SCAUx'!N961="","",'VSTUP SCAUx'!N961)</f>
        <v/>
      </c>
      <c r="K961" s="95" t="s">
        <v>28</v>
      </c>
      <c r="L961" s="95" t="s">
        <v>28</v>
      </c>
      <c r="M961" s="95" t="s">
        <v>28</v>
      </c>
      <c r="N961" s="95"/>
      <c r="O961" s="95" t="s">
        <v>28</v>
      </c>
      <c r="P961" s="96" t="e">
        <f>ROUND(IF(F961="vyplnit","-",VLOOKUP(CONCATENATE(Y961,G961," ",Z961),ZU!$A$6:$H$100,5,FALSE)*F961),2)</f>
        <v>#N/A</v>
      </c>
      <c r="Q961" s="96" t="e">
        <f t="shared" si="84"/>
        <v>#N/A</v>
      </c>
      <c r="R961" s="97" t="s">
        <v>28</v>
      </c>
      <c r="S961" s="97" t="s">
        <v>28</v>
      </c>
      <c r="T961" s="97" t="s">
        <v>28</v>
      </c>
      <c r="U961" s="96"/>
      <c r="V961" s="101" t="str">
        <f>IF('VSTUP SCAUx'!BH961="","",'VSTUP SCAUx'!BH961)</f>
        <v/>
      </c>
      <c r="W961" s="101" t="str">
        <f>IF('VSTUP SCAUx'!BI961="","",'VSTUP SCAUx'!BI961)</f>
        <v/>
      </c>
      <c r="X961" s="98" t="e">
        <f t="shared" si="85"/>
        <v>#VALUE!</v>
      </c>
      <c r="Y961" s="99">
        <f>IF(A961="vyplnit"," ",VLOOKUP(A961,ZU!$B$6:$H$101,2,FALSE))</f>
        <v>0</v>
      </c>
      <c r="Z961" s="95" t="s">
        <v>28</v>
      </c>
      <c r="AA961" s="95"/>
      <c r="AB961" s="95" t="s">
        <v>28</v>
      </c>
      <c r="AC961" s="95" t="s">
        <v>28</v>
      </c>
      <c r="AD961" s="95" t="s">
        <v>28</v>
      </c>
      <c r="AE961" s="95">
        <f t="shared" si="86"/>
        <v>0</v>
      </c>
      <c r="AF961" s="100">
        <f t="shared" si="87"/>
        <v>1</v>
      </c>
      <c r="AG961" s="95" t="e">
        <f t="shared" si="88"/>
        <v>#N/A</v>
      </c>
      <c r="AH961" s="95"/>
      <c r="AI961" s="101" t="s">
        <v>28</v>
      </c>
      <c r="AJ961" s="101" t="s">
        <v>28</v>
      </c>
      <c r="AK961" s="101" t="s">
        <v>28</v>
      </c>
      <c r="AL961" s="102" t="str">
        <f t="shared" si="89"/>
        <v>nezměněna</v>
      </c>
      <c r="AM961" s="103"/>
    </row>
    <row r="962" spans="1:39" ht="15">
      <c r="A962" s="105" t="str">
        <f>IF('VSTUP SCAUx'!AY962="","",'VSTUP SCAUx'!AY962)</f>
        <v/>
      </c>
      <c r="B962" s="105" t="str">
        <f>IF('VSTUP SCAUx'!A962="","",'VSTUP SCAUx'!A962)</f>
        <v/>
      </c>
      <c r="C962" s="105" t="str">
        <f>IF('VSTUP SCAUx'!B962="","",'VSTUP SCAUx'!B962)</f>
        <v/>
      </c>
      <c r="D962" s="105" t="str">
        <f>IF('VSTUP SCAUx'!C962="","",'VSTUP SCAUx'!C962)</f>
        <v/>
      </c>
      <c r="E962" s="105" t="str">
        <f>IF('VSTUP SCAUx'!I962="","",'VSTUP SCAUx'!I962)</f>
        <v/>
      </c>
      <c r="F962" s="95" t="str">
        <f>IF('VSTUP SCAUx'!F962="","",'VSTUP SCAUx'!F962)</f>
        <v/>
      </c>
      <c r="G962" s="95" t="str">
        <f>IF('VSTUP SCAUx'!G962="","",'VSTUP SCAUx'!G962)</f>
        <v/>
      </c>
      <c r="H962" s="101" t="str">
        <f>IF('VSTUP SCAUx'!AC962="","","ANO")</f>
        <v/>
      </c>
      <c r="I962" s="106" t="str">
        <f>IF('VSTUP SCAUx'!BD962="","",'VSTUP SCAUx'!BD962)</f>
        <v/>
      </c>
      <c r="J962" s="101" t="str">
        <f>IF('VSTUP SCAUx'!N962="","",'VSTUP SCAUx'!N962)</f>
        <v/>
      </c>
      <c r="K962" s="95" t="s">
        <v>28</v>
      </c>
      <c r="L962" s="95" t="s">
        <v>28</v>
      </c>
      <c r="M962" s="95" t="s">
        <v>28</v>
      </c>
      <c r="N962" s="95"/>
      <c r="O962" s="95" t="s">
        <v>28</v>
      </c>
      <c r="P962" s="96" t="e">
        <f>ROUND(IF(F962="vyplnit","-",VLOOKUP(CONCATENATE(Y962,G962," ",Z962),ZU!$A$6:$H$100,5,FALSE)*F962),2)</f>
        <v>#N/A</v>
      </c>
      <c r="Q962" s="96" t="e">
        <f t="shared" si="84"/>
        <v>#N/A</v>
      </c>
      <c r="R962" s="97" t="s">
        <v>28</v>
      </c>
      <c r="S962" s="97" t="s">
        <v>28</v>
      </c>
      <c r="T962" s="97" t="s">
        <v>28</v>
      </c>
      <c r="U962" s="96"/>
      <c r="V962" s="101" t="str">
        <f>IF('VSTUP SCAUx'!BH962="","",'VSTUP SCAUx'!BH962)</f>
        <v/>
      </c>
      <c r="W962" s="101" t="str">
        <f>IF('VSTUP SCAUx'!BI962="","",'VSTUP SCAUx'!BI962)</f>
        <v/>
      </c>
      <c r="X962" s="98" t="e">
        <f t="shared" si="85"/>
        <v>#VALUE!</v>
      </c>
      <c r="Y962" s="99">
        <f>IF(A962="vyplnit"," ",VLOOKUP(A962,ZU!$B$6:$H$101,2,FALSE))</f>
        <v>0</v>
      </c>
      <c r="Z962" s="95" t="s">
        <v>28</v>
      </c>
      <c r="AA962" s="95"/>
      <c r="AB962" s="95" t="s">
        <v>28</v>
      </c>
      <c r="AC962" s="95" t="s">
        <v>28</v>
      </c>
      <c r="AD962" s="95" t="s">
        <v>28</v>
      </c>
      <c r="AE962" s="95">
        <f t="shared" si="86"/>
        <v>0</v>
      </c>
      <c r="AF962" s="100">
        <f t="shared" si="87"/>
        <v>1</v>
      </c>
      <c r="AG962" s="95" t="e">
        <f t="shared" si="88"/>
        <v>#N/A</v>
      </c>
      <c r="AH962" s="95"/>
      <c r="AI962" s="101" t="s">
        <v>28</v>
      </c>
      <c r="AJ962" s="101" t="s">
        <v>28</v>
      </c>
      <c r="AK962" s="101" t="s">
        <v>28</v>
      </c>
      <c r="AL962" s="102" t="str">
        <f t="shared" si="89"/>
        <v>nezměněna</v>
      </c>
      <c r="AM962" s="103"/>
    </row>
    <row r="963" spans="1:39" ht="15">
      <c r="A963" s="105" t="str">
        <f>IF('VSTUP SCAUx'!AY963="","",'VSTUP SCAUx'!AY963)</f>
        <v/>
      </c>
      <c r="B963" s="105" t="str">
        <f>IF('VSTUP SCAUx'!A963="","",'VSTUP SCAUx'!A963)</f>
        <v/>
      </c>
      <c r="C963" s="105" t="str">
        <f>IF('VSTUP SCAUx'!B963="","",'VSTUP SCAUx'!B963)</f>
        <v/>
      </c>
      <c r="D963" s="105" t="str">
        <f>IF('VSTUP SCAUx'!C963="","",'VSTUP SCAUx'!C963)</f>
        <v/>
      </c>
      <c r="E963" s="105" t="str">
        <f>IF('VSTUP SCAUx'!I963="","",'VSTUP SCAUx'!I963)</f>
        <v/>
      </c>
      <c r="F963" s="95" t="str">
        <f>IF('VSTUP SCAUx'!F963="","",'VSTUP SCAUx'!F963)</f>
        <v/>
      </c>
      <c r="G963" s="95" t="str">
        <f>IF('VSTUP SCAUx'!G963="","",'VSTUP SCAUx'!G963)</f>
        <v/>
      </c>
      <c r="H963" s="101" t="str">
        <f>IF('VSTUP SCAUx'!AC963="","","ANO")</f>
        <v/>
      </c>
      <c r="I963" s="106" t="str">
        <f>IF('VSTUP SCAUx'!BD963="","",'VSTUP SCAUx'!BD963)</f>
        <v/>
      </c>
      <c r="J963" s="101" t="str">
        <f>IF('VSTUP SCAUx'!N963="","",'VSTUP SCAUx'!N963)</f>
        <v/>
      </c>
      <c r="K963" s="95" t="s">
        <v>28</v>
      </c>
      <c r="L963" s="95" t="s">
        <v>28</v>
      </c>
      <c r="M963" s="95" t="s">
        <v>28</v>
      </c>
      <c r="N963" s="95"/>
      <c r="O963" s="95" t="s">
        <v>28</v>
      </c>
      <c r="P963" s="96" t="e">
        <f>ROUND(IF(F963="vyplnit","-",VLOOKUP(CONCATENATE(Y963,G963," ",Z963),ZU!$A$6:$H$100,5,FALSE)*F963),2)</f>
        <v>#N/A</v>
      </c>
      <c r="Q963" s="96" t="e">
        <f t="shared" si="84"/>
        <v>#N/A</v>
      </c>
      <c r="R963" s="97" t="s">
        <v>28</v>
      </c>
      <c r="S963" s="97" t="s">
        <v>28</v>
      </c>
      <c r="T963" s="97" t="s">
        <v>28</v>
      </c>
      <c r="U963" s="96"/>
      <c r="V963" s="101" t="str">
        <f>IF('VSTUP SCAUx'!BH963="","",'VSTUP SCAUx'!BH963)</f>
        <v/>
      </c>
      <c r="W963" s="101" t="str">
        <f>IF('VSTUP SCAUx'!BI963="","",'VSTUP SCAUx'!BI963)</f>
        <v/>
      </c>
      <c r="X963" s="98" t="e">
        <f t="shared" si="85"/>
        <v>#VALUE!</v>
      </c>
      <c r="Y963" s="99">
        <f>IF(A963="vyplnit"," ",VLOOKUP(A963,ZU!$B$6:$H$101,2,FALSE))</f>
        <v>0</v>
      </c>
      <c r="Z963" s="95" t="s">
        <v>28</v>
      </c>
      <c r="AA963" s="95"/>
      <c r="AB963" s="95" t="s">
        <v>28</v>
      </c>
      <c r="AC963" s="95" t="s">
        <v>28</v>
      </c>
      <c r="AD963" s="95" t="s">
        <v>28</v>
      </c>
      <c r="AE963" s="95">
        <f t="shared" si="86"/>
        <v>0</v>
      </c>
      <c r="AF963" s="100">
        <f t="shared" si="87"/>
        <v>1</v>
      </c>
      <c r="AG963" s="95" t="e">
        <f t="shared" si="88"/>
        <v>#N/A</v>
      </c>
      <c r="AH963" s="95"/>
      <c r="AI963" s="101" t="s">
        <v>28</v>
      </c>
      <c r="AJ963" s="101" t="s">
        <v>28</v>
      </c>
      <c r="AK963" s="101" t="s">
        <v>28</v>
      </c>
      <c r="AL963" s="102" t="str">
        <f t="shared" si="89"/>
        <v>nezměněna</v>
      </c>
      <c r="AM963" s="103"/>
    </row>
    <row r="964" spans="1:39" ht="15">
      <c r="A964" s="105" t="str">
        <f>IF('VSTUP SCAUx'!AY964="","",'VSTUP SCAUx'!AY964)</f>
        <v/>
      </c>
      <c r="B964" s="105" t="str">
        <f>IF('VSTUP SCAUx'!A964="","",'VSTUP SCAUx'!A964)</f>
        <v/>
      </c>
      <c r="C964" s="105" t="str">
        <f>IF('VSTUP SCAUx'!B964="","",'VSTUP SCAUx'!B964)</f>
        <v/>
      </c>
      <c r="D964" s="105" t="str">
        <f>IF('VSTUP SCAUx'!C964="","",'VSTUP SCAUx'!C964)</f>
        <v/>
      </c>
      <c r="E964" s="105" t="str">
        <f>IF('VSTUP SCAUx'!I964="","",'VSTUP SCAUx'!I964)</f>
        <v/>
      </c>
      <c r="F964" s="95" t="str">
        <f>IF('VSTUP SCAUx'!F964="","",'VSTUP SCAUx'!F964)</f>
        <v/>
      </c>
      <c r="G964" s="95" t="str">
        <f>IF('VSTUP SCAUx'!G964="","",'VSTUP SCAUx'!G964)</f>
        <v/>
      </c>
      <c r="H964" s="101" t="str">
        <f>IF('VSTUP SCAUx'!AC964="","","ANO")</f>
        <v/>
      </c>
      <c r="I964" s="106" t="str">
        <f>IF('VSTUP SCAUx'!BD964="","",'VSTUP SCAUx'!BD964)</f>
        <v/>
      </c>
      <c r="J964" s="101" t="str">
        <f>IF('VSTUP SCAUx'!N964="","",'VSTUP SCAUx'!N964)</f>
        <v/>
      </c>
      <c r="K964" s="95" t="s">
        <v>28</v>
      </c>
      <c r="L964" s="95" t="s">
        <v>28</v>
      </c>
      <c r="M964" s="95" t="s">
        <v>28</v>
      </c>
      <c r="N964" s="95"/>
      <c r="O964" s="95" t="s">
        <v>28</v>
      </c>
      <c r="P964" s="96" t="e">
        <f>ROUND(IF(F964="vyplnit","-",VLOOKUP(CONCATENATE(Y964,G964," ",Z964),ZU!$A$6:$H$100,5,FALSE)*F964),2)</f>
        <v>#N/A</v>
      </c>
      <c r="Q964" s="96" t="e">
        <f t="shared" si="84"/>
        <v>#N/A</v>
      </c>
      <c r="R964" s="97" t="s">
        <v>28</v>
      </c>
      <c r="S964" s="97" t="s">
        <v>28</v>
      </c>
      <c r="T964" s="97" t="s">
        <v>28</v>
      </c>
      <c r="U964" s="96"/>
      <c r="V964" s="101" t="str">
        <f>IF('VSTUP SCAUx'!BH964="","",'VSTUP SCAUx'!BH964)</f>
        <v/>
      </c>
      <c r="W964" s="101" t="str">
        <f>IF('VSTUP SCAUx'!BI964="","",'VSTUP SCAUx'!BI964)</f>
        <v/>
      </c>
      <c r="X964" s="98" t="e">
        <f t="shared" si="85"/>
        <v>#VALUE!</v>
      </c>
      <c r="Y964" s="99">
        <f>IF(A964="vyplnit"," ",VLOOKUP(A964,ZU!$B$6:$H$101,2,FALSE))</f>
        <v>0</v>
      </c>
      <c r="Z964" s="95" t="s">
        <v>28</v>
      </c>
      <c r="AA964" s="95"/>
      <c r="AB964" s="95" t="s">
        <v>28</v>
      </c>
      <c r="AC964" s="95" t="s">
        <v>28</v>
      </c>
      <c r="AD964" s="95" t="s">
        <v>28</v>
      </c>
      <c r="AE964" s="95">
        <f t="shared" si="86"/>
        <v>0</v>
      </c>
      <c r="AF964" s="100">
        <f t="shared" si="87"/>
        <v>1</v>
      </c>
      <c r="AG964" s="95" t="e">
        <f t="shared" si="88"/>
        <v>#N/A</v>
      </c>
      <c r="AH964" s="95"/>
      <c r="AI964" s="101" t="s">
        <v>28</v>
      </c>
      <c r="AJ964" s="101" t="s">
        <v>28</v>
      </c>
      <c r="AK964" s="101" t="s">
        <v>28</v>
      </c>
      <c r="AL964" s="102" t="str">
        <f t="shared" si="89"/>
        <v>nezměněna</v>
      </c>
      <c r="AM964" s="103"/>
    </row>
    <row r="965" spans="1:39" ht="15">
      <c r="A965" s="105" t="str">
        <f>IF('VSTUP SCAUx'!AY965="","",'VSTUP SCAUx'!AY965)</f>
        <v/>
      </c>
      <c r="B965" s="105" t="str">
        <f>IF('VSTUP SCAUx'!A965="","",'VSTUP SCAUx'!A965)</f>
        <v/>
      </c>
      <c r="C965" s="105" t="str">
        <f>IF('VSTUP SCAUx'!B965="","",'VSTUP SCAUx'!B965)</f>
        <v/>
      </c>
      <c r="D965" s="105" t="str">
        <f>IF('VSTUP SCAUx'!C965="","",'VSTUP SCAUx'!C965)</f>
        <v/>
      </c>
      <c r="E965" s="105" t="str">
        <f>IF('VSTUP SCAUx'!I965="","",'VSTUP SCAUx'!I965)</f>
        <v/>
      </c>
      <c r="F965" s="95" t="str">
        <f>IF('VSTUP SCAUx'!F965="","",'VSTUP SCAUx'!F965)</f>
        <v/>
      </c>
      <c r="G965" s="95" t="str">
        <f>IF('VSTUP SCAUx'!G965="","",'VSTUP SCAUx'!G965)</f>
        <v/>
      </c>
      <c r="H965" s="101" t="str">
        <f>IF('VSTUP SCAUx'!AC965="","","ANO")</f>
        <v/>
      </c>
      <c r="I965" s="106" t="str">
        <f>IF('VSTUP SCAUx'!BD965="","",'VSTUP SCAUx'!BD965)</f>
        <v/>
      </c>
      <c r="J965" s="101" t="str">
        <f>IF('VSTUP SCAUx'!N965="","",'VSTUP SCAUx'!N965)</f>
        <v/>
      </c>
      <c r="K965" s="95" t="s">
        <v>28</v>
      </c>
      <c r="L965" s="95" t="s">
        <v>28</v>
      </c>
      <c r="M965" s="95" t="s">
        <v>28</v>
      </c>
      <c r="N965" s="95"/>
      <c r="O965" s="95" t="s">
        <v>28</v>
      </c>
      <c r="P965" s="96" t="e">
        <f>ROUND(IF(F965="vyplnit","-",VLOOKUP(CONCATENATE(Y965,G965," ",Z965),ZU!$A$6:$H$100,5,FALSE)*F965),2)</f>
        <v>#N/A</v>
      </c>
      <c r="Q965" s="96" t="e">
        <f t="shared" si="84"/>
        <v>#N/A</v>
      </c>
      <c r="R965" s="97" t="s">
        <v>28</v>
      </c>
      <c r="S965" s="97" t="s">
        <v>28</v>
      </c>
      <c r="T965" s="97" t="s">
        <v>28</v>
      </c>
      <c r="U965" s="96"/>
      <c r="V965" s="101" t="str">
        <f>IF('VSTUP SCAUx'!BH965="","",'VSTUP SCAUx'!BH965)</f>
        <v/>
      </c>
      <c r="W965" s="101" t="str">
        <f>IF('VSTUP SCAUx'!BI965="","",'VSTUP SCAUx'!BI965)</f>
        <v/>
      </c>
      <c r="X965" s="98" t="e">
        <f t="shared" si="85"/>
        <v>#VALUE!</v>
      </c>
      <c r="Y965" s="99">
        <f>IF(A965="vyplnit"," ",VLOOKUP(A965,ZU!$B$6:$H$101,2,FALSE))</f>
        <v>0</v>
      </c>
      <c r="Z965" s="95" t="s">
        <v>28</v>
      </c>
      <c r="AA965" s="95"/>
      <c r="AB965" s="95" t="s">
        <v>28</v>
      </c>
      <c r="AC965" s="95" t="s">
        <v>28</v>
      </c>
      <c r="AD965" s="95" t="s">
        <v>28</v>
      </c>
      <c r="AE965" s="95">
        <f t="shared" si="86"/>
        <v>0</v>
      </c>
      <c r="AF965" s="100">
        <f t="shared" si="87"/>
        <v>1</v>
      </c>
      <c r="AG965" s="95" t="e">
        <f t="shared" si="88"/>
        <v>#N/A</v>
      </c>
      <c r="AH965" s="95"/>
      <c r="AI965" s="101" t="s">
        <v>28</v>
      </c>
      <c r="AJ965" s="101" t="s">
        <v>28</v>
      </c>
      <c r="AK965" s="101" t="s">
        <v>28</v>
      </c>
      <c r="AL965" s="102" t="str">
        <f t="shared" si="89"/>
        <v>nezměněna</v>
      </c>
      <c r="AM965" s="103"/>
    </row>
    <row r="966" spans="1:39" ht="15">
      <c r="A966" s="105" t="str">
        <f>IF('VSTUP SCAUx'!AY966="","",'VSTUP SCAUx'!AY966)</f>
        <v/>
      </c>
      <c r="B966" s="105" t="str">
        <f>IF('VSTUP SCAUx'!A966="","",'VSTUP SCAUx'!A966)</f>
        <v/>
      </c>
      <c r="C966" s="105" t="str">
        <f>IF('VSTUP SCAUx'!B966="","",'VSTUP SCAUx'!B966)</f>
        <v/>
      </c>
      <c r="D966" s="105" t="str">
        <f>IF('VSTUP SCAUx'!C966="","",'VSTUP SCAUx'!C966)</f>
        <v/>
      </c>
      <c r="E966" s="105" t="str">
        <f>IF('VSTUP SCAUx'!I966="","",'VSTUP SCAUx'!I966)</f>
        <v/>
      </c>
      <c r="F966" s="95" t="str">
        <f>IF('VSTUP SCAUx'!F966="","",'VSTUP SCAUx'!F966)</f>
        <v/>
      </c>
      <c r="G966" s="95" t="str">
        <f>IF('VSTUP SCAUx'!G966="","",'VSTUP SCAUx'!G966)</f>
        <v/>
      </c>
      <c r="H966" s="101" t="str">
        <f>IF('VSTUP SCAUx'!AC966="","","ANO")</f>
        <v/>
      </c>
      <c r="I966" s="106" t="str">
        <f>IF('VSTUP SCAUx'!BD966="","",'VSTUP SCAUx'!BD966)</f>
        <v/>
      </c>
      <c r="J966" s="101" t="str">
        <f>IF('VSTUP SCAUx'!N966="","",'VSTUP SCAUx'!N966)</f>
        <v/>
      </c>
      <c r="K966" s="95" t="s">
        <v>28</v>
      </c>
      <c r="L966" s="95" t="s">
        <v>28</v>
      </c>
      <c r="M966" s="95" t="s">
        <v>28</v>
      </c>
      <c r="N966" s="95"/>
      <c r="O966" s="95" t="s">
        <v>28</v>
      </c>
      <c r="P966" s="96" t="e">
        <f>ROUND(IF(F966="vyplnit","-",VLOOKUP(CONCATENATE(Y966,G966," ",Z966),ZU!$A$6:$H$100,5,FALSE)*F966),2)</f>
        <v>#N/A</v>
      </c>
      <c r="Q966" s="96" t="e">
        <f aca="true" t="shared" si="90" ref="Q966:Q1000">MIN(IF(AG966&lt;&gt;"",AG966,P966),O966)</f>
        <v>#N/A</v>
      </c>
      <c r="R966" s="97" t="s">
        <v>28</v>
      </c>
      <c r="S966" s="97" t="s">
        <v>28</v>
      </c>
      <c r="T966" s="97" t="s">
        <v>28</v>
      </c>
      <c r="U966" s="96"/>
      <c r="V966" s="101" t="str">
        <f>IF('VSTUP SCAUx'!BH966="","",'VSTUP SCAUx'!BH966)</f>
        <v/>
      </c>
      <c r="W966" s="101" t="str">
        <f>IF('VSTUP SCAUx'!BI966="","",'VSTUP SCAUx'!BI966)</f>
        <v/>
      </c>
      <c r="X966" s="98" t="e">
        <f aca="true" t="shared" si="91" ref="X966:X1000">IF(F966&lt;&gt;"vyplnit",(G966*F966)/V966," ")</f>
        <v>#VALUE!</v>
      </c>
      <c r="Y966" s="99">
        <f>IF(A966="vyplnit"," ",VLOOKUP(A966,ZU!$B$6:$H$101,2,FALSE))</f>
        <v>0</v>
      </c>
      <c r="Z966" s="95" t="s">
        <v>28</v>
      </c>
      <c r="AA966" s="95"/>
      <c r="AB966" s="95" t="s">
        <v>28</v>
      </c>
      <c r="AC966" s="95" t="s">
        <v>28</v>
      </c>
      <c r="AD966" s="95" t="s">
        <v>28</v>
      </c>
      <c r="AE966" s="95">
        <f aca="true" t="shared" si="92" ref="AE966:AE1000">SUM(AB966:AD966)</f>
        <v>0</v>
      </c>
      <c r="AF966" s="100">
        <f aca="true" t="shared" si="93" ref="AF966:AF1000">1+(AE966/100)</f>
        <v>1</v>
      </c>
      <c r="AG966" s="95" t="e">
        <f aca="true" t="shared" si="94" ref="AG966:AG1000">IF(AB966&lt;&gt;"",ROUND(P966*AF966,2),"")</f>
        <v>#N/A</v>
      </c>
      <c r="AH966" s="95"/>
      <c r="AI966" s="101" t="s">
        <v>28</v>
      </c>
      <c r="AJ966" s="101" t="s">
        <v>28</v>
      </c>
      <c r="AK966" s="101" t="s">
        <v>28</v>
      </c>
      <c r="AL966" s="102" t="str">
        <f aca="true" t="shared" si="95" ref="AL966:AL1000">IF(AND(AJ966="vyplnit",AK966="vyplnit"),"nezměněna",MIN(AJ966:AK966))</f>
        <v>nezměněna</v>
      </c>
      <c r="AM966" s="103"/>
    </row>
    <row r="967" spans="1:39" ht="15">
      <c r="A967" s="105" t="str">
        <f>IF('VSTUP SCAUx'!AY967="","",'VSTUP SCAUx'!AY967)</f>
        <v/>
      </c>
      <c r="B967" s="105" t="str">
        <f>IF('VSTUP SCAUx'!A967="","",'VSTUP SCAUx'!A967)</f>
        <v/>
      </c>
      <c r="C967" s="105" t="str">
        <f>IF('VSTUP SCAUx'!B967="","",'VSTUP SCAUx'!B967)</f>
        <v/>
      </c>
      <c r="D967" s="105" t="str">
        <f>IF('VSTUP SCAUx'!C967="","",'VSTUP SCAUx'!C967)</f>
        <v/>
      </c>
      <c r="E967" s="105" t="str">
        <f>IF('VSTUP SCAUx'!I967="","",'VSTUP SCAUx'!I967)</f>
        <v/>
      </c>
      <c r="F967" s="95" t="str">
        <f>IF('VSTUP SCAUx'!F967="","",'VSTUP SCAUx'!F967)</f>
        <v/>
      </c>
      <c r="G967" s="95" t="str">
        <f>IF('VSTUP SCAUx'!G967="","",'VSTUP SCAUx'!G967)</f>
        <v/>
      </c>
      <c r="H967" s="101" t="str">
        <f>IF('VSTUP SCAUx'!AC967="","","ANO")</f>
        <v/>
      </c>
      <c r="I967" s="106" t="str">
        <f>IF('VSTUP SCAUx'!BD967="","",'VSTUP SCAUx'!BD967)</f>
        <v/>
      </c>
      <c r="J967" s="101" t="str">
        <f>IF('VSTUP SCAUx'!N967="","",'VSTUP SCAUx'!N967)</f>
        <v/>
      </c>
      <c r="K967" s="95" t="s">
        <v>28</v>
      </c>
      <c r="L967" s="95" t="s">
        <v>28</v>
      </c>
      <c r="M967" s="95" t="s">
        <v>28</v>
      </c>
      <c r="N967" s="95"/>
      <c r="O967" s="95" t="s">
        <v>28</v>
      </c>
      <c r="P967" s="96" t="e">
        <f>ROUND(IF(F967="vyplnit","-",VLOOKUP(CONCATENATE(Y967,G967," ",Z967),ZU!$A$6:$H$100,5,FALSE)*F967),2)</f>
        <v>#N/A</v>
      </c>
      <c r="Q967" s="96" t="e">
        <f t="shared" si="90"/>
        <v>#N/A</v>
      </c>
      <c r="R967" s="97" t="s">
        <v>28</v>
      </c>
      <c r="S967" s="97" t="s">
        <v>28</v>
      </c>
      <c r="T967" s="97" t="s">
        <v>28</v>
      </c>
      <c r="U967" s="96"/>
      <c r="V967" s="101" t="str">
        <f>IF('VSTUP SCAUx'!BH967="","",'VSTUP SCAUx'!BH967)</f>
        <v/>
      </c>
      <c r="W967" s="101" t="str">
        <f>IF('VSTUP SCAUx'!BI967="","",'VSTUP SCAUx'!BI967)</f>
        <v/>
      </c>
      <c r="X967" s="98" t="e">
        <f t="shared" si="91"/>
        <v>#VALUE!</v>
      </c>
      <c r="Y967" s="99">
        <f>IF(A967="vyplnit"," ",VLOOKUP(A967,ZU!$B$6:$H$101,2,FALSE))</f>
        <v>0</v>
      </c>
      <c r="Z967" s="95" t="s">
        <v>28</v>
      </c>
      <c r="AA967" s="95"/>
      <c r="AB967" s="95" t="s">
        <v>28</v>
      </c>
      <c r="AC967" s="95" t="s">
        <v>28</v>
      </c>
      <c r="AD967" s="95" t="s">
        <v>28</v>
      </c>
      <c r="AE967" s="95">
        <f t="shared" si="92"/>
        <v>0</v>
      </c>
      <c r="AF967" s="100">
        <f t="shared" si="93"/>
        <v>1</v>
      </c>
      <c r="AG967" s="95" t="e">
        <f t="shared" si="94"/>
        <v>#N/A</v>
      </c>
      <c r="AH967" s="95"/>
      <c r="AI967" s="101" t="s">
        <v>28</v>
      </c>
      <c r="AJ967" s="101" t="s">
        <v>28</v>
      </c>
      <c r="AK967" s="101" t="s">
        <v>28</v>
      </c>
      <c r="AL967" s="102" t="str">
        <f t="shared" si="95"/>
        <v>nezměněna</v>
      </c>
      <c r="AM967" s="103"/>
    </row>
    <row r="968" spans="1:39" ht="15">
      <c r="A968" s="105" t="str">
        <f>IF('VSTUP SCAUx'!AY968="","",'VSTUP SCAUx'!AY968)</f>
        <v/>
      </c>
      <c r="B968" s="105" t="str">
        <f>IF('VSTUP SCAUx'!A968="","",'VSTUP SCAUx'!A968)</f>
        <v/>
      </c>
      <c r="C968" s="105" t="str">
        <f>IF('VSTUP SCAUx'!B968="","",'VSTUP SCAUx'!B968)</f>
        <v/>
      </c>
      <c r="D968" s="105" t="str">
        <f>IF('VSTUP SCAUx'!C968="","",'VSTUP SCAUx'!C968)</f>
        <v/>
      </c>
      <c r="E968" s="105" t="str">
        <f>IF('VSTUP SCAUx'!I968="","",'VSTUP SCAUx'!I968)</f>
        <v/>
      </c>
      <c r="F968" s="95" t="str">
        <f>IF('VSTUP SCAUx'!F968="","",'VSTUP SCAUx'!F968)</f>
        <v/>
      </c>
      <c r="G968" s="95" t="str">
        <f>IF('VSTUP SCAUx'!G968="","",'VSTUP SCAUx'!G968)</f>
        <v/>
      </c>
      <c r="H968" s="101" t="str">
        <f>IF('VSTUP SCAUx'!AC968="","","ANO")</f>
        <v/>
      </c>
      <c r="I968" s="106" t="str">
        <f>IF('VSTUP SCAUx'!BD968="","",'VSTUP SCAUx'!BD968)</f>
        <v/>
      </c>
      <c r="J968" s="101" t="str">
        <f>IF('VSTUP SCAUx'!N968="","",'VSTUP SCAUx'!N968)</f>
        <v/>
      </c>
      <c r="K968" s="95" t="s">
        <v>28</v>
      </c>
      <c r="L968" s="95" t="s">
        <v>28</v>
      </c>
      <c r="M968" s="95" t="s">
        <v>28</v>
      </c>
      <c r="N968" s="95"/>
      <c r="O968" s="95" t="s">
        <v>28</v>
      </c>
      <c r="P968" s="96" t="e">
        <f>ROUND(IF(F968="vyplnit","-",VLOOKUP(CONCATENATE(Y968,G968," ",Z968),ZU!$A$6:$H$100,5,FALSE)*F968),2)</f>
        <v>#N/A</v>
      </c>
      <c r="Q968" s="96" t="e">
        <f t="shared" si="90"/>
        <v>#N/A</v>
      </c>
      <c r="R968" s="97" t="s">
        <v>28</v>
      </c>
      <c r="S968" s="97" t="s">
        <v>28</v>
      </c>
      <c r="T968" s="97" t="s">
        <v>28</v>
      </c>
      <c r="U968" s="96"/>
      <c r="V968" s="101" t="str">
        <f>IF('VSTUP SCAUx'!BH968="","",'VSTUP SCAUx'!BH968)</f>
        <v/>
      </c>
      <c r="W968" s="101" t="str">
        <f>IF('VSTUP SCAUx'!BI968="","",'VSTUP SCAUx'!BI968)</f>
        <v/>
      </c>
      <c r="X968" s="98" t="e">
        <f t="shared" si="91"/>
        <v>#VALUE!</v>
      </c>
      <c r="Y968" s="99">
        <f>IF(A968="vyplnit"," ",VLOOKUP(A968,ZU!$B$6:$H$101,2,FALSE))</f>
        <v>0</v>
      </c>
      <c r="Z968" s="95" t="s">
        <v>28</v>
      </c>
      <c r="AA968" s="95"/>
      <c r="AB968" s="95" t="s">
        <v>28</v>
      </c>
      <c r="AC968" s="95" t="s">
        <v>28</v>
      </c>
      <c r="AD968" s="95" t="s">
        <v>28</v>
      </c>
      <c r="AE968" s="95">
        <f t="shared" si="92"/>
        <v>0</v>
      </c>
      <c r="AF968" s="100">
        <f t="shared" si="93"/>
        <v>1</v>
      </c>
      <c r="AG968" s="95" t="e">
        <f t="shared" si="94"/>
        <v>#N/A</v>
      </c>
      <c r="AH968" s="95"/>
      <c r="AI968" s="101" t="s">
        <v>28</v>
      </c>
      <c r="AJ968" s="101" t="s">
        <v>28</v>
      </c>
      <c r="AK968" s="101" t="s">
        <v>28</v>
      </c>
      <c r="AL968" s="102" t="str">
        <f t="shared" si="95"/>
        <v>nezměněna</v>
      </c>
      <c r="AM968" s="103"/>
    </row>
    <row r="969" spans="1:39" ht="15">
      <c r="A969" s="105" t="str">
        <f>IF('VSTUP SCAUx'!AY969="","",'VSTUP SCAUx'!AY969)</f>
        <v/>
      </c>
      <c r="B969" s="105" t="str">
        <f>IF('VSTUP SCAUx'!A969="","",'VSTUP SCAUx'!A969)</f>
        <v/>
      </c>
      <c r="C969" s="105" t="str">
        <f>IF('VSTUP SCAUx'!B969="","",'VSTUP SCAUx'!B969)</f>
        <v/>
      </c>
      <c r="D969" s="105" t="str">
        <f>IF('VSTUP SCAUx'!C969="","",'VSTUP SCAUx'!C969)</f>
        <v/>
      </c>
      <c r="E969" s="105" t="str">
        <f>IF('VSTUP SCAUx'!I969="","",'VSTUP SCAUx'!I969)</f>
        <v/>
      </c>
      <c r="F969" s="95" t="str">
        <f>IF('VSTUP SCAUx'!F969="","",'VSTUP SCAUx'!F969)</f>
        <v/>
      </c>
      <c r="G969" s="95" t="str">
        <f>IF('VSTUP SCAUx'!G969="","",'VSTUP SCAUx'!G969)</f>
        <v/>
      </c>
      <c r="H969" s="101" t="str">
        <f>IF('VSTUP SCAUx'!AC969="","","ANO")</f>
        <v/>
      </c>
      <c r="I969" s="106" t="str">
        <f>IF('VSTUP SCAUx'!BD969="","",'VSTUP SCAUx'!BD969)</f>
        <v/>
      </c>
      <c r="J969" s="101" t="str">
        <f>IF('VSTUP SCAUx'!N969="","",'VSTUP SCAUx'!N969)</f>
        <v/>
      </c>
      <c r="K969" s="95" t="s">
        <v>28</v>
      </c>
      <c r="L969" s="95" t="s">
        <v>28</v>
      </c>
      <c r="M969" s="95" t="s">
        <v>28</v>
      </c>
      <c r="N969" s="95"/>
      <c r="O969" s="95" t="s">
        <v>28</v>
      </c>
      <c r="P969" s="96" t="e">
        <f>ROUND(IF(F969="vyplnit","-",VLOOKUP(CONCATENATE(Y969,G969," ",Z969),ZU!$A$6:$H$100,5,FALSE)*F969),2)</f>
        <v>#N/A</v>
      </c>
      <c r="Q969" s="96" t="e">
        <f t="shared" si="90"/>
        <v>#N/A</v>
      </c>
      <c r="R969" s="97" t="s">
        <v>28</v>
      </c>
      <c r="S969" s="97" t="s">
        <v>28</v>
      </c>
      <c r="T969" s="97" t="s">
        <v>28</v>
      </c>
      <c r="U969" s="96"/>
      <c r="V969" s="101" t="str">
        <f>IF('VSTUP SCAUx'!BH969="","",'VSTUP SCAUx'!BH969)</f>
        <v/>
      </c>
      <c r="W969" s="101" t="str">
        <f>IF('VSTUP SCAUx'!BI969="","",'VSTUP SCAUx'!BI969)</f>
        <v/>
      </c>
      <c r="X969" s="98" t="e">
        <f t="shared" si="91"/>
        <v>#VALUE!</v>
      </c>
      <c r="Y969" s="99">
        <f>IF(A969="vyplnit"," ",VLOOKUP(A969,ZU!$B$6:$H$101,2,FALSE))</f>
        <v>0</v>
      </c>
      <c r="Z969" s="95" t="s">
        <v>28</v>
      </c>
      <c r="AA969" s="95"/>
      <c r="AB969" s="95" t="s">
        <v>28</v>
      </c>
      <c r="AC969" s="95" t="s">
        <v>28</v>
      </c>
      <c r="AD969" s="95" t="s">
        <v>28</v>
      </c>
      <c r="AE969" s="95">
        <f t="shared" si="92"/>
        <v>0</v>
      </c>
      <c r="AF969" s="100">
        <f t="shared" si="93"/>
        <v>1</v>
      </c>
      <c r="AG969" s="95" t="e">
        <f t="shared" si="94"/>
        <v>#N/A</v>
      </c>
      <c r="AH969" s="95"/>
      <c r="AI969" s="101" t="s">
        <v>28</v>
      </c>
      <c r="AJ969" s="101" t="s">
        <v>28</v>
      </c>
      <c r="AK969" s="101" t="s">
        <v>28</v>
      </c>
      <c r="AL969" s="102" t="str">
        <f t="shared" si="95"/>
        <v>nezměněna</v>
      </c>
      <c r="AM969" s="103"/>
    </row>
    <row r="970" spans="1:39" ht="15">
      <c r="A970" s="105" t="str">
        <f>IF('VSTUP SCAUx'!AY970="","",'VSTUP SCAUx'!AY970)</f>
        <v/>
      </c>
      <c r="B970" s="105" t="str">
        <f>IF('VSTUP SCAUx'!A970="","",'VSTUP SCAUx'!A970)</f>
        <v/>
      </c>
      <c r="C970" s="105" t="str">
        <f>IF('VSTUP SCAUx'!B970="","",'VSTUP SCAUx'!B970)</f>
        <v/>
      </c>
      <c r="D970" s="105" t="str">
        <f>IF('VSTUP SCAUx'!C970="","",'VSTUP SCAUx'!C970)</f>
        <v/>
      </c>
      <c r="E970" s="105" t="str">
        <f>IF('VSTUP SCAUx'!I970="","",'VSTUP SCAUx'!I970)</f>
        <v/>
      </c>
      <c r="F970" s="95" t="str">
        <f>IF('VSTUP SCAUx'!F970="","",'VSTUP SCAUx'!F970)</f>
        <v/>
      </c>
      <c r="G970" s="95" t="str">
        <f>IF('VSTUP SCAUx'!G970="","",'VSTUP SCAUx'!G970)</f>
        <v/>
      </c>
      <c r="H970" s="101" t="str">
        <f>IF('VSTUP SCAUx'!AC970="","","ANO")</f>
        <v/>
      </c>
      <c r="I970" s="106" t="str">
        <f>IF('VSTUP SCAUx'!BD970="","",'VSTUP SCAUx'!BD970)</f>
        <v/>
      </c>
      <c r="J970" s="101" t="str">
        <f>IF('VSTUP SCAUx'!N970="","",'VSTUP SCAUx'!N970)</f>
        <v/>
      </c>
      <c r="K970" s="95" t="s">
        <v>28</v>
      </c>
      <c r="L970" s="95" t="s">
        <v>28</v>
      </c>
      <c r="M970" s="95" t="s">
        <v>28</v>
      </c>
      <c r="N970" s="95"/>
      <c r="O970" s="95" t="s">
        <v>28</v>
      </c>
      <c r="P970" s="96" t="e">
        <f>ROUND(IF(F970="vyplnit","-",VLOOKUP(CONCATENATE(Y970,G970," ",Z970),ZU!$A$6:$H$100,5,FALSE)*F970),2)</f>
        <v>#N/A</v>
      </c>
      <c r="Q970" s="96" t="e">
        <f t="shared" si="90"/>
        <v>#N/A</v>
      </c>
      <c r="R970" s="97" t="s">
        <v>28</v>
      </c>
      <c r="S970" s="97" t="s">
        <v>28</v>
      </c>
      <c r="T970" s="97" t="s">
        <v>28</v>
      </c>
      <c r="U970" s="96"/>
      <c r="V970" s="101" t="str">
        <f>IF('VSTUP SCAUx'!BH970="","",'VSTUP SCAUx'!BH970)</f>
        <v/>
      </c>
      <c r="W970" s="101" t="str">
        <f>IF('VSTUP SCAUx'!BI970="","",'VSTUP SCAUx'!BI970)</f>
        <v/>
      </c>
      <c r="X970" s="98" t="e">
        <f t="shared" si="91"/>
        <v>#VALUE!</v>
      </c>
      <c r="Y970" s="99">
        <f>IF(A970="vyplnit"," ",VLOOKUP(A970,ZU!$B$6:$H$101,2,FALSE))</f>
        <v>0</v>
      </c>
      <c r="Z970" s="95" t="s">
        <v>28</v>
      </c>
      <c r="AA970" s="95"/>
      <c r="AB970" s="95" t="s">
        <v>28</v>
      </c>
      <c r="AC970" s="95" t="s">
        <v>28</v>
      </c>
      <c r="AD970" s="95" t="s">
        <v>28</v>
      </c>
      <c r="AE970" s="95">
        <f t="shared" si="92"/>
        <v>0</v>
      </c>
      <c r="AF970" s="100">
        <f t="shared" si="93"/>
        <v>1</v>
      </c>
      <c r="AG970" s="95" t="e">
        <f t="shared" si="94"/>
        <v>#N/A</v>
      </c>
      <c r="AH970" s="95"/>
      <c r="AI970" s="101" t="s">
        <v>28</v>
      </c>
      <c r="AJ970" s="101" t="s">
        <v>28</v>
      </c>
      <c r="AK970" s="101" t="s">
        <v>28</v>
      </c>
      <c r="AL970" s="102" t="str">
        <f t="shared" si="95"/>
        <v>nezměněna</v>
      </c>
      <c r="AM970" s="103"/>
    </row>
    <row r="971" spans="1:39" ht="15">
      <c r="A971" s="105" t="str">
        <f>IF('VSTUP SCAUx'!AY971="","",'VSTUP SCAUx'!AY971)</f>
        <v/>
      </c>
      <c r="B971" s="105" t="str">
        <f>IF('VSTUP SCAUx'!A971="","",'VSTUP SCAUx'!A971)</f>
        <v/>
      </c>
      <c r="C971" s="105" t="str">
        <f>IF('VSTUP SCAUx'!B971="","",'VSTUP SCAUx'!B971)</f>
        <v/>
      </c>
      <c r="D971" s="105" t="str">
        <f>IF('VSTUP SCAUx'!C971="","",'VSTUP SCAUx'!C971)</f>
        <v/>
      </c>
      <c r="E971" s="105" t="str">
        <f>IF('VSTUP SCAUx'!I971="","",'VSTUP SCAUx'!I971)</f>
        <v/>
      </c>
      <c r="F971" s="95" t="str">
        <f>IF('VSTUP SCAUx'!F971="","",'VSTUP SCAUx'!F971)</f>
        <v/>
      </c>
      <c r="G971" s="95" t="str">
        <f>IF('VSTUP SCAUx'!G971="","",'VSTUP SCAUx'!G971)</f>
        <v/>
      </c>
      <c r="H971" s="101" t="str">
        <f>IF('VSTUP SCAUx'!AC971="","","ANO")</f>
        <v/>
      </c>
      <c r="I971" s="106" t="str">
        <f>IF('VSTUP SCAUx'!BD971="","",'VSTUP SCAUx'!BD971)</f>
        <v/>
      </c>
      <c r="J971" s="101" t="str">
        <f>IF('VSTUP SCAUx'!N971="","",'VSTUP SCAUx'!N971)</f>
        <v/>
      </c>
      <c r="K971" s="95" t="s">
        <v>28</v>
      </c>
      <c r="L971" s="95" t="s">
        <v>28</v>
      </c>
      <c r="M971" s="95" t="s">
        <v>28</v>
      </c>
      <c r="N971" s="95"/>
      <c r="O971" s="95" t="s">
        <v>28</v>
      </c>
      <c r="P971" s="96" t="e">
        <f>ROUND(IF(F971="vyplnit","-",VLOOKUP(CONCATENATE(Y971,G971," ",Z971),ZU!$A$6:$H$100,5,FALSE)*F971),2)</f>
        <v>#N/A</v>
      </c>
      <c r="Q971" s="96" t="e">
        <f t="shared" si="90"/>
        <v>#N/A</v>
      </c>
      <c r="R971" s="97" t="s">
        <v>28</v>
      </c>
      <c r="S971" s="97" t="s">
        <v>28</v>
      </c>
      <c r="T971" s="97" t="s">
        <v>28</v>
      </c>
      <c r="U971" s="96"/>
      <c r="V971" s="101" t="str">
        <f>IF('VSTUP SCAUx'!BH971="","",'VSTUP SCAUx'!BH971)</f>
        <v/>
      </c>
      <c r="W971" s="101" t="str">
        <f>IF('VSTUP SCAUx'!BI971="","",'VSTUP SCAUx'!BI971)</f>
        <v/>
      </c>
      <c r="X971" s="98" t="e">
        <f t="shared" si="91"/>
        <v>#VALUE!</v>
      </c>
      <c r="Y971" s="99">
        <f>IF(A971="vyplnit"," ",VLOOKUP(A971,ZU!$B$6:$H$101,2,FALSE))</f>
        <v>0</v>
      </c>
      <c r="Z971" s="95" t="s">
        <v>28</v>
      </c>
      <c r="AA971" s="95"/>
      <c r="AB971" s="95" t="s">
        <v>28</v>
      </c>
      <c r="AC971" s="95" t="s">
        <v>28</v>
      </c>
      <c r="AD971" s="95" t="s">
        <v>28</v>
      </c>
      <c r="AE971" s="95">
        <f t="shared" si="92"/>
        <v>0</v>
      </c>
      <c r="AF971" s="100">
        <f t="shared" si="93"/>
        <v>1</v>
      </c>
      <c r="AG971" s="95" t="e">
        <f t="shared" si="94"/>
        <v>#N/A</v>
      </c>
      <c r="AH971" s="95"/>
      <c r="AI971" s="101" t="s">
        <v>28</v>
      </c>
      <c r="AJ971" s="101" t="s">
        <v>28</v>
      </c>
      <c r="AK971" s="101" t="s">
        <v>28</v>
      </c>
      <c r="AL971" s="102" t="str">
        <f t="shared" si="95"/>
        <v>nezměněna</v>
      </c>
      <c r="AM971" s="103"/>
    </row>
    <row r="972" spans="1:39" ht="15">
      <c r="A972" s="105" t="str">
        <f>IF('VSTUP SCAUx'!AY972="","",'VSTUP SCAUx'!AY972)</f>
        <v/>
      </c>
      <c r="B972" s="105" t="str">
        <f>IF('VSTUP SCAUx'!A972="","",'VSTUP SCAUx'!A972)</f>
        <v/>
      </c>
      <c r="C972" s="105" t="str">
        <f>IF('VSTUP SCAUx'!B972="","",'VSTUP SCAUx'!B972)</f>
        <v/>
      </c>
      <c r="D972" s="105" t="str">
        <f>IF('VSTUP SCAUx'!C972="","",'VSTUP SCAUx'!C972)</f>
        <v/>
      </c>
      <c r="E972" s="105" t="str">
        <f>IF('VSTUP SCAUx'!I972="","",'VSTUP SCAUx'!I972)</f>
        <v/>
      </c>
      <c r="F972" s="95" t="str">
        <f>IF('VSTUP SCAUx'!F972="","",'VSTUP SCAUx'!F972)</f>
        <v/>
      </c>
      <c r="G972" s="95" t="str">
        <f>IF('VSTUP SCAUx'!G972="","",'VSTUP SCAUx'!G972)</f>
        <v/>
      </c>
      <c r="H972" s="101" t="str">
        <f>IF('VSTUP SCAUx'!AC972="","","ANO")</f>
        <v/>
      </c>
      <c r="I972" s="106" t="str">
        <f>IF('VSTUP SCAUx'!BD972="","",'VSTUP SCAUx'!BD972)</f>
        <v/>
      </c>
      <c r="J972" s="101" t="str">
        <f>IF('VSTUP SCAUx'!N972="","",'VSTUP SCAUx'!N972)</f>
        <v/>
      </c>
      <c r="K972" s="95" t="s">
        <v>28</v>
      </c>
      <c r="L972" s="95" t="s">
        <v>28</v>
      </c>
      <c r="M972" s="95" t="s">
        <v>28</v>
      </c>
      <c r="N972" s="95"/>
      <c r="O972" s="95" t="s">
        <v>28</v>
      </c>
      <c r="P972" s="96" t="e">
        <f>ROUND(IF(F972="vyplnit","-",VLOOKUP(CONCATENATE(Y972,G972," ",Z972),ZU!$A$6:$H$100,5,FALSE)*F972),2)</f>
        <v>#N/A</v>
      </c>
      <c r="Q972" s="96" t="e">
        <f t="shared" si="90"/>
        <v>#N/A</v>
      </c>
      <c r="R972" s="97" t="s">
        <v>28</v>
      </c>
      <c r="S972" s="97" t="s">
        <v>28</v>
      </c>
      <c r="T972" s="97" t="s">
        <v>28</v>
      </c>
      <c r="U972" s="96"/>
      <c r="V972" s="101" t="str">
        <f>IF('VSTUP SCAUx'!BH972="","",'VSTUP SCAUx'!BH972)</f>
        <v/>
      </c>
      <c r="W972" s="101" t="str">
        <f>IF('VSTUP SCAUx'!BI972="","",'VSTUP SCAUx'!BI972)</f>
        <v/>
      </c>
      <c r="X972" s="98" t="e">
        <f t="shared" si="91"/>
        <v>#VALUE!</v>
      </c>
      <c r="Y972" s="99">
        <f>IF(A972="vyplnit"," ",VLOOKUP(A972,ZU!$B$6:$H$101,2,FALSE))</f>
        <v>0</v>
      </c>
      <c r="Z972" s="95" t="s">
        <v>28</v>
      </c>
      <c r="AA972" s="95"/>
      <c r="AB972" s="95" t="s">
        <v>28</v>
      </c>
      <c r="AC972" s="95" t="s">
        <v>28</v>
      </c>
      <c r="AD972" s="95" t="s">
        <v>28</v>
      </c>
      <c r="AE972" s="95">
        <f t="shared" si="92"/>
        <v>0</v>
      </c>
      <c r="AF972" s="100">
        <f t="shared" si="93"/>
        <v>1</v>
      </c>
      <c r="AG972" s="95" t="e">
        <f t="shared" si="94"/>
        <v>#N/A</v>
      </c>
      <c r="AH972" s="95"/>
      <c r="AI972" s="101" t="s">
        <v>28</v>
      </c>
      <c r="AJ972" s="101" t="s">
        <v>28</v>
      </c>
      <c r="AK972" s="101" t="s">
        <v>28</v>
      </c>
      <c r="AL972" s="102" t="str">
        <f t="shared" si="95"/>
        <v>nezměněna</v>
      </c>
      <c r="AM972" s="103"/>
    </row>
    <row r="973" spans="1:39" ht="15">
      <c r="A973" s="105" t="str">
        <f>IF('VSTUP SCAUx'!AY973="","",'VSTUP SCAUx'!AY973)</f>
        <v/>
      </c>
      <c r="B973" s="105" t="str">
        <f>IF('VSTUP SCAUx'!A973="","",'VSTUP SCAUx'!A973)</f>
        <v/>
      </c>
      <c r="C973" s="105" t="str">
        <f>IF('VSTUP SCAUx'!B973="","",'VSTUP SCAUx'!B973)</f>
        <v/>
      </c>
      <c r="D973" s="105" t="str">
        <f>IF('VSTUP SCAUx'!C973="","",'VSTUP SCAUx'!C973)</f>
        <v/>
      </c>
      <c r="E973" s="105" t="str">
        <f>IF('VSTUP SCAUx'!I973="","",'VSTUP SCAUx'!I973)</f>
        <v/>
      </c>
      <c r="F973" s="95" t="str">
        <f>IF('VSTUP SCAUx'!F973="","",'VSTUP SCAUx'!F973)</f>
        <v/>
      </c>
      <c r="G973" s="95" t="str">
        <f>IF('VSTUP SCAUx'!G973="","",'VSTUP SCAUx'!G973)</f>
        <v/>
      </c>
      <c r="H973" s="101" t="str">
        <f>IF('VSTUP SCAUx'!AC973="","","ANO")</f>
        <v/>
      </c>
      <c r="I973" s="106" t="str">
        <f>IF('VSTUP SCAUx'!BD973="","",'VSTUP SCAUx'!BD973)</f>
        <v/>
      </c>
      <c r="J973" s="101" t="str">
        <f>IF('VSTUP SCAUx'!N973="","",'VSTUP SCAUx'!N973)</f>
        <v/>
      </c>
      <c r="K973" s="95" t="s">
        <v>28</v>
      </c>
      <c r="L973" s="95" t="s">
        <v>28</v>
      </c>
      <c r="M973" s="95" t="s">
        <v>28</v>
      </c>
      <c r="N973" s="95"/>
      <c r="O973" s="95" t="s">
        <v>28</v>
      </c>
      <c r="P973" s="96" t="e">
        <f>ROUND(IF(F973="vyplnit","-",VLOOKUP(CONCATENATE(Y973,G973," ",Z973),ZU!$A$6:$H$100,5,FALSE)*F973),2)</f>
        <v>#N/A</v>
      </c>
      <c r="Q973" s="96" t="e">
        <f t="shared" si="90"/>
        <v>#N/A</v>
      </c>
      <c r="R973" s="97" t="s">
        <v>28</v>
      </c>
      <c r="S973" s="97" t="s">
        <v>28</v>
      </c>
      <c r="T973" s="97" t="s">
        <v>28</v>
      </c>
      <c r="U973" s="96"/>
      <c r="V973" s="101" t="str">
        <f>IF('VSTUP SCAUx'!BH973="","",'VSTUP SCAUx'!BH973)</f>
        <v/>
      </c>
      <c r="W973" s="101" t="str">
        <f>IF('VSTUP SCAUx'!BI973="","",'VSTUP SCAUx'!BI973)</f>
        <v/>
      </c>
      <c r="X973" s="98" t="e">
        <f t="shared" si="91"/>
        <v>#VALUE!</v>
      </c>
      <c r="Y973" s="99">
        <f>IF(A973="vyplnit"," ",VLOOKUP(A973,ZU!$B$6:$H$101,2,FALSE))</f>
        <v>0</v>
      </c>
      <c r="Z973" s="95" t="s">
        <v>28</v>
      </c>
      <c r="AA973" s="95"/>
      <c r="AB973" s="95" t="s">
        <v>28</v>
      </c>
      <c r="AC973" s="95" t="s">
        <v>28</v>
      </c>
      <c r="AD973" s="95" t="s">
        <v>28</v>
      </c>
      <c r="AE973" s="95">
        <f t="shared" si="92"/>
        <v>0</v>
      </c>
      <c r="AF973" s="100">
        <f t="shared" si="93"/>
        <v>1</v>
      </c>
      <c r="AG973" s="95" t="e">
        <f t="shared" si="94"/>
        <v>#N/A</v>
      </c>
      <c r="AH973" s="95"/>
      <c r="AI973" s="101" t="s">
        <v>28</v>
      </c>
      <c r="AJ973" s="101" t="s">
        <v>28</v>
      </c>
      <c r="AK973" s="101" t="s">
        <v>28</v>
      </c>
      <c r="AL973" s="102" t="str">
        <f t="shared" si="95"/>
        <v>nezměněna</v>
      </c>
      <c r="AM973" s="103"/>
    </row>
    <row r="974" spans="1:39" ht="15">
      <c r="A974" s="105" t="str">
        <f>IF('VSTUP SCAUx'!AY974="","",'VSTUP SCAUx'!AY974)</f>
        <v/>
      </c>
      <c r="B974" s="105" t="str">
        <f>IF('VSTUP SCAUx'!A974="","",'VSTUP SCAUx'!A974)</f>
        <v/>
      </c>
      <c r="C974" s="105" t="str">
        <f>IF('VSTUP SCAUx'!B974="","",'VSTUP SCAUx'!B974)</f>
        <v/>
      </c>
      <c r="D974" s="105" t="str">
        <f>IF('VSTUP SCAUx'!C974="","",'VSTUP SCAUx'!C974)</f>
        <v/>
      </c>
      <c r="E974" s="105" t="str">
        <f>IF('VSTUP SCAUx'!I974="","",'VSTUP SCAUx'!I974)</f>
        <v/>
      </c>
      <c r="F974" s="95" t="str">
        <f>IF('VSTUP SCAUx'!F974="","",'VSTUP SCAUx'!F974)</f>
        <v/>
      </c>
      <c r="G974" s="95" t="str">
        <f>IF('VSTUP SCAUx'!G974="","",'VSTUP SCAUx'!G974)</f>
        <v/>
      </c>
      <c r="H974" s="101" t="str">
        <f>IF('VSTUP SCAUx'!AC974="","","ANO")</f>
        <v/>
      </c>
      <c r="I974" s="106" t="str">
        <f>IF('VSTUP SCAUx'!BD974="","",'VSTUP SCAUx'!BD974)</f>
        <v/>
      </c>
      <c r="J974" s="101" t="str">
        <f>IF('VSTUP SCAUx'!N974="","",'VSTUP SCAUx'!N974)</f>
        <v/>
      </c>
      <c r="K974" s="95" t="s">
        <v>28</v>
      </c>
      <c r="L974" s="95" t="s">
        <v>28</v>
      </c>
      <c r="M974" s="95" t="s">
        <v>28</v>
      </c>
      <c r="N974" s="95"/>
      <c r="O974" s="95" t="s">
        <v>28</v>
      </c>
      <c r="P974" s="96" t="e">
        <f>ROUND(IF(F974="vyplnit","-",VLOOKUP(CONCATENATE(Y974,G974," ",Z974),ZU!$A$6:$H$100,5,FALSE)*F974),2)</f>
        <v>#N/A</v>
      </c>
      <c r="Q974" s="96" t="e">
        <f t="shared" si="90"/>
        <v>#N/A</v>
      </c>
      <c r="R974" s="97" t="s">
        <v>28</v>
      </c>
      <c r="S974" s="97" t="s">
        <v>28</v>
      </c>
      <c r="T974" s="97" t="s">
        <v>28</v>
      </c>
      <c r="U974" s="96"/>
      <c r="V974" s="101" t="str">
        <f>IF('VSTUP SCAUx'!BH974="","",'VSTUP SCAUx'!BH974)</f>
        <v/>
      </c>
      <c r="W974" s="101" t="str">
        <f>IF('VSTUP SCAUx'!BI974="","",'VSTUP SCAUx'!BI974)</f>
        <v/>
      </c>
      <c r="X974" s="98" t="e">
        <f t="shared" si="91"/>
        <v>#VALUE!</v>
      </c>
      <c r="Y974" s="99">
        <f>IF(A974="vyplnit"," ",VLOOKUP(A974,ZU!$B$6:$H$101,2,FALSE))</f>
        <v>0</v>
      </c>
      <c r="Z974" s="95" t="s">
        <v>28</v>
      </c>
      <c r="AA974" s="95"/>
      <c r="AB974" s="95" t="s">
        <v>28</v>
      </c>
      <c r="AC974" s="95" t="s">
        <v>28</v>
      </c>
      <c r="AD974" s="95" t="s">
        <v>28</v>
      </c>
      <c r="AE974" s="95">
        <f t="shared" si="92"/>
        <v>0</v>
      </c>
      <c r="AF974" s="100">
        <f t="shared" si="93"/>
        <v>1</v>
      </c>
      <c r="AG974" s="95" t="e">
        <f t="shared" si="94"/>
        <v>#N/A</v>
      </c>
      <c r="AH974" s="95"/>
      <c r="AI974" s="101" t="s">
        <v>28</v>
      </c>
      <c r="AJ974" s="101" t="s">
        <v>28</v>
      </c>
      <c r="AK974" s="101" t="s">
        <v>28</v>
      </c>
      <c r="AL974" s="102" t="str">
        <f t="shared" si="95"/>
        <v>nezměněna</v>
      </c>
      <c r="AM974" s="103"/>
    </row>
    <row r="975" spans="1:39" ht="15">
      <c r="A975" s="105" t="str">
        <f>IF('VSTUP SCAUx'!AY975="","",'VSTUP SCAUx'!AY975)</f>
        <v/>
      </c>
      <c r="B975" s="105" t="str">
        <f>IF('VSTUP SCAUx'!A975="","",'VSTUP SCAUx'!A975)</f>
        <v/>
      </c>
      <c r="C975" s="105" t="str">
        <f>IF('VSTUP SCAUx'!B975="","",'VSTUP SCAUx'!B975)</f>
        <v/>
      </c>
      <c r="D975" s="105" t="str">
        <f>IF('VSTUP SCAUx'!C975="","",'VSTUP SCAUx'!C975)</f>
        <v/>
      </c>
      <c r="E975" s="105" t="str">
        <f>IF('VSTUP SCAUx'!I975="","",'VSTUP SCAUx'!I975)</f>
        <v/>
      </c>
      <c r="F975" s="95" t="str">
        <f>IF('VSTUP SCAUx'!F975="","",'VSTUP SCAUx'!F975)</f>
        <v/>
      </c>
      <c r="G975" s="95" t="str">
        <f>IF('VSTUP SCAUx'!G975="","",'VSTUP SCAUx'!G975)</f>
        <v/>
      </c>
      <c r="H975" s="101" t="str">
        <f>IF('VSTUP SCAUx'!AC975="","","ANO")</f>
        <v/>
      </c>
      <c r="I975" s="106" t="str">
        <f>IF('VSTUP SCAUx'!BD975="","",'VSTUP SCAUx'!BD975)</f>
        <v/>
      </c>
      <c r="J975" s="101" t="str">
        <f>IF('VSTUP SCAUx'!N975="","",'VSTUP SCAUx'!N975)</f>
        <v/>
      </c>
      <c r="K975" s="95" t="s">
        <v>28</v>
      </c>
      <c r="L975" s="95" t="s">
        <v>28</v>
      </c>
      <c r="M975" s="95" t="s">
        <v>28</v>
      </c>
      <c r="N975" s="95"/>
      <c r="O975" s="95" t="s">
        <v>28</v>
      </c>
      <c r="P975" s="96" t="e">
        <f>ROUND(IF(F975="vyplnit","-",VLOOKUP(CONCATENATE(Y975,G975," ",Z975),ZU!$A$6:$H$100,5,FALSE)*F975),2)</f>
        <v>#N/A</v>
      </c>
      <c r="Q975" s="96" t="e">
        <f t="shared" si="90"/>
        <v>#N/A</v>
      </c>
      <c r="R975" s="97" t="s">
        <v>28</v>
      </c>
      <c r="S975" s="97" t="s">
        <v>28</v>
      </c>
      <c r="T975" s="97" t="s">
        <v>28</v>
      </c>
      <c r="U975" s="96"/>
      <c r="V975" s="101" t="str">
        <f>IF('VSTUP SCAUx'!BH975="","",'VSTUP SCAUx'!BH975)</f>
        <v/>
      </c>
      <c r="W975" s="101" t="str">
        <f>IF('VSTUP SCAUx'!BI975="","",'VSTUP SCAUx'!BI975)</f>
        <v/>
      </c>
      <c r="X975" s="98" t="e">
        <f t="shared" si="91"/>
        <v>#VALUE!</v>
      </c>
      <c r="Y975" s="99">
        <f>IF(A975="vyplnit"," ",VLOOKUP(A975,ZU!$B$6:$H$101,2,FALSE))</f>
        <v>0</v>
      </c>
      <c r="Z975" s="95" t="s">
        <v>28</v>
      </c>
      <c r="AA975" s="95"/>
      <c r="AB975" s="95" t="s">
        <v>28</v>
      </c>
      <c r="AC975" s="95" t="s">
        <v>28</v>
      </c>
      <c r="AD975" s="95" t="s">
        <v>28</v>
      </c>
      <c r="AE975" s="95">
        <f t="shared" si="92"/>
        <v>0</v>
      </c>
      <c r="AF975" s="100">
        <f t="shared" si="93"/>
        <v>1</v>
      </c>
      <c r="AG975" s="95" t="e">
        <f t="shared" si="94"/>
        <v>#N/A</v>
      </c>
      <c r="AH975" s="95"/>
      <c r="AI975" s="101" t="s">
        <v>28</v>
      </c>
      <c r="AJ975" s="101" t="s">
        <v>28</v>
      </c>
      <c r="AK975" s="101" t="s">
        <v>28</v>
      </c>
      <c r="AL975" s="102" t="str">
        <f t="shared" si="95"/>
        <v>nezměněna</v>
      </c>
      <c r="AM975" s="103"/>
    </row>
    <row r="976" spans="1:39" ht="15">
      <c r="A976" s="105" t="str">
        <f>IF('VSTUP SCAUx'!AY976="","",'VSTUP SCAUx'!AY976)</f>
        <v/>
      </c>
      <c r="B976" s="105" t="str">
        <f>IF('VSTUP SCAUx'!A976="","",'VSTUP SCAUx'!A976)</f>
        <v/>
      </c>
      <c r="C976" s="105" t="str">
        <f>IF('VSTUP SCAUx'!B976="","",'VSTUP SCAUx'!B976)</f>
        <v/>
      </c>
      <c r="D976" s="105" t="str">
        <f>IF('VSTUP SCAUx'!C976="","",'VSTUP SCAUx'!C976)</f>
        <v/>
      </c>
      <c r="E976" s="105" t="str">
        <f>IF('VSTUP SCAUx'!I976="","",'VSTUP SCAUx'!I976)</f>
        <v/>
      </c>
      <c r="F976" s="95" t="str">
        <f>IF('VSTUP SCAUx'!F976="","",'VSTUP SCAUx'!F976)</f>
        <v/>
      </c>
      <c r="G976" s="95" t="str">
        <f>IF('VSTUP SCAUx'!G976="","",'VSTUP SCAUx'!G976)</f>
        <v/>
      </c>
      <c r="H976" s="101" t="str">
        <f>IF('VSTUP SCAUx'!AC976="","","ANO")</f>
        <v/>
      </c>
      <c r="I976" s="106" t="str">
        <f>IF('VSTUP SCAUx'!BD976="","",'VSTUP SCAUx'!BD976)</f>
        <v/>
      </c>
      <c r="J976" s="101" t="str">
        <f>IF('VSTUP SCAUx'!N976="","",'VSTUP SCAUx'!N976)</f>
        <v/>
      </c>
      <c r="K976" s="95" t="s">
        <v>28</v>
      </c>
      <c r="L976" s="95" t="s">
        <v>28</v>
      </c>
      <c r="M976" s="95" t="s">
        <v>28</v>
      </c>
      <c r="N976" s="95"/>
      <c r="O976" s="95" t="s">
        <v>28</v>
      </c>
      <c r="P976" s="96" t="e">
        <f>ROUND(IF(F976="vyplnit","-",VLOOKUP(CONCATENATE(Y976,G976," ",Z976),ZU!$A$6:$H$100,5,FALSE)*F976),2)</f>
        <v>#N/A</v>
      </c>
      <c r="Q976" s="96" t="e">
        <f t="shared" si="90"/>
        <v>#N/A</v>
      </c>
      <c r="R976" s="97" t="s">
        <v>28</v>
      </c>
      <c r="S976" s="97" t="s">
        <v>28</v>
      </c>
      <c r="T976" s="97" t="s">
        <v>28</v>
      </c>
      <c r="U976" s="96"/>
      <c r="V976" s="101" t="str">
        <f>IF('VSTUP SCAUx'!BH976="","",'VSTUP SCAUx'!BH976)</f>
        <v/>
      </c>
      <c r="W976" s="101" t="str">
        <f>IF('VSTUP SCAUx'!BI976="","",'VSTUP SCAUx'!BI976)</f>
        <v/>
      </c>
      <c r="X976" s="98" t="e">
        <f t="shared" si="91"/>
        <v>#VALUE!</v>
      </c>
      <c r="Y976" s="99">
        <f>IF(A976="vyplnit"," ",VLOOKUP(A976,ZU!$B$6:$H$101,2,FALSE))</f>
        <v>0</v>
      </c>
      <c r="Z976" s="95" t="s">
        <v>28</v>
      </c>
      <c r="AA976" s="95"/>
      <c r="AB976" s="95" t="s">
        <v>28</v>
      </c>
      <c r="AC976" s="95" t="s">
        <v>28</v>
      </c>
      <c r="AD976" s="95" t="s">
        <v>28</v>
      </c>
      <c r="AE976" s="95">
        <f t="shared" si="92"/>
        <v>0</v>
      </c>
      <c r="AF976" s="100">
        <f t="shared" si="93"/>
        <v>1</v>
      </c>
      <c r="AG976" s="95" t="e">
        <f t="shared" si="94"/>
        <v>#N/A</v>
      </c>
      <c r="AH976" s="95"/>
      <c r="AI976" s="101" t="s">
        <v>28</v>
      </c>
      <c r="AJ976" s="101" t="s">
        <v>28</v>
      </c>
      <c r="AK976" s="101" t="s">
        <v>28</v>
      </c>
      <c r="AL976" s="102" t="str">
        <f t="shared" si="95"/>
        <v>nezměněna</v>
      </c>
      <c r="AM976" s="103"/>
    </row>
    <row r="977" spans="1:39" ht="15">
      <c r="A977" s="105" t="str">
        <f>IF('VSTUP SCAUx'!AY977="","",'VSTUP SCAUx'!AY977)</f>
        <v/>
      </c>
      <c r="B977" s="105" t="str">
        <f>IF('VSTUP SCAUx'!A977="","",'VSTUP SCAUx'!A977)</f>
        <v/>
      </c>
      <c r="C977" s="105" t="str">
        <f>IF('VSTUP SCAUx'!B977="","",'VSTUP SCAUx'!B977)</f>
        <v/>
      </c>
      <c r="D977" s="105" t="str">
        <f>IF('VSTUP SCAUx'!C977="","",'VSTUP SCAUx'!C977)</f>
        <v/>
      </c>
      <c r="E977" s="105" t="str">
        <f>IF('VSTUP SCAUx'!I977="","",'VSTUP SCAUx'!I977)</f>
        <v/>
      </c>
      <c r="F977" s="95" t="str">
        <f>IF('VSTUP SCAUx'!F977="","",'VSTUP SCAUx'!F977)</f>
        <v/>
      </c>
      <c r="G977" s="95" t="str">
        <f>IF('VSTUP SCAUx'!G977="","",'VSTUP SCAUx'!G977)</f>
        <v/>
      </c>
      <c r="H977" s="101" t="str">
        <f>IF('VSTUP SCAUx'!AC977="","","ANO")</f>
        <v/>
      </c>
      <c r="I977" s="106" t="str">
        <f>IF('VSTUP SCAUx'!BD977="","",'VSTUP SCAUx'!BD977)</f>
        <v/>
      </c>
      <c r="J977" s="101" t="str">
        <f>IF('VSTUP SCAUx'!N977="","",'VSTUP SCAUx'!N977)</f>
        <v/>
      </c>
      <c r="K977" s="95" t="s">
        <v>28</v>
      </c>
      <c r="L977" s="95" t="s">
        <v>28</v>
      </c>
      <c r="M977" s="95" t="s">
        <v>28</v>
      </c>
      <c r="N977" s="95"/>
      <c r="O977" s="95" t="s">
        <v>28</v>
      </c>
      <c r="P977" s="96" t="e">
        <f>ROUND(IF(F977="vyplnit","-",VLOOKUP(CONCATENATE(Y977,G977," ",Z977),ZU!$A$6:$H$100,5,FALSE)*F977),2)</f>
        <v>#N/A</v>
      </c>
      <c r="Q977" s="96" t="e">
        <f t="shared" si="90"/>
        <v>#N/A</v>
      </c>
      <c r="R977" s="97" t="s">
        <v>28</v>
      </c>
      <c r="S977" s="97" t="s">
        <v>28</v>
      </c>
      <c r="T977" s="97" t="s">
        <v>28</v>
      </c>
      <c r="U977" s="96"/>
      <c r="V977" s="101" t="str">
        <f>IF('VSTUP SCAUx'!BH977="","",'VSTUP SCAUx'!BH977)</f>
        <v/>
      </c>
      <c r="W977" s="101" t="str">
        <f>IF('VSTUP SCAUx'!BI977="","",'VSTUP SCAUx'!BI977)</f>
        <v/>
      </c>
      <c r="X977" s="98" t="e">
        <f t="shared" si="91"/>
        <v>#VALUE!</v>
      </c>
      <c r="Y977" s="99">
        <f>IF(A977="vyplnit"," ",VLOOKUP(A977,ZU!$B$6:$H$101,2,FALSE))</f>
        <v>0</v>
      </c>
      <c r="Z977" s="95" t="s">
        <v>28</v>
      </c>
      <c r="AA977" s="95"/>
      <c r="AB977" s="95" t="s">
        <v>28</v>
      </c>
      <c r="AC977" s="95" t="s">
        <v>28</v>
      </c>
      <c r="AD977" s="95" t="s">
        <v>28</v>
      </c>
      <c r="AE977" s="95">
        <f t="shared" si="92"/>
        <v>0</v>
      </c>
      <c r="AF977" s="100">
        <f t="shared" si="93"/>
        <v>1</v>
      </c>
      <c r="AG977" s="95" t="e">
        <f t="shared" si="94"/>
        <v>#N/A</v>
      </c>
      <c r="AH977" s="95"/>
      <c r="AI977" s="101" t="s">
        <v>28</v>
      </c>
      <c r="AJ977" s="101" t="s">
        <v>28</v>
      </c>
      <c r="AK977" s="101" t="s">
        <v>28</v>
      </c>
      <c r="AL977" s="102" t="str">
        <f t="shared" si="95"/>
        <v>nezměněna</v>
      </c>
      <c r="AM977" s="103"/>
    </row>
    <row r="978" spans="1:39" ht="15">
      <c r="A978" s="105" t="str">
        <f>IF('VSTUP SCAUx'!AY978="","",'VSTUP SCAUx'!AY978)</f>
        <v/>
      </c>
      <c r="B978" s="105" t="str">
        <f>IF('VSTUP SCAUx'!A978="","",'VSTUP SCAUx'!A978)</f>
        <v/>
      </c>
      <c r="C978" s="105" t="str">
        <f>IF('VSTUP SCAUx'!B978="","",'VSTUP SCAUx'!B978)</f>
        <v/>
      </c>
      <c r="D978" s="105" t="str">
        <f>IF('VSTUP SCAUx'!C978="","",'VSTUP SCAUx'!C978)</f>
        <v/>
      </c>
      <c r="E978" s="105" t="str">
        <f>IF('VSTUP SCAUx'!I978="","",'VSTUP SCAUx'!I978)</f>
        <v/>
      </c>
      <c r="F978" s="95" t="str">
        <f>IF('VSTUP SCAUx'!F978="","",'VSTUP SCAUx'!F978)</f>
        <v/>
      </c>
      <c r="G978" s="95" t="str">
        <f>IF('VSTUP SCAUx'!G978="","",'VSTUP SCAUx'!G978)</f>
        <v/>
      </c>
      <c r="H978" s="101" t="str">
        <f>IF('VSTUP SCAUx'!AC978="","","ANO")</f>
        <v/>
      </c>
      <c r="I978" s="106" t="str">
        <f>IF('VSTUP SCAUx'!BD978="","",'VSTUP SCAUx'!BD978)</f>
        <v/>
      </c>
      <c r="J978" s="101" t="str">
        <f>IF('VSTUP SCAUx'!N978="","",'VSTUP SCAUx'!N978)</f>
        <v/>
      </c>
      <c r="K978" s="95" t="s">
        <v>28</v>
      </c>
      <c r="L978" s="95" t="s">
        <v>28</v>
      </c>
      <c r="M978" s="95" t="s">
        <v>28</v>
      </c>
      <c r="N978" s="95"/>
      <c r="O978" s="95" t="s">
        <v>28</v>
      </c>
      <c r="P978" s="96" t="e">
        <f>ROUND(IF(F978="vyplnit","-",VLOOKUP(CONCATENATE(Y978,G978," ",Z978),ZU!$A$6:$H$100,5,FALSE)*F978),2)</f>
        <v>#N/A</v>
      </c>
      <c r="Q978" s="96" t="e">
        <f t="shared" si="90"/>
        <v>#N/A</v>
      </c>
      <c r="R978" s="97" t="s">
        <v>28</v>
      </c>
      <c r="S978" s="97" t="s">
        <v>28</v>
      </c>
      <c r="T978" s="97" t="s">
        <v>28</v>
      </c>
      <c r="U978" s="96"/>
      <c r="V978" s="101" t="str">
        <f>IF('VSTUP SCAUx'!BH978="","",'VSTUP SCAUx'!BH978)</f>
        <v/>
      </c>
      <c r="W978" s="101" t="str">
        <f>IF('VSTUP SCAUx'!BI978="","",'VSTUP SCAUx'!BI978)</f>
        <v/>
      </c>
      <c r="X978" s="98" t="e">
        <f t="shared" si="91"/>
        <v>#VALUE!</v>
      </c>
      <c r="Y978" s="99">
        <f>IF(A978="vyplnit"," ",VLOOKUP(A978,ZU!$B$6:$H$101,2,FALSE))</f>
        <v>0</v>
      </c>
      <c r="Z978" s="95" t="s">
        <v>28</v>
      </c>
      <c r="AA978" s="95"/>
      <c r="AB978" s="95" t="s">
        <v>28</v>
      </c>
      <c r="AC978" s="95" t="s">
        <v>28</v>
      </c>
      <c r="AD978" s="95" t="s">
        <v>28</v>
      </c>
      <c r="AE978" s="95">
        <f t="shared" si="92"/>
        <v>0</v>
      </c>
      <c r="AF978" s="100">
        <f t="shared" si="93"/>
        <v>1</v>
      </c>
      <c r="AG978" s="95" t="e">
        <f t="shared" si="94"/>
        <v>#N/A</v>
      </c>
      <c r="AH978" s="95"/>
      <c r="AI978" s="101" t="s">
        <v>28</v>
      </c>
      <c r="AJ978" s="101" t="s">
        <v>28</v>
      </c>
      <c r="AK978" s="101" t="s">
        <v>28</v>
      </c>
      <c r="AL978" s="102" t="str">
        <f t="shared" si="95"/>
        <v>nezměněna</v>
      </c>
      <c r="AM978" s="103"/>
    </row>
    <row r="979" spans="1:39" ht="15">
      <c r="A979" s="105" t="str">
        <f>IF('VSTUP SCAUx'!AY979="","",'VSTUP SCAUx'!AY979)</f>
        <v/>
      </c>
      <c r="B979" s="105" t="str">
        <f>IF('VSTUP SCAUx'!A979="","",'VSTUP SCAUx'!A979)</f>
        <v/>
      </c>
      <c r="C979" s="105" t="str">
        <f>IF('VSTUP SCAUx'!B979="","",'VSTUP SCAUx'!B979)</f>
        <v/>
      </c>
      <c r="D979" s="105" t="str">
        <f>IF('VSTUP SCAUx'!C979="","",'VSTUP SCAUx'!C979)</f>
        <v/>
      </c>
      <c r="E979" s="105" t="str">
        <f>IF('VSTUP SCAUx'!I979="","",'VSTUP SCAUx'!I979)</f>
        <v/>
      </c>
      <c r="F979" s="95" t="str">
        <f>IF('VSTUP SCAUx'!F979="","",'VSTUP SCAUx'!F979)</f>
        <v/>
      </c>
      <c r="G979" s="95" t="str">
        <f>IF('VSTUP SCAUx'!G979="","",'VSTUP SCAUx'!G979)</f>
        <v/>
      </c>
      <c r="H979" s="101" t="str">
        <f>IF('VSTUP SCAUx'!AC979="","","ANO")</f>
        <v/>
      </c>
      <c r="I979" s="106" t="str">
        <f>IF('VSTUP SCAUx'!BD979="","",'VSTUP SCAUx'!BD979)</f>
        <v/>
      </c>
      <c r="J979" s="101" t="str">
        <f>IF('VSTUP SCAUx'!N979="","",'VSTUP SCAUx'!N979)</f>
        <v/>
      </c>
      <c r="K979" s="95" t="s">
        <v>28</v>
      </c>
      <c r="L979" s="95" t="s">
        <v>28</v>
      </c>
      <c r="M979" s="95" t="s">
        <v>28</v>
      </c>
      <c r="N979" s="95"/>
      <c r="O979" s="95" t="s">
        <v>28</v>
      </c>
      <c r="P979" s="96" t="e">
        <f>ROUND(IF(F979="vyplnit","-",VLOOKUP(CONCATENATE(Y979,G979," ",Z979),ZU!$A$6:$H$100,5,FALSE)*F979),2)</f>
        <v>#N/A</v>
      </c>
      <c r="Q979" s="96" t="e">
        <f t="shared" si="90"/>
        <v>#N/A</v>
      </c>
      <c r="R979" s="97" t="s">
        <v>28</v>
      </c>
      <c r="S979" s="97" t="s">
        <v>28</v>
      </c>
      <c r="T979" s="97" t="s">
        <v>28</v>
      </c>
      <c r="U979" s="96"/>
      <c r="V979" s="101" t="str">
        <f>IF('VSTUP SCAUx'!BH979="","",'VSTUP SCAUx'!BH979)</f>
        <v/>
      </c>
      <c r="W979" s="101" t="str">
        <f>IF('VSTUP SCAUx'!BI979="","",'VSTUP SCAUx'!BI979)</f>
        <v/>
      </c>
      <c r="X979" s="98" t="e">
        <f t="shared" si="91"/>
        <v>#VALUE!</v>
      </c>
      <c r="Y979" s="99">
        <f>IF(A979="vyplnit"," ",VLOOKUP(A979,ZU!$B$6:$H$101,2,FALSE))</f>
        <v>0</v>
      </c>
      <c r="Z979" s="95" t="s">
        <v>28</v>
      </c>
      <c r="AA979" s="95"/>
      <c r="AB979" s="95" t="s">
        <v>28</v>
      </c>
      <c r="AC979" s="95" t="s">
        <v>28</v>
      </c>
      <c r="AD979" s="95" t="s">
        <v>28</v>
      </c>
      <c r="AE979" s="95">
        <f t="shared" si="92"/>
        <v>0</v>
      </c>
      <c r="AF979" s="100">
        <f t="shared" si="93"/>
        <v>1</v>
      </c>
      <c r="AG979" s="95" t="e">
        <f t="shared" si="94"/>
        <v>#N/A</v>
      </c>
      <c r="AH979" s="95"/>
      <c r="AI979" s="101" t="s">
        <v>28</v>
      </c>
      <c r="AJ979" s="101" t="s">
        <v>28</v>
      </c>
      <c r="AK979" s="101" t="s">
        <v>28</v>
      </c>
      <c r="AL979" s="102" t="str">
        <f t="shared" si="95"/>
        <v>nezměněna</v>
      </c>
      <c r="AM979" s="103"/>
    </row>
    <row r="980" spans="1:39" ht="15">
      <c r="A980" s="105" t="str">
        <f>IF('VSTUP SCAUx'!AY980="","",'VSTUP SCAUx'!AY980)</f>
        <v/>
      </c>
      <c r="B980" s="105" t="str">
        <f>IF('VSTUP SCAUx'!A980="","",'VSTUP SCAUx'!A980)</f>
        <v/>
      </c>
      <c r="C980" s="105" t="str">
        <f>IF('VSTUP SCAUx'!B980="","",'VSTUP SCAUx'!B980)</f>
        <v/>
      </c>
      <c r="D980" s="105" t="str">
        <f>IF('VSTUP SCAUx'!C980="","",'VSTUP SCAUx'!C980)</f>
        <v/>
      </c>
      <c r="E980" s="105" t="str">
        <f>IF('VSTUP SCAUx'!I980="","",'VSTUP SCAUx'!I980)</f>
        <v/>
      </c>
      <c r="F980" s="95" t="str">
        <f>IF('VSTUP SCAUx'!F980="","",'VSTUP SCAUx'!F980)</f>
        <v/>
      </c>
      <c r="G980" s="95" t="str">
        <f>IF('VSTUP SCAUx'!G980="","",'VSTUP SCAUx'!G980)</f>
        <v/>
      </c>
      <c r="H980" s="101" t="str">
        <f>IF('VSTUP SCAUx'!AC980="","","ANO")</f>
        <v/>
      </c>
      <c r="I980" s="106" t="str">
        <f>IF('VSTUP SCAUx'!BD980="","",'VSTUP SCAUx'!BD980)</f>
        <v/>
      </c>
      <c r="J980" s="101" t="str">
        <f>IF('VSTUP SCAUx'!N980="","",'VSTUP SCAUx'!N980)</f>
        <v/>
      </c>
      <c r="K980" s="95" t="s">
        <v>28</v>
      </c>
      <c r="L980" s="95" t="s">
        <v>28</v>
      </c>
      <c r="M980" s="95" t="s">
        <v>28</v>
      </c>
      <c r="N980" s="95"/>
      <c r="O980" s="95" t="s">
        <v>28</v>
      </c>
      <c r="P980" s="96" t="e">
        <f>ROUND(IF(F980="vyplnit","-",VLOOKUP(CONCATENATE(Y980,G980," ",Z980),ZU!$A$6:$H$100,5,FALSE)*F980),2)</f>
        <v>#N/A</v>
      </c>
      <c r="Q980" s="96" t="e">
        <f t="shared" si="90"/>
        <v>#N/A</v>
      </c>
      <c r="R980" s="97" t="s">
        <v>28</v>
      </c>
      <c r="S980" s="97" t="s">
        <v>28</v>
      </c>
      <c r="T980" s="97" t="s">
        <v>28</v>
      </c>
      <c r="U980" s="96"/>
      <c r="V980" s="101" t="str">
        <f>IF('VSTUP SCAUx'!BH980="","",'VSTUP SCAUx'!BH980)</f>
        <v/>
      </c>
      <c r="W980" s="101" t="str">
        <f>IF('VSTUP SCAUx'!BI980="","",'VSTUP SCAUx'!BI980)</f>
        <v/>
      </c>
      <c r="X980" s="98" t="e">
        <f t="shared" si="91"/>
        <v>#VALUE!</v>
      </c>
      <c r="Y980" s="99">
        <f>IF(A980="vyplnit"," ",VLOOKUP(A980,ZU!$B$6:$H$101,2,FALSE))</f>
        <v>0</v>
      </c>
      <c r="Z980" s="95" t="s">
        <v>28</v>
      </c>
      <c r="AA980" s="95"/>
      <c r="AB980" s="95" t="s">
        <v>28</v>
      </c>
      <c r="AC980" s="95" t="s">
        <v>28</v>
      </c>
      <c r="AD980" s="95" t="s">
        <v>28</v>
      </c>
      <c r="AE980" s="95">
        <f t="shared" si="92"/>
        <v>0</v>
      </c>
      <c r="AF980" s="100">
        <f t="shared" si="93"/>
        <v>1</v>
      </c>
      <c r="AG980" s="95" t="e">
        <f t="shared" si="94"/>
        <v>#N/A</v>
      </c>
      <c r="AH980" s="95"/>
      <c r="AI980" s="101" t="s">
        <v>28</v>
      </c>
      <c r="AJ980" s="101" t="s">
        <v>28</v>
      </c>
      <c r="AK980" s="101" t="s">
        <v>28</v>
      </c>
      <c r="AL980" s="102" t="str">
        <f t="shared" si="95"/>
        <v>nezměněna</v>
      </c>
      <c r="AM980" s="103"/>
    </row>
    <row r="981" spans="1:39" ht="15">
      <c r="A981" s="105" t="str">
        <f>IF('VSTUP SCAUx'!AY981="","",'VSTUP SCAUx'!AY981)</f>
        <v/>
      </c>
      <c r="B981" s="105" t="str">
        <f>IF('VSTUP SCAUx'!A981="","",'VSTUP SCAUx'!A981)</f>
        <v/>
      </c>
      <c r="C981" s="105" t="str">
        <f>IF('VSTUP SCAUx'!B981="","",'VSTUP SCAUx'!B981)</f>
        <v/>
      </c>
      <c r="D981" s="105" t="str">
        <f>IF('VSTUP SCAUx'!C981="","",'VSTUP SCAUx'!C981)</f>
        <v/>
      </c>
      <c r="E981" s="105" t="str">
        <f>IF('VSTUP SCAUx'!I981="","",'VSTUP SCAUx'!I981)</f>
        <v/>
      </c>
      <c r="F981" s="95" t="str">
        <f>IF('VSTUP SCAUx'!F981="","",'VSTUP SCAUx'!F981)</f>
        <v/>
      </c>
      <c r="G981" s="95" t="str">
        <f>IF('VSTUP SCAUx'!G981="","",'VSTUP SCAUx'!G981)</f>
        <v/>
      </c>
      <c r="H981" s="101" t="str">
        <f>IF('VSTUP SCAUx'!AC981="","","ANO")</f>
        <v/>
      </c>
      <c r="I981" s="106" t="str">
        <f>IF('VSTUP SCAUx'!BD981="","",'VSTUP SCAUx'!BD981)</f>
        <v/>
      </c>
      <c r="J981" s="101" t="str">
        <f>IF('VSTUP SCAUx'!N981="","",'VSTUP SCAUx'!N981)</f>
        <v/>
      </c>
      <c r="K981" s="95" t="s">
        <v>28</v>
      </c>
      <c r="L981" s="95" t="s">
        <v>28</v>
      </c>
      <c r="M981" s="95" t="s">
        <v>28</v>
      </c>
      <c r="N981" s="95"/>
      <c r="O981" s="95" t="s">
        <v>28</v>
      </c>
      <c r="P981" s="96" t="e">
        <f>ROUND(IF(F981="vyplnit","-",VLOOKUP(CONCATENATE(Y981,G981," ",Z981),ZU!$A$6:$H$100,5,FALSE)*F981),2)</f>
        <v>#N/A</v>
      </c>
      <c r="Q981" s="96" t="e">
        <f t="shared" si="90"/>
        <v>#N/A</v>
      </c>
      <c r="R981" s="97" t="s">
        <v>28</v>
      </c>
      <c r="S981" s="97" t="s">
        <v>28</v>
      </c>
      <c r="T981" s="97" t="s">
        <v>28</v>
      </c>
      <c r="U981" s="96"/>
      <c r="V981" s="101" t="str">
        <f>IF('VSTUP SCAUx'!BH981="","",'VSTUP SCAUx'!BH981)</f>
        <v/>
      </c>
      <c r="W981" s="101" t="str">
        <f>IF('VSTUP SCAUx'!BI981="","",'VSTUP SCAUx'!BI981)</f>
        <v/>
      </c>
      <c r="X981" s="98" t="e">
        <f t="shared" si="91"/>
        <v>#VALUE!</v>
      </c>
      <c r="Y981" s="99">
        <f>IF(A981="vyplnit"," ",VLOOKUP(A981,ZU!$B$6:$H$101,2,FALSE))</f>
        <v>0</v>
      </c>
      <c r="Z981" s="95" t="s">
        <v>28</v>
      </c>
      <c r="AA981" s="95"/>
      <c r="AB981" s="95" t="s">
        <v>28</v>
      </c>
      <c r="AC981" s="95" t="s">
        <v>28</v>
      </c>
      <c r="AD981" s="95" t="s">
        <v>28</v>
      </c>
      <c r="AE981" s="95">
        <f t="shared" si="92"/>
        <v>0</v>
      </c>
      <c r="AF981" s="100">
        <f t="shared" si="93"/>
        <v>1</v>
      </c>
      <c r="AG981" s="95" t="e">
        <f t="shared" si="94"/>
        <v>#N/A</v>
      </c>
      <c r="AH981" s="95"/>
      <c r="AI981" s="101" t="s">
        <v>28</v>
      </c>
      <c r="AJ981" s="101" t="s">
        <v>28</v>
      </c>
      <c r="AK981" s="101" t="s">
        <v>28</v>
      </c>
      <c r="AL981" s="102" t="str">
        <f t="shared" si="95"/>
        <v>nezměněna</v>
      </c>
      <c r="AM981" s="103"/>
    </row>
    <row r="982" spans="1:39" ht="15">
      <c r="A982" s="105" t="str">
        <f>IF('VSTUP SCAUx'!AY982="","",'VSTUP SCAUx'!AY982)</f>
        <v/>
      </c>
      <c r="B982" s="105" t="str">
        <f>IF('VSTUP SCAUx'!A982="","",'VSTUP SCAUx'!A982)</f>
        <v/>
      </c>
      <c r="C982" s="105" t="str">
        <f>IF('VSTUP SCAUx'!B982="","",'VSTUP SCAUx'!B982)</f>
        <v/>
      </c>
      <c r="D982" s="105" t="str">
        <f>IF('VSTUP SCAUx'!C982="","",'VSTUP SCAUx'!C982)</f>
        <v/>
      </c>
      <c r="E982" s="105" t="str">
        <f>IF('VSTUP SCAUx'!I982="","",'VSTUP SCAUx'!I982)</f>
        <v/>
      </c>
      <c r="F982" s="95" t="str">
        <f>IF('VSTUP SCAUx'!F982="","",'VSTUP SCAUx'!F982)</f>
        <v/>
      </c>
      <c r="G982" s="95" t="str">
        <f>IF('VSTUP SCAUx'!G982="","",'VSTUP SCAUx'!G982)</f>
        <v/>
      </c>
      <c r="H982" s="101" t="str">
        <f>IF('VSTUP SCAUx'!AC982="","","ANO")</f>
        <v/>
      </c>
      <c r="I982" s="106" t="str">
        <f>IF('VSTUP SCAUx'!BD982="","",'VSTUP SCAUx'!BD982)</f>
        <v/>
      </c>
      <c r="J982" s="101" t="str">
        <f>IF('VSTUP SCAUx'!N982="","",'VSTUP SCAUx'!N982)</f>
        <v/>
      </c>
      <c r="K982" s="95" t="s">
        <v>28</v>
      </c>
      <c r="L982" s="95" t="s">
        <v>28</v>
      </c>
      <c r="M982" s="95" t="s">
        <v>28</v>
      </c>
      <c r="N982" s="95"/>
      <c r="O982" s="95" t="s">
        <v>28</v>
      </c>
      <c r="P982" s="96" t="e">
        <f>ROUND(IF(F982="vyplnit","-",VLOOKUP(CONCATENATE(Y982,G982," ",Z982),ZU!$A$6:$H$100,5,FALSE)*F982),2)</f>
        <v>#N/A</v>
      </c>
      <c r="Q982" s="96" t="e">
        <f t="shared" si="90"/>
        <v>#N/A</v>
      </c>
      <c r="R982" s="97" t="s">
        <v>28</v>
      </c>
      <c r="S982" s="97" t="s">
        <v>28</v>
      </c>
      <c r="T982" s="97" t="s">
        <v>28</v>
      </c>
      <c r="U982" s="96"/>
      <c r="V982" s="101" t="str">
        <f>IF('VSTUP SCAUx'!BH982="","",'VSTUP SCAUx'!BH982)</f>
        <v/>
      </c>
      <c r="W982" s="101" t="str">
        <f>IF('VSTUP SCAUx'!BI982="","",'VSTUP SCAUx'!BI982)</f>
        <v/>
      </c>
      <c r="X982" s="98" t="e">
        <f t="shared" si="91"/>
        <v>#VALUE!</v>
      </c>
      <c r="Y982" s="99">
        <f>IF(A982="vyplnit"," ",VLOOKUP(A982,ZU!$B$6:$H$101,2,FALSE))</f>
        <v>0</v>
      </c>
      <c r="Z982" s="95" t="s">
        <v>28</v>
      </c>
      <c r="AA982" s="95"/>
      <c r="AB982" s="95" t="s">
        <v>28</v>
      </c>
      <c r="AC982" s="95" t="s">
        <v>28</v>
      </c>
      <c r="AD982" s="95" t="s">
        <v>28</v>
      </c>
      <c r="AE982" s="95">
        <f t="shared" si="92"/>
        <v>0</v>
      </c>
      <c r="AF982" s="100">
        <f t="shared" si="93"/>
        <v>1</v>
      </c>
      <c r="AG982" s="95" t="e">
        <f t="shared" si="94"/>
        <v>#N/A</v>
      </c>
      <c r="AH982" s="95"/>
      <c r="AI982" s="101" t="s">
        <v>28</v>
      </c>
      <c r="AJ982" s="101" t="s">
        <v>28</v>
      </c>
      <c r="AK982" s="101" t="s">
        <v>28</v>
      </c>
      <c r="AL982" s="102" t="str">
        <f t="shared" si="95"/>
        <v>nezměněna</v>
      </c>
      <c r="AM982" s="103"/>
    </row>
    <row r="983" spans="1:39" ht="15">
      <c r="A983" s="105" t="str">
        <f>IF('VSTUP SCAUx'!AY983="","",'VSTUP SCAUx'!AY983)</f>
        <v/>
      </c>
      <c r="B983" s="105" t="str">
        <f>IF('VSTUP SCAUx'!A983="","",'VSTUP SCAUx'!A983)</f>
        <v/>
      </c>
      <c r="C983" s="105" t="str">
        <f>IF('VSTUP SCAUx'!B983="","",'VSTUP SCAUx'!B983)</f>
        <v/>
      </c>
      <c r="D983" s="105" t="str">
        <f>IF('VSTUP SCAUx'!C983="","",'VSTUP SCAUx'!C983)</f>
        <v/>
      </c>
      <c r="E983" s="105" t="str">
        <f>IF('VSTUP SCAUx'!I983="","",'VSTUP SCAUx'!I983)</f>
        <v/>
      </c>
      <c r="F983" s="95" t="str">
        <f>IF('VSTUP SCAUx'!F983="","",'VSTUP SCAUx'!F983)</f>
        <v/>
      </c>
      <c r="G983" s="95" t="str">
        <f>IF('VSTUP SCAUx'!G983="","",'VSTUP SCAUx'!G983)</f>
        <v/>
      </c>
      <c r="H983" s="101" t="str">
        <f>IF('VSTUP SCAUx'!AC983="","","ANO")</f>
        <v/>
      </c>
      <c r="I983" s="106" t="str">
        <f>IF('VSTUP SCAUx'!BD983="","",'VSTUP SCAUx'!BD983)</f>
        <v/>
      </c>
      <c r="J983" s="101" t="str">
        <f>IF('VSTUP SCAUx'!N983="","",'VSTUP SCAUx'!N983)</f>
        <v/>
      </c>
      <c r="K983" s="95" t="s">
        <v>28</v>
      </c>
      <c r="L983" s="95" t="s">
        <v>28</v>
      </c>
      <c r="M983" s="95" t="s">
        <v>28</v>
      </c>
      <c r="N983" s="95"/>
      <c r="O983" s="95" t="s">
        <v>28</v>
      </c>
      <c r="P983" s="96" t="e">
        <f>ROUND(IF(F983="vyplnit","-",VLOOKUP(CONCATENATE(Y983,G983," ",Z983),ZU!$A$6:$H$100,5,FALSE)*F983),2)</f>
        <v>#N/A</v>
      </c>
      <c r="Q983" s="96" t="e">
        <f t="shared" si="90"/>
        <v>#N/A</v>
      </c>
      <c r="R983" s="97" t="s">
        <v>28</v>
      </c>
      <c r="S983" s="97" t="s">
        <v>28</v>
      </c>
      <c r="T983" s="97" t="s">
        <v>28</v>
      </c>
      <c r="U983" s="96"/>
      <c r="V983" s="101" t="str">
        <f>IF('VSTUP SCAUx'!BH983="","",'VSTUP SCAUx'!BH983)</f>
        <v/>
      </c>
      <c r="W983" s="101" t="str">
        <f>IF('VSTUP SCAUx'!BI983="","",'VSTUP SCAUx'!BI983)</f>
        <v/>
      </c>
      <c r="X983" s="98" t="e">
        <f t="shared" si="91"/>
        <v>#VALUE!</v>
      </c>
      <c r="Y983" s="99">
        <f>IF(A983="vyplnit"," ",VLOOKUP(A983,ZU!$B$6:$H$101,2,FALSE))</f>
        <v>0</v>
      </c>
      <c r="Z983" s="95" t="s">
        <v>28</v>
      </c>
      <c r="AA983" s="95"/>
      <c r="AB983" s="95" t="s">
        <v>28</v>
      </c>
      <c r="AC983" s="95" t="s">
        <v>28</v>
      </c>
      <c r="AD983" s="95" t="s">
        <v>28</v>
      </c>
      <c r="AE983" s="95">
        <f t="shared" si="92"/>
        <v>0</v>
      </c>
      <c r="AF983" s="100">
        <f t="shared" si="93"/>
        <v>1</v>
      </c>
      <c r="AG983" s="95" t="e">
        <f t="shared" si="94"/>
        <v>#N/A</v>
      </c>
      <c r="AH983" s="95"/>
      <c r="AI983" s="101" t="s">
        <v>28</v>
      </c>
      <c r="AJ983" s="101" t="s">
        <v>28</v>
      </c>
      <c r="AK983" s="101" t="s">
        <v>28</v>
      </c>
      <c r="AL983" s="102" t="str">
        <f t="shared" si="95"/>
        <v>nezměněna</v>
      </c>
      <c r="AM983" s="103"/>
    </row>
    <row r="984" spans="1:39" ht="15">
      <c r="A984" s="105" t="str">
        <f>IF('VSTUP SCAUx'!AY984="","",'VSTUP SCAUx'!AY984)</f>
        <v/>
      </c>
      <c r="B984" s="105" t="str">
        <f>IF('VSTUP SCAUx'!A984="","",'VSTUP SCAUx'!A984)</f>
        <v/>
      </c>
      <c r="C984" s="105" t="str">
        <f>IF('VSTUP SCAUx'!B984="","",'VSTUP SCAUx'!B984)</f>
        <v/>
      </c>
      <c r="D984" s="105" t="str">
        <f>IF('VSTUP SCAUx'!C984="","",'VSTUP SCAUx'!C984)</f>
        <v/>
      </c>
      <c r="E984" s="105" t="str">
        <f>IF('VSTUP SCAUx'!I984="","",'VSTUP SCAUx'!I984)</f>
        <v/>
      </c>
      <c r="F984" s="95" t="str">
        <f>IF('VSTUP SCAUx'!F984="","",'VSTUP SCAUx'!F984)</f>
        <v/>
      </c>
      <c r="G984" s="95" t="str">
        <f>IF('VSTUP SCAUx'!G984="","",'VSTUP SCAUx'!G984)</f>
        <v/>
      </c>
      <c r="H984" s="101" t="str">
        <f>IF('VSTUP SCAUx'!AC984="","","ANO")</f>
        <v/>
      </c>
      <c r="I984" s="106" t="str">
        <f>IF('VSTUP SCAUx'!BD984="","",'VSTUP SCAUx'!BD984)</f>
        <v/>
      </c>
      <c r="J984" s="101" t="str">
        <f>IF('VSTUP SCAUx'!N984="","",'VSTUP SCAUx'!N984)</f>
        <v/>
      </c>
      <c r="K984" s="95" t="s">
        <v>28</v>
      </c>
      <c r="L984" s="95" t="s">
        <v>28</v>
      </c>
      <c r="M984" s="95" t="s">
        <v>28</v>
      </c>
      <c r="N984" s="95"/>
      <c r="O984" s="95" t="s">
        <v>28</v>
      </c>
      <c r="P984" s="96" t="e">
        <f>ROUND(IF(F984="vyplnit","-",VLOOKUP(CONCATENATE(Y984,G984," ",Z984),ZU!$A$6:$H$100,5,FALSE)*F984),2)</f>
        <v>#N/A</v>
      </c>
      <c r="Q984" s="96" t="e">
        <f t="shared" si="90"/>
        <v>#N/A</v>
      </c>
      <c r="R984" s="97" t="s">
        <v>28</v>
      </c>
      <c r="S984" s="97" t="s">
        <v>28</v>
      </c>
      <c r="T984" s="97" t="s">
        <v>28</v>
      </c>
      <c r="U984" s="96"/>
      <c r="V984" s="101" t="str">
        <f>IF('VSTUP SCAUx'!BH984="","",'VSTUP SCAUx'!BH984)</f>
        <v/>
      </c>
      <c r="W984" s="101" t="str">
        <f>IF('VSTUP SCAUx'!BI984="","",'VSTUP SCAUx'!BI984)</f>
        <v/>
      </c>
      <c r="X984" s="98" t="e">
        <f t="shared" si="91"/>
        <v>#VALUE!</v>
      </c>
      <c r="Y984" s="99">
        <f>IF(A984="vyplnit"," ",VLOOKUP(A984,ZU!$B$6:$H$101,2,FALSE))</f>
        <v>0</v>
      </c>
      <c r="Z984" s="95" t="s">
        <v>28</v>
      </c>
      <c r="AA984" s="95"/>
      <c r="AB984" s="95" t="s">
        <v>28</v>
      </c>
      <c r="AC984" s="95" t="s">
        <v>28</v>
      </c>
      <c r="AD984" s="95" t="s">
        <v>28</v>
      </c>
      <c r="AE984" s="95">
        <f t="shared" si="92"/>
        <v>0</v>
      </c>
      <c r="AF984" s="100">
        <f t="shared" si="93"/>
        <v>1</v>
      </c>
      <c r="AG984" s="95" t="e">
        <f t="shared" si="94"/>
        <v>#N/A</v>
      </c>
      <c r="AH984" s="95"/>
      <c r="AI984" s="101" t="s">
        <v>28</v>
      </c>
      <c r="AJ984" s="101" t="s">
        <v>28</v>
      </c>
      <c r="AK984" s="101" t="s">
        <v>28</v>
      </c>
      <c r="AL984" s="102" t="str">
        <f t="shared" si="95"/>
        <v>nezměněna</v>
      </c>
      <c r="AM984" s="103"/>
    </row>
    <row r="985" spans="1:39" ht="15">
      <c r="A985" s="105" t="str">
        <f>IF('VSTUP SCAUx'!AY985="","",'VSTUP SCAUx'!AY985)</f>
        <v/>
      </c>
      <c r="B985" s="105" t="str">
        <f>IF('VSTUP SCAUx'!A985="","",'VSTUP SCAUx'!A985)</f>
        <v/>
      </c>
      <c r="C985" s="105" t="str">
        <f>IF('VSTUP SCAUx'!B985="","",'VSTUP SCAUx'!B985)</f>
        <v/>
      </c>
      <c r="D985" s="105" t="str">
        <f>IF('VSTUP SCAUx'!C985="","",'VSTUP SCAUx'!C985)</f>
        <v/>
      </c>
      <c r="E985" s="105" t="str">
        <f>IF('VSTUP SCAUx'!I985="","",'VSTUP SCAUx'!I985)</f>
        <v/>
      </c>
      <c r="F985" s="95" t="str">
        <f>IF('VSTUP SCAUx'!F985="","",'VSTUP SCAUx'!F985)</f>
        <v/>
      </c>
      <c r="G985" s="95" t="str">
        <f>IF('VSTUP SCAUx'!G985="","",'VSTUP SCAUx'!G985)</f>
        <v/>
      </c>
      <c r="H985" s="101" t="str">
        <f>IF('VSTUP SCAUx'!AC985="","","ANO")</f>
        <v/>
      </c>
      <c r="I985" s="106" t="str">
        <f>IF('VSTUP SCAUx'!BD985="","",'VSTUP SCAUx'!BD985)</f>
        <v/>
      </c>
      <c r="J985" s="101" t="str">
        <f>IF('VSTUP SCAUx'!N985="","",'VSTUP SCAUx'!N985)</f>
        <v/>
      </c>
      <c r="K985" s="95" t="s">
        <v>28</v>
      </c>
      <c r="L985" s="95" t="s">
        <v>28</v>
      </c>
      <c r="M985" s="95" t="s">
        <v>28</v>
      </c>
      <c r="N985" s="95"/>
      <c r="O985" s="95" t="s">
        <v>28</v>
      </c>
      <c r="P985" s="96" t="e">
        <f>ROUND(IF(F985="vyplnit","-",VLOOKUP(CONCATENATE(Y985,G985," ",Z985),ZU!$A$6:$H$100,5,FALSE)*F985),2)</f>
        <v>#N/A</v>
      </c>
      <c r="Q985" s="96" t="e">
        <f t="shared" si="90"/>
        <v>#N/A</v>
      </c>
      <c r="R985" s="97" t="s">
        <v>28</v>
      </c>
      <c r="S985" s="97" t="s">
        <v>28</v>
      </c>
      <c r="T985" s="97" t="s">
        <v>28</v>
      </c>
      <c r="U985" s="96"/>
      <c r="V985" s="101" t="str">
        <f>IF('VSTUP SCAUx'!BH985="","",'VSTUP SCAUx'!BH985)</f>
        <v/>
      </c>
      <c r="W985" s="101" t="str">
        <f>IF('VSTUP SCAUx'!BI985="","",'VSTUP SCAUx'!BI985)</f>
        <v/>
      </c>
      <c r="X985" s="98" t="e">
        <f t="shared" si="91"/>
        <v>#VALUE!</v>
      </c>
      <c r="Y985" s="99">
        <f>IF(A985="vyplnit"," ",VLOOKUP(A985,ZU!$B$6:$H$101,2,FALSE))</f>
        <v>0</v>
      </c>
      <c r="Z985" s="95" t="s">
        <v>28</v>
      </c>
      <c r="AA985" s="95"/>
      <c r="AB985" s="95" t="s">
        <v>28</v>
      </c>
      <c r="AC985" s="95" t="s">
        <v>28</v>
      </c>
      <c r="AD985" s="95" t="s">
        <v>28</v>
      </c>
      <c r="AE985" s="95">
        <f t="shared" si="92"/>
        <v>0</v>
      </c>
      <c r="AF985" s="100">
        <f t="shared" si="93"/>
        <v>1</v>
      </c>
      <c r="AG985" s="95" t="e">
        <f t="shared" si="94"/>
        <v>#N/A</v>
      </c>
      <c r="AH985" s="95"/>
      <c r="AI985" s="101" t="s">
        <v>28</v>
      </c>
      <c r="AJ985" s="101" t="s">
        <v>28</v>
      </c>
      <c r="AK985" s="101" t="s">
        <v>28</v>
      </c>
      <c r="AL985" s="102" t="str">
        <f t="shared" si="95"/>
        <v>nezměněna</v>
      </c>
      <c r="AM985" s="103"/>
    </row>
    <row r="986" spans="1:39" ht="15">
      <c r="A986" s="105" t="str">
        <f>IF('VSTUP SCAUx'!AY986="","",'VSTUP SCAUx'!AY986)</f>
        <v/>
      </c>
      <c r="B986" s="105" t="str">
        <f>IF('VSTUP SCAUx'!A986="","",'VSTUP SCAUx'!A986)</f>
        <v/>
      </c>
      <c r="C986" s="105" t="str">
        <f>IF('VSTUP SCAUx'!B986="","",'VSTUP SCAUx'!B986)</f>
        <v/>
      </c>
      <c r="D986" s="105" t="str">
        <f>IF('VSTUP SCAUx'!C986="","",'VSTUP SCAUx'!C986)</f>
        <v/>
      </c>
      <c r="E986" s="105" t="str">
        <f>IF('VSTUP SCAUx'!I986="","",'VSTUP SCAUx'!I986)</f>
        <v/>
      </c>
      <c r="F986" s="95" t="str">
        <f>IF('VSTUP SCAUx'!F986="","",'VSTUP SCAUx'!F986)</f>
        <v/>
      </c>
      <c r="G986" s="95" t="str">
        <f>IF('VSTUP SCAUx'!G986="","",'VSTUP SCAUx'!G986)</f>
        <v/>
      </c>
      <c r="H986" s="101" t="str">
        <f>IF('VSTUP SCAUx'!AC986="","","ANO")</f>
        <v/>
      </c>
      <c r="I986" s="106" t="str">
        <f>IF('VSTUP SCAUx'!BD986="","",'VSTUP SCAUx'!BD986)</f>
        <v/>
      </c>
      <c r="J986" s="101" t="str">
        <f>IF('VSTUP SCAUx'!N986="","",'VSTUP SCAUx'!N986)</f>
        <v/>
      </c>
      <c r="K986" s="95" t="s">
        <v>28</v>
      </c>
      <c r="L986" s="95" t="s">
        <v>28</v>
      </c>
      <c r="M986" s="95" t="s">
        <v>28</v>
      </c>
      <c r="N986" s="95"/>
      <c r="O986" s="95" t="s">
        <v>28</v>
      </c>
      <c r="P986" s="96" t="e">
        <f>ROUND(IF(F986="vyplnit","-",VLOOKUP(CONCATENATE(Y986,G986," ",Z986),ZU!$A$6:$H$100,5,FALSE)*F986),2)</f>
        <v>#N/A</v>
      </c>
      <c r="Q986" s="96" t="e">
        <f t="shared" si="90"/>
        <v>#N/A</v>
      </c>
      <c r="R986" s="97" t="s">
        <v>28</v>
      </c>
      <c r="S986" s="97" t="s">
        <v>28</v>
      </c>
      <c r="T986" s="97" t="s">
        <v>28</v>
      </c>
      <c r="U986" s="96"/>
      <c r="V986" s="101" t="str">
        <f>IF('VSTUP SCAUx'!BH986="","",'VSTUP SCAUx'!BH986)</f>
        <v/>
      </c>
      <c r="W986" s="101" t="str">
        <f>IF('VSTUP SCAUx'!BI986="","",'VSTUP SCAUx'!BI986)</f>
        <v/>
      </c>
      <c r="X986" s="98" t="e">
        <f t="shared" si="91"/>
        <v>#VALUE!</v>
      </c>
      <c r="Y986" s="99">
        <f>IF(A986="vyplnit"," ",VLOOKUP(A986,ZU!$B$6:$H$101,2,FALSE))</f>
        <v>0</v>
      </c>
      <c r="Z986" s="95" t="s">
        <v>28</v>
      </c>
      <c r="AA986" s="95"/>
      <c r="AB986" s="95" t="s">
        <v>28</v>
      </c>
      <c r="AC986" s="95" t="s">
        <v>28</v>
      </c>
      <c r="AD986" s="95" t="s">
        <v>28</v>
      </c>
      <c r="AE986" s="95">
        <f t="shared" si="92"/>
        <v>0</v>
      </c>
      <c r="AF986" s="100">
        <f t="shared" si="93"/>
        <v>1</v>
      </c>
      <c r="AG986" s="95" t="e">
        <f t="shared" si="94"/>
        <v>#N/A</v>
      </c>
      <c r="AH986" s="95"/>
      <c r="AI986" s="101" t="s">
        <v>28</v>
      </c>
      <c r="AJ986" s="101" t="s">
        <v>28</v>
      </c>
      <c r="AK986" s="101" t="s">
        <v>28</v>
      </c>
      <c r="AL986" s="102" t="str">
        <f t="shared" si="95"/>
        <v>nezměněna</v>
      </c>
      <c r="AM986" s="103"/>
    </row>
    <row r="987" spans="1:39" ht="15">
      <c r="A987" s="105" t="str">
        <f>IF('VSTUP SCAUx'!AY987="","",'VSTUP SCAUx'!AY987)</f>
        <v/>
      </c>
      <c r="B987" s="105" t="str">
        <f>IF('VSTUP SCAUx'!A987="","",'VSTUP SCAUx'!A987)</f>
        <v/>
      </c>
      <c r="C987" s="105" t="str">
        <f>IF('VSTUP SCAUx'!B987="","",'VSTUP SCAUx'!B987)</f>
        <v/>
      </c>
      <c r="D987" s="105" t="str">
        <f>IF('VSTUP SCAUx'!C987="","",'VSTUP SCAUx'!C987)</f>
        <v/>
      </c>
      <c r="E987" s="105" t="str">
        <f>IF('VSTUP SCAUx'!I987="","",'VSTUP SCAUx'!I987)</f>
        <v/>
      </c>
      <c r="F987" s="95" t="str">
        <f>IF('VSTUP SCAUx'!F987="","",'VSTUP SCAUx'!F987)</f>
        <v/>
      </c>
      <c r="G987" s="95" t="str">
        <f>IF('VSTUP SCAUx'!G987="","",'VSTUP SCAUx'!G987)</f>
        <v/>
      </c>
      <c r="H987" s="101" t="str">
        <f>IF('VSTUP SCAUx'!AC987="","","ANO")</f>
        <v/>
      </c>
      <c r="I987" s="106" t="str">
        <f>IF('VSTUP SCAUx'!BD987="","",'VSTUP SCAUx'!BD987)</f>
        <v/>
      </c>
      <c r="J987" s="101" t="str">
        <f>IF('VSTUP SCAUx'!N987="","",'VSTUP SCAUx'!N987)</f>
        <v/>
      </c>
      <c r="K987" s="95" t="s">
        <v>28</v>
      </c>
      <c r="L987" s="95" t="s">
        <v>28</v>
      </c>
      <c r="M987" s="95" t="s">
        <v>28</v>
      </c>
      <c r="N987" s="95"/>
      <c r="O987" s="95" t="s">
        <v>28</v>
      </c>
      <c r="P987" s="96" t="e">
        <f>ROUND(IF(F987="vyplnit","-",VLOOKUP(CONCATENATE(Y987,G987," ",Z987),ZU!$A$6:$H$100,5,FALSE)*F987),2)</f>
        <v>#N/A</v>
      </c>
      <c r="Q987" s="96" t="e">
        <f t="shared" si="90"/>
        <v>#N/A</v>
      </c>
      <c r="R987" s="97" t="s">
        <v>28</v>
      </c>
      <c r="S987" s="97" t="s">
        <v>28</v>
      </c>
      <c r="T987" s="97" t="s">
        <v>28</v>
      </c>
      <c r="U987" s="96"/>
      <c r="V987" s="101" t="str">
        <f>IF('VSTUP SCAUx'!BH987="","",'VSTUP SCAUx'!BH987)</f>
        <v/>
      </c>
      <c r="W987" s="101" t="str">
        <f>IF('VSTUP SCAUx'!BI987="","",'VSTUP SCAUx'!BI987)</f>
        <v/>
      </c>
      <c r="X987" s="98" t="e">
        <f t="shared" si="91"/>
        <v>#VALUE!</v>
      </c>
      <c r="Y987" s="99">
        <f>IF(A987="vyplnit"," ",VLOOKUP(A987,ZU!$B$6:$H$101,2,FALSE))</f>
        <v>0</v>
      </c>
      <c r="Z987" s="95" t="s">
        <v>28</v>
      </c>
      <c r="AA987" s="95"/>
      <c r="AB987" s="95" t="s">
        <v>28</v>
      </c>
      <c r="AC987" s="95" t="s">
        <v>28</v>
      </c>
      <c r="AD987" s="95" t="s">
        <v>28</v>
      </c>
      <c r="AE987" s="95">
        <f t="shared" si="92"/>
        <v>0</v>
      </c>
      <c r="AF987" s="100">
        <f t="shared" si="93"/>
        <v>1</v>
      </c>
      <c r="AG987" s="95" t="e">
        <f t="shared" si="94"/>
        <v>#N/A</v>
      </c>
      <c r="AH987" s="95"/>
      <c r="AI987" s="101" t="s">
        <v>28</v>
      </c>
      <c r="AJ987" s="101" t="s">
        <v>28</v>
      </c>
      <c r="AK987" s="101" t="s">
        <v>28</v>
      </c>
      <c r="AL987" s="102" t="str">
        <f t="shared" si="95"/>
        <v>nezměněna</v>
      </c>
      <c r="AM987" s="103"/>
    </row>
    <row r="988" spans="1:39" ht="15">
      <c r="A988" s="105" t="str">
        <f>IF('VSTUP SCAUx'!AY988="","",'VSTUP SCAUx'!AY988)</f>
        <v/>
      </c>
      <c r="B988" s="105" t="str">
        <f>IF('VSTUP SCAUx'!A988="","",'VSTUP SCAUx'!A988)</f>
        <v/>
      </c>
      <c r="C988" s="105" t="str">
        <f>IF('VSTUP SCAUx'!B988="","",'VSTUP SCAUx'!B988)</f>
        <v/>
      </c>
      <c r="D988" s="105" t="str">
        <f>IF('VSTUP SCAUx'!C988="","",'VSTUP SCAUx'!C988)</f>
        <v/>
      </c>
      <c r="E988" s="105" t="str">
        <f>IF('VSTUP SCAUx'!I988="","",'VSTUP SCAUx'!I988)</f>
        <v/>
      </c>
      <c r="F988" s="95" t="str">
        <f>IF('VSTUP SCAUx'!F988="","",'VSTUP SCAUx'!F988)</f>
        <v/>
      </c>
      <c r="G988" s="95" t="str">
        <f>IF('VSTUP SCAUx'!G988="","",'VSTUP SCAUx'!G988)</f>
        <v/>
      </c>
      <c r="H988" s="101" t="str">
        <f>IF('VSTUP SCAUx'!AC988="","","ANO")</f>
        <v/>
      </c>
      <c r="I988" s="106" t="str">
        <f>IF('VSTUP SCAUx'!BD988="","",'VSTUP SCAUx'!BD988)</f>
        <v/>
      </c>
      <c r="J988" s="101" t="str">
        <f>IF('VSTUP SCAUx'!N988="","",'VSTUP SCAUx'!N988)</f>
        <v/>
      </c>
      <c r="K988" s="95" t="s">
        <v>28</v>
      </c>
      <c r="L988" s="95" t="s">
        <v>28</v>
      </c>
      <c r="M988" s="95" t="s">
        <v>28</v>
      </c>
      <c r="N988" s="95"/>
      <c r="O988" s="95" t="s">
        <v>28</v>
      </c>
      <c r="P988" s="96" t="e">
        <f>ROUND(IF(F988="vyplnit","-",VLOOKUP(CONCATENATE(Y988,G988," ",Z988),ZU!$A$6:$H$100,5,FALSE)*F988),2)</f>
        <v>#N/A</v>
      </c>
      <c r="Q988" s="96" t="e">
        <f t="shared" si="90"/>
        <v>#N/A</v>
      </c>
      <c r="R988" s="97" t="s">
        <v>28</v>
      </c>
      <c r="S988" s="97" t="s">
        <v>28</v>
      </c>
      <c r="T988" s="97" t="s">
        <v>28</v>
      </c>
      <c r="U988" s="96"/>
      <c r="V988" s="101" t="str">
        <f>IF('VSTUP SCAUx'!BH988="","",'VSTUP SCAUx'!BH988)</f>
        <v/>
      </c>
      <c r="W988" s="101" t="str">
        <f>IF('VSTUP SCAUx'!BI988="","",'VSTUP SCAUx'!BI988)</f>
        <v/>
      </c>
      <c r="X988" s="98" t="e">
        <f t="shared" si="91"/>
        <v>#VALUE!</v>
      </c>
      <c r="Y988" s="99">
        <f>IF(A988="vyplnit"," ",VLOOKUP(A988,ZU!$B$6:$H$101,2,FALSE))</f>
        <v>0</v>
      </c>
      <c r="Z988" s="95" t="s">
        <v>28</v>
      </c>
      <c r="AA988" s="95"/>
      <c r="AB988" s="95" t="s">
        <v>28</v>
      </c>
      <c r="AC988" s="95" t="s">
        <v>28</v>
      </c>
      <c r="AD988" s="95" t="s">
        <v>28</v>
      </c>
      <c r="AE988" s="95">
        <f t="shared" si="92"/>
        <v>0</v>
      </c>
      <c r="AF988" s="100">
        <f t="shared" si="93"/>
        <v>1</v>
      </c>
      <c r="AG988" s="95" t="e">
        <f t="shared" si="94"/>
        <v>#N/A</v>
      </c>
      <c r="AH988" s="95"/>
      <c r="AI988" s="101" t="s">
        <v>28</v>
      </c>
      <c r="AJ988" s="101" t="s">
        <v>28</v>
      </c>
      <c r="AK988" s="101" t="s">
        <v>28</v>
      </c>
      <c r="AL988" s="102" t="str">
        <f t="shared" si="95"/>
        <v>nezměněna</v>
      </c>
      <c r="AM988" s="103"/>
    </row>
    <row r="989" spans="1:39" ht="15">
      <c r="A989" s="105" t="str">
        <f>IF('VSTUP SCAUx'!AY989="","",'VSTUP SCAUx'!AY989)</f>
        <v/>
      </c>
      <c r="B989" s="105" t="str">
        <f>IF('VSTUP SCAUx'!A989="","",'VSTUP SCAUx'!A989)</f>
        <v/>
      </c>
      <c r="C989" s="105" t="str">
        <f>IF('VSTUP SCAUx'!B989="","",'VSTUP SCAUx'!B989)</f>
        <v/>
      </c>
      <c r="D989" s="105" t="str">
        <f>IF('VSTUP SCAUx'!C989="","",'VSTUP SCAUx'!C989)</f>
        <v/>
      </c>
      <c r="E989" s="105" t="str">
        <f>IF('VSTUP SCAUx'!I989="","",'VSTUP SCAUx'!I989)</f>
        <v/>
      </c>
      <c r="F989" s="95" t="str">
        <f>IF('VSTUP SCAUx'!F989="","",'VSTUP SCAUx'!F989)</f>
        <v/>
      </c>
      <c r="G989" s="95" t="str">
        <f>IF('VSTUP SCAUx'!G989="","",'VSTUP SCAUx'!G989)</f>
        <v/>
      </c>
      <c r="H989" s="101" t="str">
        <f>IF('VSTUP SCAUx'!AC989="","","ANO")</f>
        <v/>
      </c>
      <c r="I989" s="106" t="str">
        <f>IF('VSTUP SCAUx'!BD989="","",'VSTUP SCAUx'!BD989)</f>
        <v/>
      </c>
      <c r="J989" s="101" t="str">
        <f>IF('VSTUP SCAUx'!N989="","",'VSTUP SCAUx'!N989)</f>
        <v/>
      </c>
      <c r="K989" s="95" t="s">
        <v>28</v>
      </c>
      <c r="L989" s="95" t="s">
        <v>28</v>
      </c>
      <c r="M989" s="95" t="s">
        <v>28</v>
      </c>
      <c r="N989" s="95"/>
      <c r="O989" s="95" t="s">
        <v>28</v>
      </c>
      <c r="P989" s="96" t="e">
        <f>ROUND(IF(F989="vyplnit","-",VLOOKUP(CONCATENATE(Y989,G989," ",Z989),ZU!$A$6:$H$100,5,FALSE)*F989),2)</f>
        <v>#N/A</v>
      </c>
      <c r="Q989" s="96" t="e">
        <f t="shared" si="90"/>
        <v>#N/A</v>
      </c>
      <c r="R989" s="97" t="s">
        <v>28</v>
      </c>
      <c r="S989" s="97" t="s">
        <v>28</v>
      </c>
      <c r="T989" s="97" t="s">
        <v>28</v>
      </c>
      <c r="U989" s="96"/>
      <c r="V989" s="101" t="str">
        <f>IF('VSTUP SCAUx'!BH989="","",'VSTUP SCAUx'!BH989)</f>
        <v/>
      </c>
      <c r="W989" s="101" t="str">
        <f>IF('VSTUP SCAUx'!BI989="","",'VSTUP SCAUx'!BI989)</f>
        <v/>
      </c>
      <c r="X989" s="98" t="e">
        <f t="shared" si="91"/>
        <v>#VALUE!</v>
      </c>
      <c r="Y989" s="99">
        <f>IF(A989="vyplnit"," ",VLOOKUP(A989,ZU!$B$6:$H$101,2,FALSE))</f>
        <v>0</v>
      </c>
      <c r="Z989" s="95" t="s">
        <v>28</v>
      </c>
      <c r="AA989" s="95"/>
      <c r="AB989" s="95" t="s">
        <v>28</v>
      </c>
      <c r="AC989" s="95" t="s">
        <v>28</v>
      </c>
      <c r="AD989" s="95" t="s">
        <v>28</v>
      </c>
      <c r="AE989" s="95">
        <f t="shared" si="92"/>
        <v>0</v>
      </c>
      <c r="AF989" s="100">
        <f t="shared" si="93"/>
        <v>1</v>
      </c>
      <c r="AG989" s="95" t="e">
        <f t="shared" si="94"/>
        <v>#N/A</v>
      </c>
      <c r="AH989" s="95"/>
      <c r="AI989" s="101" t="s">
        <v>28</v>
      </c>
      <c r="AJ989" s="101" t="s">
        <v>28</v>
      </c>
      <c r="AK989" s="101" t="s">
        <v>28</v>
      </c>
      <c r="AL989" s="102" t="str">
        <f t="shared" si="95"/>
        <v>nezměněna</v>
      </c>
      <c r="AM989" s="103"/>
    </row>
    <row r="990" spans="1:39" ht="15">
      <c r="A990" s="105" t="str">
        <f>IF('VSTUP SCAUx'!AY990="","",'VSTUP SCAUx'!AY990)</f>
        <v/>
      </c>
      <c r="B990" s="105" t="str">
        <f>IF('VSTUP SCAUx'!A990="","",'VSTUP SCAUx'!A990)</f>
        <v/>
      </c>
      <c r="C990" s="105" t="str">
        <f>IF('VSTUP SCAUx'!B990="","",'VSTUP SCAUx'!B990)</f>
        <v/>
      </c>
      <c r="D990" s="105" t="str">
        <f>IF('VSTUP SCAUx'!C990="","",'VSTUP SCAUx'!C990)</f>
        <v/>
      </c>
      <c r="E990" s="105" t="str">
        <f>IF('VSTUP SCAUx'!I990="","",'VSTUP SCAUx'!I990)</f>
        <v/>
      </c>
      <c r="F990" s="95" t="str">
        <f>IF('VSTUP SCAUx'!F990="","",'VSTUP SCAUx'!F990)</f>
        <v/>
      </c>
      <c r="G990" s="95" t="str">
        <f>IF('VSTUP SCAUx'!G990="","",'VSTUP SCAUx'!G990)</f>
        <v/>
      </c>
      <c r="H990" s="101" t="str">
        <f>IF('VSTUP SCAUx'!AC990="","","ANO")</f>
        <v/>
      </c>
      <c r="I990" s="106" t="str">
        <f>IF('VSTUP SCAUx'!BD990="","",'VSTUP SCAUx'!BD990)</f>
        <v/>
      </c>
      <c r="J990" s="101" t="str">
        <f>IF('VSTUP SCAUx'!N990="","",'VSTUP SCAUx'!N990)</f>
        <v/>
      </c>
      <c r="K990" s="95" t="s">
        <v>28</v>
      </c>
      <c r="L990" s="95" t="s">
        <v>28</v>
      </c>
      <c r="M990" s="95" t="s">
        <v>28</v>
      </c>
      <c r="N990" s="95"/>
      <c r="O990" s="95" t="s">
        <v>28</v>
      </c>
      <c r="P990" s="96" t="e">
        <f>ROUND(IF(F990="vyplnit","-",VLOOKUP(CONCATENATE(Y990,G990," ",Z990),ZU!$A$6:$H$100,5,FALSE)*F990),2)</f>
        <v>#N/A</v>
      </c>
      <c r="Q990" s="96" t="e">
        <f t="shared" si="90"/>
        <v>#N/A</v>
      </c>
      <c r="R990" s="97" t="s">
        <v>28</v>
      </c>
      <c r="S990" s="97" t="s">
        <v>28</v>
      </c>
      <c r="T990" s="97" t="s">
        <v>28</v>
      </c>
      <c r="U990" s="96"/>
      <c r="V990" s="101" t="str">
        <f>IF('VSTUP SCAUx'!BH990="","",'VSTUP SCAUx'!BH990)</f>
        <v/>
      </c>
      <c r="W990" s="101" t="str">
        <f>IF('VSTUP SCAUx'!BI990="","",'VSTUP SCAUx'!BI990)</f>
        <v/>
      </c>
      <c r="X990" s="98" t="e">
        <f t="shared" si="91"/>
        <v>#VALUE!</v>
      </c>
      <c r="Y990" s="99">
        <f>IF(A990="vyplnit"," ",VLOOKUP(A990,ZU!$B$6:$H$101,2,FALSE))</f>
        <v>0</v>
      </c>
      <c r="Z990" s="95" t="s">
        <v>28</v>
      </c>
      <c r="AA990" s="95"/>
      <c r="AB990" s="95" t="s">
        <v>28</v>
      </c>
      <c r="AC990" s="95" t="s">
        <v>28</v>
      </c>
      <c r="AD990" s="95" t="s">
        <v>28</v>
      </c>
      <c r="AE990" s="95">
        <f t="shared" si="92"/>
        <v>0</v>
      </c>
      <c r="AF990" s="100">
        <f t="shared" si="93"/>
        <v>1</v>
      </c>
      <c r="AG990" s="95" t="e">
        <f t="shared" si="94"/>
        <v>#N/A</v>
      </c>
      <c r="AH990" s="95"/>
      <c r="AI990" s="101" t="s">
        <v>28</v>
      </c>
      <c r="AJ990" s="101" t="s">
        <v>28</v>
      </c>
      <c r="AK990" s="101" t="s">
        <v>28</v>
      </c>
      <c r="AL990" s="102" t="str">
        <f t="shared" si="95"/>
        <v>nezměněna</v>
      </c>
      <c r="AM990" s="103"/>
    </row>
    <row r="991" spans="1:39" ht="15">
      <c r="A991" s="105" t="str">
        <f>IF('VSTUP SCAUx'!AY991="","",'VSTUP SCAUx'!AY991)</f>
        <v/>
      </c>
      <c r="B991" s="105" t="str">
        <f>IF('VSTUP SCAUx'!A991="","",'VSTUP SCAUx'!A991)</f>
        <v/>
      </c>
      <c r="C991" s="105" t="str">
        <f>IF('VSTUP SCAUx'!B991="","",'VSTUP SCAUx'!B991)</f>
        <v/>
      </c>
      <c r="D991" s="105" t="str">
        <f>IF('VSTUP SCAUx'!C991="","",'VSTUP SCAUx'!C991)</f>
        <v/>
      </c>
      <c r="E991" s="105" t="str">
        <f>IF('VSTUP SCAUx'!I991="","",'VSTUP SCAUx'!I991)</f>
        <v/>
      </c>
      <c r="F991" s="95" t="str">
        <f>IF('VSTUP SCAUx'!F991="","",'VSTUP SCAUx'!F991)</f>
        <v/>
      </c>
      <c r="G991" s="95" t="str">
        <f>IF('VSTUP SCAUx'!G991="","",'VSTUP SCAUx'!G991)</f>
        <v/>
      </c>
      <c r="H991" s="101" t="str">
        <f>IF('VSTUP SCAUx'!AC991="","","ANO")</f>
        <v/>
      </c>
      <c r="I991" s="106" t="str">
        <f>IF('VSTUP SCAUx'!BD991="","",'VSTUP SCAUx'!BD991)</f>
        <v/>
      </c>
      <c r="J991" s="101" t="str">
        <f>IF('VSTUP SCAUx'!N991="","",'VSTUP SCAUx'!N991)</f>
        <v/>
      </c>
      <c r="K991" s="95" t="s">
        <v>28</v>
      </c>
      <c r="L991" s="95" t="s">
        <v>28</v>
      </c>
      <c r="M991" s="95" t="s">
        <v>28</v>
      </c>
      <c r="N991" s="95"/>
      <c r="O991" s="95" t="s">
        <v>28</v>
      </c>
      <c r="P991" s="96" t="e">
        <f>ROUND(IF(F991="vyplnit","-",VLOOKUP(CONCATENATE(Y991,G991," ",Z991),ZU!$A$6:$H$100,5,FALSE)*F991),2)</f>
        <v>#N/A</v>
      </c>
      <c r="Q991" s="96" t="e">
        <f t="shared" si="90"/>
        <v>#N/A</v>
      </c>
      <c r="R991" s="97" t="s">
        <v>28</v>
      </c>
      <c r="S991" s="97" t="s">
        <v>28</v>
      </c>
      <c r="T991" s="97" t="s">
        <v>28</v>
      </c>
      <c r="U991" s="96"/>
      <c r="V991" s="101" t="str">
        <f>IF('VSTUP SCAUx'!BH991="","",'VSTUP SCAUx'!BH991)</f>
        <v/>
      </c>
      <c r="W991" s="101" t="str">
        <f>IF('VSTUP SCAUx'!BI991="","",'VSTUP SCAUx'!BI991)</f>
        <v/>
      </c>
      <c r="X991" s="98" t="e">
        <f t="shared" si="91"/>
        <v>#VALUE!</v>
      </c>
      <c r="Y991" s="99">
        <f>IF(A991="vyplnit"," ",VLOOKUP(A991,ZU!$B$6:$H$101,2,FALSE))</f>
        <v>0</v>
      </c>
      <c r="Z991" s="95" t="s">
        <v>28</v>
      </c>
      <c r="AA991" s="95"/>
      <c r="AB991" s="95" t="s">
        <v>28</v>
      </c>
      <c r="AC991" s="95" t="s">
        <v>28</v>
      </c>
      <c r="AD991" s="95" t="s">
        <v>28</v>
      </c>
      <c r="AE991" s="95">
        <f t="shared" si="92"/>
        <v>0</v>
      </c>
      <c r="AF991" s="100">
        <f t="shared" si="93"/>
        <v>1</v>
      </c>
      <c r="AG991" s="95" t="e">
        <f t="shared" si="94"/>
        <v>#N/A</v>
      </c>
      <c r="AH991" s="95"/>
      <c r="AI991" s="101" t="s">
        <v>28</v>
      </c>
      <c r="AJ991" s="101" t="s">
        <v>28</v>
      </c>
      <c r="AK991" s="101" t="s">
        <v>28</v>
      </c>
      <c r="AL991" s="102" t="str">
        <f t="shared" si="95"/>
        <v>nezměněna</v>
      </c>
      <c r="AM991" s="103"/>
    </row>
    <row r="992" spans="1:39" ht="15">
      <c r="A992" s="105" t="str">
        <f>IF('VSTUP SCAUx'!AY992="","",'VSTUP SCAUx'!AY992)</f>
        <v/>
      </c>
      <c r="B992" s="105" t="str">
        <f>IF('VSTUP SCAUx'!A992="","",'VSTUP SCAUx'!A992)</f>
        <v/>
      </c>
      <c r="C992" s="105" t="str">
        <f>IF('VSTUP SCAUx'!B992="","",'VSTUP SCAUx'!B992)</f>
        <v/>
      </c>
      <c r="D992" s="105" t="str">
        <f>IF('VSTUP SCAUx'!C992="","",'VSTUP SCAUx'!C992)</f>
        <v/>
      </c>
      <c r="E992" s="105" t="str">
        <f>IF('VSTUP SCAUx'!I992="","",'VSTUP SCAUx'!I992)</f>
        <v/>
      </c>
      <c r="F992" s="95" t="str">
        <f>IF('VSTUP SCAUx'!F992="","",'VSTUP SCAUx'!F992)</f>
        <v/>
      </c>
      <c r="G992" s="95" t="str">
        <f>IF('VSTUP SCAUx'!G992="","",'VSTUP SCAUx'!G992)</f>
        <v/>
      </c>
      <c r="H992" s="101" t="str">
        <f>IF('VSTUP SCAUx'!AC992="","","ANO")</f>
        <v/>
      </c>
      <c r="I992" s="106" t="str">
        <f>IF('VSTUP SCAUx'!BD992="","",'VSTUP SCAUx'!BD992)</f>
        <v/>
      </c>
      <c r="J992" s="101" t="str">
        <f>IF('VSTUP SCAUx'!N992="","",'VSTUP SCAUx'!N992)</f>
        <v/>
      </c>
      <c r="K992" s="95" t="s">
        <v>28</v>
      </c>
      <c r="L992" s="95" t="s">
        <v>28</v>
      </c>
      <c r="M992" s="95" t="s">
        <v>28</v>
      </c>
      <c r="N992" s="95"/>
      <c r="O992" s="95" t="s">
        <v>28</v>
      </c>
      <c r="P992" s="96" t="e">
        <f>ROUND(IF(F992="vyplnit","-",VLOOKUP(CONCATENATE(Y992,G992," ",Z992),ZU!$A$6:$H$100,5,FALSE)*F992),2)</f>
        <v>#N/A</v>
      </c>
      <c r="Q992" s="96" t="e">
        <f t="shared" si="90"/>
        <v>#N/A</v>
      </c>
      <c r="R992" s="97" t="s">
        <v>28</v>
      </c>
      <c r="S992" s="97" t="s">
        <v>28</v>
      </c>
      <c r="T992" s="97" t="s">
        <v>28</v>
      </c>
      <c r="U992" s="96"/>
      <c r="V992" s="101" t="str">
        <f>IF('VSTUP SCAUx'!BH992="","",'VSTUP SCAUx'!BH992)</f>
        <v/>
      </c>
      <c r="W992" s="101" t="str">
        <f>IF('VSTUP SCAUx'!BI992="","",'VSTUP SCAUx'!BI992)</f>
        <v/>
      </c>
      <c r="X992" s="98" t="e">
        <f t="shared" si="91"/>
        <v>#VALUE!</v>
      </c>
      <c r="Y992" s="99">
        <f>IF(A992="vyplnit"," ",VLOOKUP(A992,ZU!$B$6:$H$101,2,FALSE))</f>
        <v>0</v>
      </c>
      <c r="Z992" s="95" t="s">
        <v>28</v>
      </c>
      <c r="AA992" s="95"/>
      <c r="AB992" s="95" t="s">
        <v>28</v>
      </c>
      <c r="AC992" s="95" t="s">
        <v>28</v>
      </c>
      <c r="AD992" s="95" t="s">
        <v>28</v>
      </c>
      <c r="AE992" s="95">
        <f t="shared" si="92"/>
        <v>0</v>
      </c>
      <c r="AF992" s="100">
        <f t="shared" si="93"/>
        <v>1</v>
      </c>
      <c r="AG992" s="95" t="e">
        <f t="shared" si="94"/>
        <v>#N/A</v>
      </c>
      <c r="AH992" s="95"/>
      <c r="AI992" s="101" t="s">
        <v>28</v>
      </c>
      <c r="AJ992" s="101" t="s">
        <v>28</v>
      </c>
      <c r="AK992" s="101" t="s">
        <v>28</v>
      </c>
      <c r="AL992" s="102" t="str">
        <f t="shared" si="95"/>
        <v>nezměněna</v>
      </c>
      <c r="AM992" s="103"/>
    </row>
    <row r="993" spans="1:39" ht="15">
      <c r="A993" s="105" t="str">
        <f>IF('VSTUP SCAUx'!AY993="","",'VSTUP SCAUx'!AY993)</f>
        <v/>
      </c>
      <c r="B993" s="105" t="str">
        <f>IF('VSTUP SCAUx'!A993="","",'VSTUP SCAUx'!A993)</f>
        <v/>
      </c>
      <c r="C993" s="105" t="str">
        <f>IF('VSTUP SCAUx'!B993="","",'VSTUP SCAUx'!B993)</f>
        <v/>
      </c>
      <c r="D993" s="105" t="str">
        <f>IF('VSTUP SCAUx'!C993="","",'VSTUP SCAUx'!C993)</f>
        <v/>
      </c>
      <c r="E993" s="105" t="str">
        <f>IF('VSTUP SCAUx'!I993="","",'VSTUP SCAUx'!I993)</f>
        <v/>
      </c>
      <c r="F993" s="95" t="str">
        <f>IF('VSTUP SCAUx'!F993="","",'VSTUP SCAUx'!F993)</f>
        <v/>
      </c>
      <c r="G993" s="95" t="str">
        <f>IF('VSTUP SCAUx'!G993="","",'VSTUP SCAUx'!G993)</f>
        <v/>
      </c>
      <c r="H993" s="101" t="str">
        <f>IF('VSTUP SCAUx'!AC993="","","ANO")</f>
        <v/>
      </c>
      <c r="I993" s="106" t="str">
        <f>IF('VSTUP SCAUx'!BD993="","",'VSTUP SCAUx'!BD993)</f>
        <v/>
      </c>
      <c r="J993" s="101" t="str">
        <f>IF('VSTUP SCAUx'!N993="","",'VSTUP SCAUx'!N993)</f>
        <v/>
      </c>
      <c r="K993" s="95" t="s">
        <v>28</v>
      </c>
      <c r="L993" s="95" t="s">
        <v>28</v>
      </c>
      <c r="M993" s="95" t="s">
        <v>28</v>
      </c>
      <c r="N993" s="95"/>
      <c r="O993" s="95" t="s">
        <v>28</v>
      </c>
      <c r="P993" s="96" t="e">
        <f>ROUND(IF(F993="vyplnit","-",VLOOKUP(CONCATENATE(Y993,G993," ",Z993),ZU!$A$6:$H$100,5,FALSE)*F993),2)</f>
        <v>#N/A</v>
      </c>
      <c r="Q993" s="96" t="e">
        <f t="shared" si="90"/>
        <v>#N/A</v>
      </c>
      <c r="R993" s="97" t="s">
        <v>28</v>
      </c>
      <c r="S993" s="97" t="s">
        <v>28</v>
      </c>
      <c r="T993" s="97" t="s">
        <v>28</v>
      </c>
      <c r="U993" s="96"/>
      <c r="V993" s="101" t="str">
        <f>IF('VSTUP SCAUx'!BH993="","",'VSTUP SCAUx'!BH993)</f>
        <v/>
      </c>
      <c r="W993" s="101" t="str">
        <f>IF('VSTUP SCAUx'!BI993="","",'VSTUP SCAUx'!BI993)</f>
        <v/>
      </c>
      <c r="X993" s="98" t="e">
        <f t="shared" si="91"/>
        <v>#VALUE!</v>
      </c>
      <c r="Y993" s="99">
        <f>IF(A993="vyplnit"," ",VLOOKUP(A993,ZU!$B$6:$H$101,2,FALSE))</f>
        <v>0</v>
      </c>
      <c r="Z993" s="95" t="s">
        <v>28</v>
      </c>
      <c r="AA993" s="95"/>
      <c r="AB993" s="95" t="s">
        <v>28</v>
      </c>
      <c r="AC993" s="95" t="s">
        <v>28</v>
      </c>
      <c r="AD993" s="95" t="s">
        <v>28</v>
      </c>
      <c r="AE993" s="95">
        <f t="shared" si="92"/>
        <v>0</v>
      </c>
      <c r="AF993" s="100">
        <f t="shared" si="93"/>
        <v>1</v>
      </c>
      <c r="AG993" s="95" t="e">
        <f t="shared" si="94"/>
        <v>#N/A</v>
      </c>
      <c r="AH993" s="95"/>
      <c r="AI993" s="101" t="s">
        <v>28</v>
      </c>
      <c r="AJ993" s="101" t="s">
        <v>28</v>
      </c>
      <c r="AK993" s="101" t="s">
        <v>28</v>
      </c>
      <c r="AL993" s="102" t="str">
        <f t="shared" si="95"/>
        <v>nezměněna</v>
      </c>
      <c r="AM993" s="103"/>
    </row>
    <row r="994" spans="1:39" ht="15">
      <c r="A994" s="105" t="str">
        <f>IF('VSTUP SCAUx'!AY994="","",'VSTUP SCAUx'!AY994)</f>
        <v/>
      </c>
      <c r="B994" s="105" t="str">
        <f>IF('VSTUP SCAUx'!A994="","",'VSTUP SCAUx'!A994)</f>
        <v/>
      </c>
      <c r="C994" s="105" t="str">
        <f>IF('VSTUP SCAUx'!B994="","",'VSTUP SCAUx'!B994)</f>
        <v/>
      </c>
      <c r="D994" s="105" t="str">
        <f>IF('VSTUP SCAUx'!C994="","",'VSTUP SCAUx'!C994)</f>
        <v/>
      </c>
      <c r="E994" s="105" t="str">
        <f>IF('VSTUP SCAUx'!I994="","",'VSTUP SCAUx'!I994)</f>
        <v/>
      </c>
      <c r="F994" s="95" t="str">
        <f>IF('VSTUP SCAUx'!F994="","",'VSTUP SCAUx'!F994)</f>
        <v/>
      </c>
      <c r="G994" s="95" t="str">
        <f>IF('VSTUP SCAUx'!G994="","",'VSTUP SCAUx'!G994)</f>
        <v/>
      </c>
      <c r="H994" s="101" t="str">
        <f>IF('VSTUP SCAUx'!AC994="","","ANO")</f>
        <v/>
      </c>
      <c r="I994" s="106" t="str">
        <f>IF('VSTUP SCAUx'!BD994="","",'VSTUP SCAUx'!BD994)</f>
        <v/>
      </c>
      <c r="J994" s="101" t="str">
        <f>IF('VSTUP SCAUx'!N994="","",'VSTUP SCAUx'!N994)</f>
        <v/>
      </c>
      <c r="K994" s="95" t="s">
        <v>28</v>
      </c>
      <c r="L994" s="95" t="s">
        <v>28</v>
      </c>
      <c r="M994" s="95" t="s">
        <v>28</v>
      </c>
      <c r="N994" s="95"/>
      <c r="O994" s="95" t="s">
        <v>28</v>
      </c>
      <c r="P994" s="96" t="e">
        <f>ROUND(IF(F994="vyplnit","-",VLOOKUP(CONCATENATE(Y994,G994," ",Z994),ZU!$A$6:$H$100,5,FALSE)*F994),2)</f>
        <v>#N/A</v>
      </c>
      <c r="Q994" s="96" t="e">
        <f t="shared" si="90"/>
        <v>#N/A</v>
      </c>
      <c r="R994" s="97" t="s">
        <v>28</v>
      </c>
      <c r="S994" s="97" t="s">
        <v>28</v>
      </c>
      <c r="T994" s="97" t="s">
        <v>28</v>
      </c>
      <c r="U994" s="96"/>
      <c r="V994" s="101" t="str">
        <f>IF('VSTUP SCAUx'!BH994="","",'VSTUP SCAUx'!BH994)</f>
        <v/>
      </c>
      <c r="W994" s="101" t="str">
        <f>IF('VSTUP SCAUx'!BI994="","",'VSTUP SCAUx'!BI994)</f>
        <v/>
      </c>
      <c r="X994" s="98" t="e">
        <f t="shared" si="91"/>
        <v>#VALUE!</v>
      </c>
      <c r="Y994" s="99">
        <f>IF(A994="vyplnit"," ",VLOOKUP(A994,ZU!$B$6:$H$101,2,FALSE))</f>
        <v>0</v>
      </c>
      <c r="Z994" s="95" t="s">
        <v>28</v>
      </c>
      <c r="AA994" s="95"/>
      <c r="AB994" s="95" t="s">
        <v>28</v>
      </c>
      <c r="AC994" s="95" t="s">
        <v>28</v>
      </c>
      <c r="AD994" s="95" t="s">
        <v>28</v>
      </c>
      <c r="AE994" s="95">
        <f t="shared" si="92"/>
        <v>0</v>
      </c>
      <c r="AF994" s="100">
        <f t="shared" si="93"/>
        <v>1</v>
      </c>
      <c r="AG994" s="95" t="e">
        <f t="shared" si="94"/>
        <v>#N/A</v>
      </c>
      <c r="AH994" s="95"/>
      <c r="AI994" s="101" t="s">
        <v>28</v>
      </c>
      <c r="AJ994" s="101" t="s">
        <v>28</v>
      </c>
      <c r="AK994" s="101" t="s">
        <v>28</v>
      </c>
      <c r="AL994" s="102" t="str">
        <f t="shared" si="95"/>
        <v>nezměněna</v>
      </c>
      <c r="AM994" s="103"/>
    </row>
    <row r="995" spans="1:39" ht="15">
      <c r="A995" s="105" t="str">
        <f>IF('VSTUP SCAUx'!AY995="","",'VSTUP SCAUx'!AY995)</f>
        <v/>
      </c>
      <c r="B995" s="105" t="str">
        <f>IF('VSTUP SCAUx'!A995="","",'VSTUP SCAUx'!A995)</f>
        <v/>
      </c>
      <c r="C995" s="105" t="str">
        <f>IF('VSTUP SCAUx'!B995="","",'VSTUP SCAUx'!B995)</f>
        <v/>
      </c>
      <c r="D995" s="105" t="str">
        <f>IF('VSTUP SCAUx'!C995="","",'VSTUP SCAUx'!C995)</f>
        <v/>
      </c>
      <c r="E995" s="105" t="str">
        <f>IF('VSTUP SCAUx'!I995="","",'VSTUP SCAUx'!I995)</f>
        <v/>
      </c>
      <c r="F995" s="95" t="str">
        <f>IF('VSTUP SCAUx'!F995="","",'VSTUP SCAUx'!F995)</f>
        <v/>
      </c>
      <c r="G995" s="95" t="str">
        <f>IF('VSTUP SCAUx'!G995="","",'VSTUP SCAUx'!G995)</f>
        <v/>
      </c>
      <c r="H995" s="101" t="str">
        <f>IF('VSTUP SCAUx'!AC995="","","ANO")</f>
        <v/>
      </c>
      <c r="I995" s="106" t="str">
        <f>IF('VSTUP SCAUx'!BD995="","",'VSTUP SCAUx'!BD995)</f>
        <v/>
      </c>
      <c r="J995" s="101" t="str">
        <f>IF('VSTUP SCAUx'!N995="","",'VSTUP SCAUx'!N995)</f>
        <v/>
      </c>
      <c r="K995" s="95" t="s">
        <v>28</v>
      </c>
      <c r="L995" s="95" t="s">
        <v>28</v>
      </c>
      <c r="M995" s="95" t="s">
        <v>28</v>
      </c>
      <c r="N995" s="95"/>
      <c r="O995" s="95" t="s">
        <v>28</v>
      </c>
      <c r="P995" s="96" t="e">
        <f>ROUND(IF(F995="vyplnit","-",VLOOKUP(CONCATENATE(Y995,G995," ",Z995),ZU!$A$6:$H$100,5,FALSE)*F995),2)</f>
        <v>#N/A</v>
      </c>
      <c r="Q995" s="96" t="e">
        <f t="shared" si="90"/>
        <v>#N/A</v>
      </c>
      <c r="R995" s="97" t="s">
        <v>28</v>
      </c>
      <c r="S995" s="97" t="s">
        <v>28</v>
      </c>
      <c r="T995" s="97" t="s">
        <v>28</v>
      </c>
      <c r="U995" s="96"/>
      <c r="V995" s="101" t="str">
        <f>IF('VSTUP SCAUx'!BH995="","",'VSTUP SCAUx'!BH995)</f>
        <v/>
      </c>
      <c r="W995" s="101" t="str">
        <f>IF('VSTUP SCAUx'!BI995="","",'VSTUP SCAUx'!BI995)</f>
        <v/>
      </c>
      <c r="X995" s="98" t="e">
        <f t="shared" si="91"/>
        <v>#VALUE!</v>
      </c>
      <c r="Y995" s="99">
        <f>IF(A995="vyplnit"," ",VLOOKUP(A995,ZU!$B$6:$H$101,2,FALSE))</f>
        <v>0</v>
      </c>
      <c r="Z995" s="95" t="s">
        <v>28</v>
      </c>
      <c r="AA995" s="95"/>
      <c r="AB995" s="95" t="s">
        <v>28</v>
      </c>
      <c r="AC995" s="95" t="s">
        <v>28</v>
      </c>
      <c r="AD995" s="95" t="s">
        <v>28</v>
      </c>
      <c r="AE995" s="95">
        <f t="shared" si="92"/>
        <v>0</v>
      </c>
      <c r="AF995" s="100">
        <f t="shared" si="93"/>
        <v>1</v>
      </c>
      <c r="AG995" s="95" t="e">
        <f t="shared" si="94"/>
        <v>#N/A</v>
      </c>
      <c r="AH995" s="95"/>
      <c r="AI995" s="101" t="s">
        <v>28</v>
      </c>
      <c r="AJ995" s="101" t="s">
        <v>28</v>
      </c>
      <c r="AK995" s="101" t="s">
        <v>28</v>
      </c>
      <c r="AL995" s="102" t="str">
        <f t="shared" si="95"/>
        <v>nezměněna</v>
      </c>
      <c r="AM995" s="103"/>
    </row>
    <row r="996" spans="1:39" ht="15">
      <c r="A996" s="105" t="str">
        <f>IF('VSTUP SCAUx'!AY996="","",'VSTUP SCAUx'!AY996)</f>
        <v/>
      </c>
      <c r="B996" s="105" t="str">
        <f>IF('VSTUP SCAUx'!A996="","",'VSTUP SCAUx'!A996)</f>
        <v/>
      </c>
      <c r="C996" s="105" t="str">
        <f>IF('VSTUP SCAUx'!B996="","",'VSTUP SCAUx'!B996)</f>
        <v/>
      </c>
      <c r="D996" s="105" t="str">
        <f>IF('VSTUP SCAUx'!C996="","",'VSTUP SCAUx'!C996)</f>
        <v/>
      </c>
      <c r="E996" s="105" t="str">
        <f>IF('VSTUP SCAUx'!I996="","",'VSTUP SCAUx'!I996)</f>
        <v/>
      </c>
      <c r="F996" s="95" t="str">
        <f>IF('VSTUP SCAUx'!F996="","",'VSTUP SCAUx'!F996)</f>
        <v/>
      </c>
      <c r="G996" s="95" t="str">
        <f>IF('VSTUP SCAUx'!G996="","",'VSTUP SCAUx'!G996)</f>
        <v/>
      </c>
      <c r="H996" s="101" t="str">
        <f>IF('VSTUP SCAUx'!AC996="","","ANO")</f>
        <v/>
      </c>
      <c r="I996" s="106" t="str">
        <f>IF('VSTUP SCAUx'!BD996="","",'VSTUP SCAUx'!BD996)</f>
        <v/>
      </c>
      <c r="J996" s="101" t="str">
        <f>IF('VSTUP SCAUx'!N996="","",'VSTUP SCAUx'!N996)</f>
        <v/>
      </c>
      <c r="K996" s="95" t="s">
        <v>28</v>
      </c>
      <c r="L996" s="95" t="s">
        <v>28</v>
      </c>
      <c r="M996" s="95" t="s">
        <v>28</v>
      </c>
      <c r="N996" s="95"/>
      <c r="O996" s="95" t="s">
        <v>28</v>
      </c>
      <c r="P996" s="96" t="e">
        <f>ROUND(IF(F996="vyplnit","-",VLOOKUP(CONCATENATE(Y996,G996," ",Z996),ZU!$A$6:$H$100,5,FALSE)*F996),2)</f>
        <v>#N/A</v>
      </c>
      <c r="Q996" s="96" t="e">
        <f t="shared" si="90"/>
        <v>#N/A</v>
      </c>
      <c r="R996" s="97" t="s">
        <v>28</v>
      </c>
      <c r="S996" s="97" t="s">
        <v>28</v>
      </c>
      <c r="T996" s="97" t="s">
        <v>28</v>
      </c>
      <c r="U996" s="96"/>
      <c r="V996" s="101" t="str">
        <f>IF('VSTUP SCAUx'!BH996="","",'VSTUP SCAUx'!BH996)</f>
        <v/>
      </c>
      <c r="W996" s="101" t="str">
        <f>IF('VSTUP SCAUx'!BI996="","",'VSTUP SCAUx'!BI996)</f>
        <v/>
      </c>
      <c r="X996" s="98" t="e">
        <f t="shared" si="91"/>
        <v>#VALUE!</v>
      </c>
      <c r="Y996" s="99">
        <f>IF(A996="vyplnit"," ",VLOOKUP(A996,ZU!$B$6:$H$101,2,FALSE))</f>
        <v>0</v>
      </c>
      <c r="Z996" s="95" t="s">
        <v>28</v>
      </c>
      <c r="AA996" s="95"/>
      <c r="AB996" s="95" t="s">
        <v>28</v>
      </c>
      <c r="AC996" s="95" t="s">
        <v>28</v>
      </c>
      <c r="AD996" s="95" t="s">
        <v>28</v>
      </c>
      <c r="AE996" s="95">
        <f t="shared" si="92"/>
        <v>0</v>
      </c>
      <c r="AF996" s="100">
        <f t="shared" si="93"/>
        <v>1</v>
      </c>
      <c r="AG996" s="95" t="e">
        <f t="shared" si="94"/>
        <v>#N/A</v>
      </c>
      <c r="AH996" s="95"/>
      <c r="AI996" s="101" t="s">
        <v>28</v>
      </c>
      <c r="AJ996" s="101" t="s">
        <v>28</v>
      </c>
      <c r="AK996" s="101" t="s">
        <v>28</v>
      </c>
      <c r="AL996" s="102" t="str">
        <f t="shared" si="95"/>
        <v>nezměněna</v>
      </c>
      <c r="AM996" s="103"/>
    </row>
    <row r="997" spans="1:39" ht="15">
      <c r="A997" s="105" t="str">
        <f>IF('VSTUP SCAUx'!AY997="","",'VSTUP SCAUx'!AY997)</f>
        <v/>
      </c>
      <c r="B997" s="105" t="str">
        <f>IF('VSTUP SCAUx'!A997="","",'VSTUP SCAUx'!A997)</f>
        <v/>
      </c>
      <c r="C997" s="105" t="str">
        <f>IF('VSTUP SCAUx'!B997="","",'VSTUP SCAUx'!B997)</f>
        <v/>
      </c>
      <c r="D997" s="105" t="str">
        <f>IF('VSTUP SCAUx'!C997="","",'VSTUP SCAUx'!C997)</f>
        <v/>
      </c>
      <c r="E997" s="105" t="str">
        <f>IF('VSTUP SCAUx'!I997="","",'VSTUP SCAUx'!I997)</f>
        <v/>
      </c>
      <c r="F997" s="95" t="str">
        <f>IF('VSTUP SCAUx'!F997="","",'VSTUP SCAUx'!F997)</f>
        <v/>
      </c>
      <c r="G997" s="95" t="str">
        <f>IF('VSTUP SCAUx'!G997="","",'VSTUP SCAUx'!G997)</f>
        <v/>
      </c>
      <c r="H997" s="101" t="str">
        <f>IF('VSTUP SCAUx'!AC997="","","ANO")</f>
        <v/>
      </c>
      <c r="I997" s="106" t="str">
        <f>IF('VSTUP SCAUx'!BD997="","",'VSTUP SCAUx'!BD997)</f>
        <v/>
      </c>
      <c r="J997" s="101" t="str">
        <f>IF('VSTUP SCAUx'!N997="","",'VSTUP SCAUx'!N997)</f>
        <v/>
      </c>
      <c r="K997" s="95" t="s">
        <v>28</v>
      </c>
      <c r="L997" s="95" t="s">
        <v>28</v>
      </c>
      <c r="M997" s="95" t="s">
        <v>28</v>
      </c>
      <c r="N997" s="95"/>
      <c r="O997" s="95" t="s">
        <v>28</v>
      </c>
      <c r="P997" s="96" t="e">
        <f>ROUND(IF(F997="vyplnit","-",VLOOKUP(CONCATENATE(Y997,G997," ",Z997),ZU!$A$6:$H$100,5,FALSE)*F997),2)</f>
        <v>#N/A</v>
      </c>
      <c r="Q997" s="96" t="e">
        <f t="shared" si="90"/>
        <v>#N/A</v>
      </c>
      <c r="R997" s="97" t="s">
        <v>28</v>
      </c>
      <c r="S997" s="97" t="s">
        <v>28</v>
      </c>
      <c r="T997" s="97" t="s">
        <v>28</v>
      </c>
      <c r="U997" s="96"/>
      <c r="V997" s="101" t="str">
        <f>IF('VSTUP SCAUx'!BH997="","",'VSTUP SCAUx'!BH997)</f>
        <v/>
      </c>
      <c r="W997" s="101" t="str">
        <f>IF('VSTUP SCAUx'!BI997="","",'VSTUP SCAUx'!BI997)</f>
        <v/>
      </c>
      <c r="X997" s="98" t="e">
        <f t="shared" si="91"/>
        <v>#VALUE!</v>
      </c>
      <c r="Y997" s="99">
        <f>IF(A997="vyplnit"," ",VLOOKUP(A997,ZU!$B$6:$H$101,2,FALSE))</f>
        <v>0</v>
      </c>
      <c r="Z997" s="95" t="s">
        <v>28</v>
      </c>
      <c r="AA997" s="95"/>
      <c r="AB997" s="95" t="s">
        <v>28</v>
      </c>
      <c r="AC997" s="95" t="s">
        <v>28</v>
      </c>
      <c r="AD997" s="95" t="s">
        <v>28</v>
      </c>
      <c r="AE997" s="95">
        <f t="shared" si="92"/>
        <v>0</v>
      </c>
      <c r="AF997" s="100">
        <f t="shared" si="93"/>
        <v>1</v>
      </c>
      <c r="AG997" s="95" t="e">
        <f t="shared" si="94"/>
        <v>#N/A</v>
      </c>
      <c r="AH997" s="95"/>
      <c r="AI997" s="101" t="s">
        <v>28</v>
      </c>
      <c r="AJ997" s="101" t="s">
        <v>28</v>
      </c>
      <c r="AK997" s="101" t="s">
        <v>28</v>
      </c>
      <c r="AL997" s="102" t="str">
        <f t="shared" si="95"/>
        <v>nezměněna</v>
      </c>
      <c r="AM997" s="103"/>
    </row>
    <row r="998" spans="1:39" ht="15">
      <c r="A998" s="105" t="str">
        <f>IF('VSTUP SCAUx'!AY998="","",'VSTUP SCAUx'!AY998)</f>
        <v/>
      </c>
      <c r="B998" s="105" t="str">
        <f>IF('VSTUP SCAUx'!A998="","",'VSTUP SCAUx'!A998)</f>
        <v/>
      </c>
      <c r="C998" s="105" t="str">
        <f>IF('VSTUP SCAUx'!B998="","",'VSTUP SCAUx'!B998)</f>
        <v/>
      </c>
      <c r="D998" s="105" t="str">
        <f>IF('VSTUP SCAUx'!C998="","",'VSTUP SCAUx'!C998)</f>
        <v/>
      </c>
      <c r="E998" s="105" t="str">
        <f>IF('VSTUP SCAUx'!I998="","",'VSTUP SCAUx'!I998)</f>
        <v/>
      </c>
      <c r="F998" s="95" t="str">
        <f>IF('VSTUP SCAUx'!F998="","",'VSTUP SCAUx'!F998)</f>
        <v/>
      </c>
      <c r="G998" s="95" t="str">
        <f>IF('VSTUP SCAUx'!G998="","",'VSTUP SCAUx'!G998)</f>
        <v/>
      </c>
      <c r="H998" s="101" t="str">
        <f>IF('VSTUP SCAUx'!AC998="","","ANO")</f>
        <v/>
      </c>
      <c r="I998" s="106" t="str">
        <f>IF('VSTUP SCAUx'!BD998="","",'VSTUP SCAUx'!BD998)</f>
        <v/>
      </c>
      <c r="J998" s="101" t="str">
        <f>IF('VSTUP SCAUx'!N998="","",'VSTUP SCAUx'!N998)</f>
        <v/>
      </c>
      <c r="K998" s="95" t="s">
        <v>28</v>
      </c>
      <c r="L998" s="95" t="s">
        <v>28</v>
      </c>
      <c r="M998" s="95" t="s">
        <v>28</v>
      </c>
      <c r="N998" s="95"/>
      <c r="O998" s="95" t="s">
        <v>28</v>
      </c>
      <c r="P998" s="96" t="e">
        <f>ROUND(IF(F998="vyplnit","-",VLOOKUP(CONCATENATE(Y998,G998," ",Z998),ZU!$A$6:$H$100,5,FALSE)*F998),2)</f>
        <v>#N/A</v>
      </c>
      <c r="Q998" s="96" t="e">
        <f t="shared" si="90"/>
        <v>#N/A</v>
      </c>
      <c r="R998" s="97" t="s">
        <v>28</v>
      </c>
      <c r="S998" s="97" t="s">
        <v>28</v>
      </c>
      <c r="T998" s="97" t="s">
        <v>28</v>
      </c>
      <c r="U998" s="96"/>
      <c r="V998" s="101" t="str">
        <f>IF('VSTUP SCAUx'!BH998="","",'VSTUP SCAUx'!BH998)</f>
        <v/>
      </c>
      <c r="W998" s="101" t="str">
        <f>IF('VSTUP SCAUx'!BI998="","",'VSTUP SCAUx'!BI998)</f>
        <v/>
      </c>
      <c r="X998" s="98" t="e">
        <f t="shared" si="91"/>
        <v>#VALUE!</v>
      </c>
      <c r="Y998" s="99">
        <f>IF(A998="vyplnit"," ",VLOOKUP(A998,ZU!$B$6:$H$101,2,FALSE))</f>
        <v>0</v>
      </c>
      <c r="Z998" s="95" t="s">
        <v>28</v>
      </c>
      <c r="AA998" s="95"/>
      <c r="AB998" s="95" t="s">
        <v>28</v>
      </c>
      <c r="AC998" s="95" t="s">
        <v>28</v>
      </c>
      <c r="AD998" s="95" t="s">
        <v>28</v>
      </c>
      <c r="AE998" s="95">
        <f t="shared" si="92"/>
        <v>0</v>
      </c>
      <c r="AF998" s="100">
        <f t="shared" si="93"/>
        <v>1</v>
      </c>
      <c r="AG998" s="95" t="e">
        <f t="shared" si="94"/>
        <v>#N/A</v>
      </c>
      <c r="AH998" s="95"/>
      <c r="AI998" s="101" t="s">
        <v>28</v>
      </c>
      <c r="AJ998" s="101" t="s">
        <v>28</v>
      </c>
      <c r="AK998" s="101" t="s">
        <v>28</v>
      </c>
      <c r="AL998" s="102" t="str">
        <f t="shared" si="95"/>
        <v>nezměněna</v>
      </c>
      <c r="AM998" s="103"/>
    </row>
    <row r="999" spans="1:39" ht="15">
      <c r="A999" s="105" t="str">
        <f>IF('VSTUP SCAUx'!AY999="","",'VSTUP SCAUx'!AY999)</f>
        <v/>
      </c>
      <c r="B999" s="105" t="str">
        <f>IF('VSTUP SCAUx'!A999="","",'VSTUP SCAUx'!A999)</f>
        <v/>
      </c>
      <c r="C999" s="105" t="str">
        <f>IF('VSTUP SCAUx'!B999="","",'VSTUP SCAUx'!B999)</f>
        <v/>
      </c>
      <c r="D999" s="105" t="str">
        <f>IF('VSTUP SCAUx'!C999="","",'VSTUP SCAUx'!C999)</f>
        <v/>
      </c>
      <c r="E999" s="105" t="str">
        <f>IF('VSTUP SCAUx'!I999="","",'VSTUP SCAUx'!I999)</f>
        <v/>
      </c>
      <c r="F999" s="95" t="str">
        <f>IF('VSTUP SCAUx'!F999="","",'VSTUP SCAUx'!F999)</f>
        <v/>
      </c>
      <c r="G999" s="95" t="str">
        <f>IF('VSTUP SCAUx'!G999="","",'VSTUP SCAUx'!G999)</f>
        <v/>
      </c>
      <c r="H999" s="101" t="str">
        <f>IF('VSTUP SCAUx'!AC999="","","ANO")</f>
        <v/>
      </c>
      <c r="I999" s="106" t="str">
        <f>IF('VSTUP SCAUx'!BD999="","",'VSTUP SCAUx'!BD999)</f>
        <v/>
      </c>
      <c r="J999" s="101" t="str">
        <f>IF('VSTUP SCAUx'!N999="","",'VSTUP SCAUx'!N999)</f>
        <v/>
      </c>
      <c r="K999" s="95" t="s">
        <v>28</v>
      </c>
      <c r="L999" s="95" t="s">
        <v>28</v>
      </c>
      <c r="M999" s="95" t="s">
        <v>28</v>
      </c>
      <c r="N999" s="95"/>
      <c r="O999" s="95" t="s">
        <v>28</v>
      </c>
      <c r="P999" s="96" t="e">
        <f>ROUND(IF(F999="vyplnit","-",VLOOKUP(CONCATENATE(Y999,G999," ",Z999),ZU!$A$6:$H$100,5,FALSE)*F999),2)</f>
        <v>#N/A</v>
      </c>
      <c r="Q999" s="96" t="e">
        <f t="shared" si="90"/>
        <v>#N/A</v>
      </c>
      <c r="R999" s="97" t="s">
        <v>28</v>
      </c>
      <c r="S999" s="97" t="s">
        <v>28</v>
      </c>
      <c r="T999" s="97" t="s">
        <v>28</v>
      </c>
      <c r="U999" s="96"/>
      <c r="V999" s="101" t="str">
        <f>IF('VSTUP SCAUx'!BH999="","",'VSTUP SCAUx'!BH999)</f>
        <v/>
      </c>
      <c r="W999" s="101" t="str">
        <f>IF('VSTUP SCAUx'!BI999="","",'VSTUP SCAUx'!BI999)</f>
        <v/>
      </c>
      <c r="X999" s="98" t="e">
        <f t="shared" si="91"/>
        <v>#VALUE!</v>
      </c>
      <c r="Y999" s="99">
        <f>IF(A999="vyplnit"," ",VLOOKUP(A999,ZU!$B$6:$H$101,2,FALSE))</f>
        <v>0</v>
      </c>
      <c r="Z999" s="95" t="s">
        <v>28</v>
      </c>
      <c r="AA999" s="95"/>
      <c r="AB999" s="95" t="s">
        <v>28</v>
      </c>
      <c r="AC999" s="95" t="s">
        <v>28</v>
      </c>
      <c r="AD999" s="95" t="s">
        <v>28</v>
      </c>
      <c r="AE999" s="95">
        <f t="shared" si="92"/>
        <v>0</v>
      </c>
      <c r="AF999" s="100">
        <f t="shared" si="93"/>
        <v>1</v>
      </c>
      <c r="AG999" s="95" t="e">
        <f t="shared" si="94"/>
        <v>#N/A</v>
      </c>
      <c r="AH999" s="95"/>
      <c r="AI999" s="101" t="s">
        <v>28</v>
      </c>
      <c r="AJ999" s="101" t="s">
        <v>28</v>
      </c>
      <c r="AK999" s="101" t="s">
        <v>28</v>
      </c>
      <c r="AL999" s="102" t="str">
        <f t="shared" si="95"/>
        <v>nezměněna</v>
      </c>
      <c r="AM999" s="103"/>
    </row>
    <row r="1000" spans="1:39" ht="15">
      <c r="A1000" s="105" t="str">
        <f>IF('VSTUP SCAUx'!AY1000="","",'VSTUP SCAUx'!AY1000)</f>
        <v/>
      </c>
      <c r="B1000" s="105" t="str">
        <f>IF('VSTUP SCAUx'!A1000="","",'VSTUP SCAUx'!A1000)</f>
        <v/>
      </c>
      <c r="C1000" s="105" t="str">
        <f>IF('VSTUP SCAUx'!B1000="","",'VSTUP SCAUx'!B1000)</f>
        <v/>
      </c>
      <c r="D1000" s="105" t="str">
        <f>IF('VSTUP SCAUx'!C1000="","",'VSTUP SCAUx'!C1000)</f>
        <v/>
      </c>
      <c r="E1000" s="105" t="str">
        <f>IF('VSTUP SCAUx'!I1000="","",'VSTUP SCAUx'!I1000)</f>
        <v/>
      </c>
      <c r="F1000" s="95" t="str">
        <f>IF('VSTUP SCAUx'!F1000="","",'VSTUP SCAUx'!F1000)</f>
        <v/>
      </c>
      <c r="G1000" s="95" t="str">
        <f>IF('VSTUP SCAUx'!G1000="","",'VSTUP SCAUx'!G1000)</f>
        <v/>
      </c>
      <c r="H1000" s="101" t="str">
        <f>IF('VSTUP SCAUx'!AC1000="","","ANO")</f>
        <v/>
      </c>
      <c r="I1000" s="106" t="str">
        <f>IF('VSTUP SCAUx'!BD1000="","",'VSTUP SCAUx'!BD1000)</f>
        <v/>
      </c>
      <c r="J1000" s="101" t="str">
        <f>IF('VSTUP SCAUx'!N1000="","",'VSTUP SCAUx'!N1000)</f>
        <v/>
      </c>
      <c r="K1000" s="95" t="s">
        <v>28</v>
      </c>
      <c r="L1000" s="95" t="s">
        <v>28</v>
      </c>
      <c r="M1000" s="95" t="s">
        <v>28</v>
      </c>
      <c r="N1000" s="95"/>
      <c r="O1000" s="95" t="s">
        <v>28</v>
      </c>
      <c r="P1000" s="96" t="e">
        <f>ROUND(IF(F1000="vyplnit","-",VLOOKUP(CONCATENATE(Y1000,G1000," ",Z1000),ZU!$A$6:$H$100,5,FALSE)*F1000),2)</f>
        <v>#N/A</v>
      </c>
      <c r="Q1000" s="96" t="e">
        <f t="shared" si="90"/>
        <v>#N/A</v>
      </c>
      <c r="R1000" s="97" t="s">
        <v>28</v>
      </c>
      <c r="S1000" s="97" t="s">
        <v>28</v>
      </c>
      <c r="T1000" s="97" t="s">
        <v>28</v>
      </c>
      <c r="U1000" s="96"/>
      <c r="V1000" s="101" t="str">
        <f>IF('VSTUP SCAUx'!BH1000="","",'VSTUP SCAUx'!BH1000)</f>
        <v/>
      </c>
      <c r="W1000" s="101" t="str">
        <f>IF('VSTUP SCAUx'!BI1000="","",'VSTUP SCAUx'!BI1000)</f>
        <v/>
      </c>
      <c r="X1000" s="98" t="e">
        <f t="shared" si="91"/>
        <v>#VALUE!</v>
      </c>
      <c r="Y1000" s="99">
        <f>IF(A1000="vyplnit"," ",VLOOKUP(A1000,ZU!$B$6:$H$101,2,FALSE))</f>
        <v>0</v>
      </c>
      <c r="Z1000" s="95" t="s">
        <v>28</v>
      </c>
      <c r="AA1000" s="95"/>
      <c r="AB1000" s="95" t="s">
        <v>28</v>
      </c>
      <c r="AC1000" s="95" t="s">
        <v>28</v>
      </c>
      <c r="AD1000" s="95" t="s">
        <v>28</v>
      </c>
      <c r="AE1000" s="95">
        <f t="shared" si="92"/>
        <v>0</v>
      </c>
      <c r="AF1000" s="100">
        <f t="shared" si="93"/>
        <v>1</v>
      </c>
      <c r="AG1000" s="95" t="e">
        <f t="shared" si="94"/>
        <v>#N/A</v>
      </c>
      <c r="AH1000" s="95"/>
      <c r="AI1000" s="101" t="s">
        <v>28</v>
      </c>
      <c r="AJ1000" s="101" t="s">
        <v>28</v>
      </c>
      <c r="AK1000" s="101" t="s">
        <v>28</v>
      </c>
      <c r="AL1000" s="102" t="str">
        <f t="shared" si="95"/>
        <v>nezměněna</v>
      </c>
      <c r="AM1000" s="103"/>
    </row>
  </sheetData>
  <autoFilter ref="A4:Z5"/>
  <mergeCells count="6">
    <mergeCell ref="A3:I3"/>
    <mergeCell ref="AJ3:AL3"/>
    <mergeCell ref="AB3:AG3"/>
    <mergeCell ref="K3:M3"/>
    <mergeCell ref="V3:X3"/>
    <mergeCell ref="O3:T3"/>
  </mergeCells>
  <conditionalFormatting sqref="J6:J7 A6:E7 V6:W7 K5:O1000 Z5:AH1000 F5:G1000 B5">
    <cfRule type="cellIs" priority="15" dxfId="16" operator="equal" stopIfTrue="1">
      <formula>"vyplnit"</formula>
    </cfRule>
  </conditionalFormatting>
  <conditionalFormatting sqref="R5:T1000 V5:W1000 A5:E1000">
    <cfRule type="cellIs" priority="16" dxfId="16" operator="equal" stopIfTrue="1">
      <formula>"vyplnit"</formula>
    </cfRule>
  </conditionalFormatting>
  <conditionalFormatting sqref="V5:W1000">
    <cfRule type="cellIs" priority="8" dxfId="15" operator="equal" stopIfTrue="1">
      <formula>"vyplnit"</formula>
    </cfRule>
  </conditionalFormatting>
  <conditionalFormatting sqref="Z5:AD1000">
    <cfRule type="cellIs" priority="7" dxfId="15" operator="equal" stopIfTrue="1">
      <formula>"vyplnit"</formula>
    </cfRule>
  </conditionalFormatting>
  <conditionalFormatting sqref="AI5:AK1000">
    <cfRule type="cellIs" priority="5" dxfId="19" operator="equal" stopIfTrue="1">
      <formula>"vyplnit"</formula>
    </cfRule>
  </conditionalFormatting>
  <conditionalFormatting sqref="I6:I7">
    <cfRule type="cellIs" priority="3" dxfId="16" operator="equal" stopIfTrue="1">
      <formula>"vyplnit"</formula>
    </cfRule>
  </conditionalFormatting>
  <conditionalFormatting sqref="H6:H7">
    <cfRule type="cellIs" priority="1" dxfId="16" operator="equal" stopIfTrue="1">
      <formula>"vyplnit"</formula>
    </cfRule>
  </conditionalFormatting>
  <printOptions/>
  <pageMargins left="0.7086614173228347" right="0.7086614173228347" top="0.7480314960629921" bottom="0.7480314960629921" header="0.11811023622047245" footer="0.11811023622047245"/>
  <pageSetup horizontalDpi="600" verticalDpi="600" orientation="landscape" paperSize="9" scale="85" r:id="rId4"/>
  <headerFooter alignWithMargins="0">
    <oddFooter xml:space="preserve">&amp;LF-CAU-002-12/&amp;P z &amp;N/24.06.2010&amp;R 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E5"/>
  <sheetViews>
    <sheetView workbookViewId="0" topLeftCell="A1"/>
  </sheetViews>
  <sheetFormatPr defaultColWidth="9.125" defaultRowHeight="12.75"/>
  <cols>
    <col min="1" max="3" width="9.125" style="131" customWidth="1"/>
    <col min="4" max="5" width="9.125" style="130" customWidth="1"/>
    <col min="6" max="16384" width="9.125" style="131" customWidth="1"/>
  </cols>
  <sheetData>
    <row r="1" spans="1:5" ht="21">
      <c r="A1" s="166" t="s">
        <v>245</v>
      </c>
      <c r="B1" s="166"/>
      <c r="C1" s="166"/>
      <c r="D1" s="166"/>
      <c r="E1" s="166"/>
    </row>
    <row r="3" spans="1:5" ht="25.5">
      <c r="A3" s="128" t="s">
        <v>29</v>
      </c>
      <c r="B3" s="129" t="s">
        <v>31</v>
      </c>
      <c r="C3" s="129" t="s">
        <v>32</v>
      </c>
      <c r="D3" s="130" t="s">
        <v>56</v>
      </c>
      <c r="E3" s="130" t="s">
        <v>57</v>
      </c>
    </row>
    <row r="4" spans="1:4" ht="12.75">
      <c r="A4" s="132"/>
      <c r="B4" s="133"/>
      <c r="C4" s="134"/>
      <c r="D4" s="135"/>
    </row>
    <row r="5" spans="1:4" ht="12.75">
      <c r="A5" s="132"/>
      <c r="B5" s="133"/>
      <c r="C5" s="134"/>
      <c r="D5" s="135"/>
    </row>
  </sheetData>
  <conditionalFormatting sqref="A4:C5">
    <cfRule type="cellIs" priority="1" dxfId="16" operator="equal" stopIfTrue="1">
      <formula>"vyplnit"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/>
  <dimension ref="A1:AJ9"/>
  <sheetViews>
    <sheetView zoomScale="85" zoomScaleNormal="85" workbookViewId="0" topLeftCell="G1">
      <pane ySplit="8" topLeftCell="A9" activePane="bottomLeft" state="frozen"/>
      <selection pane="topLeft" activeCell="N1" sqref="N1"/>
      <selection pane="bottomLeft" activeCell="J40" sqref="J40"/>
    </sheetView>
  </sheetViews>
  <sheetFormatPr defaultColWidth="9.125" defaultRowHeight="12.75" outlineLevelCol="1"/>
  <cols>
    <col min="1" max="1" width="8.875" style="75" bestFit="1" customWidth="1"/>
    <col min="2" max="2" width="20.125" style="75" bestFit="1" customWidth="1"/>
    <col min="3" max="3" width="12.25390625" style="75" bestFit="1" customWidth="1"/>
    <col min="4" max="4" width="15.125" style="75" customWidth="1"/>
    <col min="5" max="5" width="9.25390625" style="75" customWidth="1"/>
    <col min="6" max="6" width="15.875" style="75" customWidth="1"/>
    <col min="7" max="8" width="9.125" style="75" customWidth="1"/>
    <col min="9" max="9" width="9.00390625" style="75" customWidth="1"/>
    <col min="10" max="10" width="18.25390625" style="75" customWidth="1"/>
    <col min="11" max="11" width="9.00390625" style="75" customWidth="1"/>
    <col min="12" max="12" width="10.00390625" style="75" customWidth="1"/>
    <col min="13" max="13" width="14.625" style="75" customWidth="1"/>
    <col min="14" max="14" width="2.25390625" style="75" customWidth="1"/>
    <col min="15" max="17" width="11.875" style="75" bestFit="1" customWidth="1"/>
    <col min="18" max="18" width="16.00390625" style="75" customWidth="1"/>
    <col min="19" max="19" width="12.375" style="75" customWidth="1"/>
    <col min="20" max="20" width="1.875" style="75" customWidth="1"/>
    <col min="21" max="21" width="1.75390625" style="75" customWidth="1"/>
    <col min="22" max="22" width="1.37890625" style="75" customWidth="1"/>
    <col min="23" max="23" width="18.25390625" style="75" bestFit="1" customWidth="1"/>
    <col min="24" max="29" width="12.375" style="75" customWidth="1"/>
    <col min="30" max="30" width="17.75390625" style="75" customWidth="1" outlineLevel="1"/>
    <col min="31" max="31" width="11.00390625" style="75" customWidth="1" outlineLevel="1"/>
    <col min="32" max="32" width="13.75390625" style="75" customWidth="1" outlineLevel="1"/>
    <col min="33" max="33" width="11.00390625" style="75" customWidth="1" outlineLevel="1"/>
    <col min="34" max="34" width="12.125" style="75" customWidth="1" outlineLevel="1"/>
    <col min="35" max="35" width="14.875" style="75" customWidth="1" outlineLevel="1"/>
    <col min="36" max="36" width="12.125" style="75" customWidth="1" outlineLevel="1"/>
    <col min="37" max="37" width="8.875" style="75" customWidth="1"/>
    <col min="38" max="16384" width="9.125" style="75" customWidth="1"/>
  </cols>
  <sheetData>
    <row r="1" spans="1:23" ht="21">
      <c r="A1" s="166" t="s">
        <v>246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</row>
    <row r="2" spans="9:22" ht="12.75">
      <c r="I2" s="136"/>
      <c r="J2" s="137"/>
      <c r="K2" s="138"/>
      <c r="L2" s="138"/>
      <c r="M2" s="139"/>
      <c r="N2" s="139"/>
      <c r="O2" s="140"/>
      <c r="S2" s="141"/>
      <c r="T2" s="142"/>
      <c r="U2" s="143"/>
      <c r="V2" s="143"/>
    </row>
    <row r="3" ht="12.75"/>
    <row r="7" spans="6:30" ht="12.75">
      <c r="F7" s="144"/>
      <c r="G7" s="211" t="s">
        <v>92</v>
      </c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3"/>
      <c r="Y7" s="179" t="s">
        <v>253</v>
      </c>
      <c r="AD7" s="145" t="s">
        <v>129</v>
      </c>
    </row>
    <row r="8" spans="1:36" ht="47.25" customHeight="1">
      <c r="A8" s="87" t="s">
        <v>29</v>
      </c>
      <c r="B8" s="88" t="s">
        <v>31</v>
      </c>
      <c r="C8" s="88" t="s">
        <v>32</v>
      </c>
      <c r="D8" s="177" t="s">
        <v>239</v>
      </c>
      <c r="E8" s="146" t="s">
        <v>93</v>
      </c>
      <c r="F8" s="147" t="s">
        <v>95</v>
      </c>
      <c r="G8" s="148" t="s">
        <v>102</v>
      </c>
      <c r="H8" s="148" t="s">
        <v>94</v>
      </c>
      <c r="I8" s="148" t="s">
        <v>96</v>
      </c>
      <c r="J8" s="148" t="s">
        <v>30</v>
      </c>
      <c r="K8" s="148" t="s">
        <v>97</v>
      </c>
      <c r="L8" s="148" t="s">
        <v>59</v>
      </c>
      <c r="M8" s="148" t="s">
        <v>98</v>
      </c>
      <c r="N8" s="147" t="s">
        <v>148</v>
      </c>
      <c r="O8" s="147" t="s">
        <v>99</v>
      </c>
      <c r="P8" s="147" t="s">
        <v>65</v>
      </c>
      <c r="Q8" s="147" t="s">
        <v>66</v>
      </c>
      <c r="R8" s="147" t="s">
        <v>100</v>
      </c>
      <c r="S8" s="149" t="s">
        <v>101</v>
      </c>
      <c r="T8" s="147"/>
      <c r="U8" s="147"/>
      <c r="V8" s="150"/>
      <c r="W8" s="151" t="s">
        <v>139</v>
      </c>
      <c r="X8" s="152" t="s">
        <v>138</v>
      </c>
      <c r="Y8" s="180" t="s">
        <v>14</v>
      </c>
      <c r="Z8" s="180" t="s">
        <v>254</v>
      </c>
      <c r="AA8" s="180" t="s">
        <v>255</v>
      </c>
      <c r="AB8" s="180" t="s">
        <v>264</v>
      </c>
      <c r="AC8" s="180" t="s">
        <v>267</v>
      </c>
      <c r="AD8" s="153" t="s">
        <v>130</v>
      </c>
      <c r="AE8" s="153" t="s">
        <v>131</v>
      </c>
      <c r="AF8" s="153" t="s">
        <v>132</v>
      </c>
      <c r="AG8" s="153" t="s">
        <v>133</v>
      </c>
      <c r="AH8" s="153" t="s">
        <v>134</v>
      </c>
      <c r="AI8" s="153" t="s">
        <v>135</v>
      </c>
      <c r="AJ8" s="153" t="s">
        <v>136</v>
      </c>
    </row>
    <row r="9" spans="1:36" ht="31.5" customHeight="1">
      <c r="A9" s="154" t="str">
        <f>'VÝPOČET JUHR'!B5</f>
        <v>0009125</v>
      </c>
      <c r="B9" s="155" t="str">
        <f>'VÝPOČET JUHR'!C5</f>
        <v>GYNODIAN DEPOT</v>
      </c>
      <c r="C9" s="155" t="str">
        <f>'VÝPOČET JUHR'!D5</f>
        <v>INJ SOL 1X1ML+STŘ</v>
      </c>
      <c r="D9" s="156">
        <f>'VÝPOČET JUHR'!Q5</f>
        <v>130.18</v>
      </c>
      <c r="E9" s="157">
        <f>ZU!$G$3</f>
        <v>130.18</v>
      </c>
      <c r="F9" s="183">
        <f>ROUND('VÝPOČET JUHR'!X5,8)</f>
        <v>1</v>
      </c>
      <c r="G9" s="197">
        <v>42011</v>
      </c>
      <c r="H9" s="159" t="s">
        <v>299</v>
      </c>
      <c r="I9" s="159" t="s">
        <v>276</v>
      </c>
      <c r="J9" s="160">
        <v>1</v>
      </c>
      <c r="K9" s="160">
        <v>1</v>
      </c>
      <c r="L9" s="160">
        <v>1</v>
      </c>
      <c r="M9" s="183">
        <v>130.18</v>
      </c>
      <c r="N9" s="158"/>
      <c r="O9" s="161"/>
      <c r="P9" s="161"/>
      <c r="Q9" s="161"/>
      <c r="R9" s="161">
        <f>ROUND(J9*K9/L9,8)</f>
        <v>1</v>
      </c>
      <c r="S9" s="158">
        <f>D9</f>
        <v>130.18</v>
      </c>
      <c r="T9" s="162"/>
      <c r="U9" s="160"/>
      <c r="V9" s="163"/>
      <c r="W9" s="162">
        <f>ROUND(((S9*$AG9)+($AJ9/(R9/F9)))*(1+'OP a DPH'!$H$8),2)</f>
        <v>196.18</v>
      </c>
      <c r="X9" s="164"/>
      <c r="Y9" s="164" t="str">
        <f>'VÝPOČET JUHR'!A5</f>
        <v>G03EA03</v>
      </c>
      <c r="Z9" s="185" t="str">
        <f>IF(ISERROR(SEARCH("/",HLAVIČKA!$C$6)),"",HLAVIČKA!$C$5)</f>
        <v/>
      </c>
      <c r="AA9" s="185" t="str">
        <f>IF(ISERROR(SEARCH("/",HLAVIČKA!$C$6)),"",HLAVIČKA!$C$6)</f>
        <v/>
      </c>
      <c r="AB9" s="164" t="s">
        <v>265</v>
      </c>
      <c r="AC9" s="164" t="str">
        <f>CONCATENATE(IF('VÝPOČET JUHR'!K5="vyplnit","",'VÝPOČET JUHR'!K5)," ",IF('VÝPOČET JUHR'!L5="vyplnit","",'VÝPOČET JUHR'!L5))</f>
        <v xml:space="preserve"> zahájeno </v>
      </c>
      <c r="AD9" s="165" t="str">
        <f>TEXT($G9,"rr")</f>
        <v>15</v>
      </c>
      <c r="AE9" s="165" t="str">
        <f>IF(OR($M9="",$M9&lt;=150),'OP a DPH'!$D$4,IF(AND($M9&gt;150,$M9&lt;=300),'OP a DPH'!$D$5,IF(AND($M9&gt;300,$M9&lt;=500),'OP a DPH'!$D$6,IF(AND($M9&gt;500,$M9&lt;=1000),'OP a DPH'!$D$7,IF(AND($M9&gt;1000,$M9&lt;=2500),'OP a DPH'!$D$8,IF(AND($M9&gt;2500,$M9&lt;=5000),'OP a DPH'!$D$9,IF(AND($M9&gt;5000,$M9&lt;=10000),'OP a DPH'!$D$10,1)))))))</f>
        <v>1,33</v>
      </c>
      <c r="AF9" s="165">
        <f>IF(OR($M9="",$M9&lt;=150),'OP a DPH'!$D$15,IF(AND($M9&gt;150,$M9&lt;=300),'OP a DPH'!$D$16,IF(AND($M9&gt;300,$M9&lt;=500),'OP a DPH'!$D$17,IF(AND($M9&gt;500,$M9&lt;=1000),'OP a DPH'!$D$18,IF(AND($M9&gt;1000,$M9&lt;=2500),'OP a DPH'!$D$19,IF(AND($M9&gt;2500,$M9&lt;=5000),'OP a DPH'!$D$20,IF(AND($M9&gt;5000,$M9&lt;=10000),'OP a DPH'!$D$21,'OP a DPH'!$D$22)))))))</f>
        <v>1.36</v>
      </c>
      <c r="AG9" s="165" t="str">
        <f>IF(OR($M9="",$M9&lt;=150),'OP a DPH'!$D$26,IF(AND($M9&gt;150,$M9&lt;=300),'OP a DPH'!$D$27,IF(AND($M9&gt;300,$M9&lt;=500),'OP a DPH'!$D$28,IF(AND($M9&gt;500,$M9&lt;=1000),'OP a DPH'!$D$29,IF(AND($M9&gt;1000,$M9&lt;=2500),'OP a DPH'!$D$30,IF(AND($M9&gt;2500,$M9&lt;=5000),'OP a DPH'!$D$31,IF(AND($M9&gt;5000,$M9&lt;=10000),'OP a DPH'!$D$32,'OP a DPH'!$D$33)))))))</f>
        <v>1,37</v>
      </c>
      <c r="AH9" s="165" t="str">
        <f>IF(OR($M9="",$M9&lt;=150),'OP a DPH'!$E$4,IF(AND($M9&gt;150,$M9&lt;=300),'OP a DPH'!$E$5,IF(AND($M9&gt;300,$M9&lt;=500),'OP a DPH'!$E$6,IF(AND($M9&gt;500,$M9&lt;=1000),'OP a DPH'!$E$7,IF(AND($M9&gt;1000,$M9&lt;=2500),'OP a DPH'!$E$8,IF(AND($M9&gt;2500,$M9&lt;=5000),'OP a DPH'!$E$9,IF(AND($M9&gt;5000,$M9&lt;=10000),'OP a DPH'!$E$10,1)))))))</f>
        <v>0,00</v>
      </c>
      <c r="AI9" s="165" t="str">
        <f>IF(OR($M9="",$M9&lt;=150),'OP a DPH'!$E$15,IF(AND($M9&gt;150,$M9&lt;=300),'OP a DPH'!$E$16,IF(AND($M9&gt;300,$M9&lt;=500),'OP a DPH'!$E$17,IF(AND($M9&gt;500,$M9&lt;=1000),'OP a DPH'!$E$18,IF(AND($M9&gt;1000,$M9&lt;=2500),'OP a DPH'!$E$19,IF(AND($M9&gt;2500,$M9&lt;=5000),'OP a DPH'!$E$20,IF(AND($M9&gt;5000,$M9&lt;=10000),'OP a DPH'!$E$21,'OP a DPH'!$E$22)))))))</f>
        <v>0,00</v>
      </c>
      <c r="AJ9" s="165" t="str">
        <f>IF(OR($M9="",$M9&lt;=150),'OP a DPH'!$E$26,IF(AND($M9&gt;150,$M9&lt;=300),'OP a DPH'!$E$27,IF(AND($M9&gt;300,$M9&lt;=500),'OP a DPH'!$E$28,IF(AND($M9&gt;500,$M9&lt;=1000),'OP a DPH'!$E$29,IF(AND($M9&gt;1000,$M9&lt;=2500),'OP a DPH'!$E$30,IF(AND($M9&gt;2500,$M9&lt;=5000),'OP a DPH'!$E$31,IF(AND($M9&gt;5000,$M9&lt;=10000),'OP a DPH'!$E$32,'OP a DPH'!$E$33)))))))</f>
        <v>0,00</v>
      </c>
    </row>
  </sheetData>
  <autoFilter ref="A8:AK8"/>
  <mergeCells count="1">
    <mergeCell ref="G7:R7"/>
  </mergeCells>
  <conditionalFormatting sqref="G9:N9">
    <cfRule type="cellIs" priority="2" dxfId="15" operator="equal" stopIfTrue="1">
      <formula>"doplň"</formula>
    </cfRule>
    <cfRule type="cellIs" priority="3" dxfId="14" operator="equal" stopIfTrue="1">
      <formula>"doplň"</formula>
    </cfRule>
  </conditionalFormatting>
  <conditionalFormatting sqref="AB9">
    <cfRule type="cellIs" priority="1" dxfId="13" operator="equal">
      <formula>"Ne"</formula>
    </cfRule>
  </conditionalFormatting>
  <dataValidations count="1">
    <dataValidation type="list" allowBlank="1" showInputMessage="1" showErrorMessage="1" sqref="AB9">
      <formula1>ROLETKY!$E$2:$E$3</formula1>
    </dataValidation>
  </dataValidations>
  <printOptions/>
  <pageMargins left="0.7" right="0.7" top="0.787401575" bottom="0.787401575" header="0.3" footer="0.3"/>
  <pageSetup horizontalDpi="600" verticalDpi="600" orientation="portrait" paperSize="9" r:id="rId5"/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6150" r:id="rId4" name="Button 6">
              <controlPr defaultSize="0" print="0" autoFill="0" autoPict="0" macro="[0]!souhrn">
                <anchor moveWithCells="1" sizeWithCells="1">
                  <from>
                    <xdr:col>18</xdr:col>
                    <xdr:colOff>38100</xdr:colOff>
                    <xdr:row>2</xdr:row>
                    <xdr:rowOff>38100</xdr:rowOff>
                  </from>
                  <to>
                    <xdr:col>22</xdr:col>
                    <xdr:colOff>438150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"/>
  <dimension ref="B2:K33"/>
  <sheetViews>
    <sheetView workbookViewId="0" topLeftCell="A1">
      <selection activeCell="H8" sqref="H8"/>
    </sheetView>
  </sheetViews>
  <sheetFormatPr defaultColWidth="9.125" defaultRowHeight="12.75"/>
  <cols>
    <col min="1" max="1" width="3.25390625" style="26" customWidth="1"/>
    <col min="2" max="2" width="13.125" style="26" bestFit="1" customWidth="1"/>
    <col min="3" max="3" width="22.25390625" style="26" bestFit="1" customWidth="1"/>
    <col min="4" max="4" width="9.375" style="26" bestFit="1" customWidth="1"/>
    <col min="5" max="5" width="10.25390625" style="26" bestFit="1" customWidth="1"/>
    <col min="6" max="6" width="9.125" style="26" customWidth="1"/>
    <col min="7" max="7" width="18.125" style="26" bestFit="1" customWidth="1"/>
    <col min="8" max="16384" width="9.125" style="26" customWidth="1"/>
  </cols>
  <sheetData>
    <row r="2" spans="2:7" ht="12.75">
      <c r="B2" s="25" t="s">
        <v>123</v>
      </c>
      <c r="G2" s="26" t="s">
        <v>126</v>
      </c>
    </row>
    <row r="3" spans="2:11" ht="12.75">
      <c r="B3" s="14" t="s">
        <v>63</v>
      </c>
      <c r="C3" s="15" t="s">
        <v>64</v>
      </c>
      <c r="D3" s="16" t="s">
        <v>65</v>
      </c>
      <c r="E3" s="17" t="s">
        <v>66</v>
      </c>
      <c r="F3" s="37"/>
      <c r="G3" s="26" t="s">
        <v>123</v>
      </c>
      <c r="H3" s="37">
        <v>0.05</v>
      </c>
      <c r="K3" s="37"/>
    </row>
    <row r="4" spans="2:8" ht="12.75">
      <c r="B4" s="18" t="s">
        <v>67</v>
      </c>
      <c r="C4" s="27" t="s">
        <v>68</v>
      </c>
      <c r="D4" s="19" t="s">
        <v>103</v>
      </c>
      <c r="E4" s="20" t="s">
        <v>69</v>
      </c>
      <c r="G4" s="26" t="s">
        <v>127</v>
      </c>
      <c r="H4" s="37">
        <v>0.09</v>
      </c>
    </row>
    <row r="5" spans="2:8" ht="12.75">
      <c r="B5" s="18" t="s">
        <v>70</v>
      </c>
      <c r="C5" s="27" t="s">
        <v>71</v>
      </c>
      <c r="D5" s="19" t="s">
        <v>104</v>
      </c>
      <c r="E5" s="20" t="s">
        <v>109</v>
      </c>
      <c r="G5" s="26" t="s">
        <v>128</v>
      </c>
      <c r="H5" s="37">
        <v>0.1</v>
      </c>
    </row>
    <row r="6" spans="2:8" ht="12.75">
      <c r="B6" s="18" t="s">
        <v>73</v>
      </c>
      <c r="C6" s="27" t="s">
        <v>74</v>
      </c>
      <c r="D6" s="19" t="s">
        <v>105</v>
      </c>
      <c r="E6" s="20" t="s">
        <v>110</v>
      </c>
      <c r="G6" s="26" t="s">
        <v>125</v>
      </c>
      <c r="H6" s="38">
        <v>0.14</v>
      </c>
    </row>
    <row r="7" spans="2:8" ht="12.75">
      <c r="B7" s="18" t="s">
        <v>76</v>
      </c>
      <c r="C7" s="27" t="s">
        <v>77</v>
      </c>
      <c r="D7" s="19" t="s">
        <v>106</v>
      </c>
      <c r="E7" s="20" t="s">
        <v>111</v>
      </c>
      <c r="G7" s="26" t="s">
        <v>141</v>
      </c>
      <c r="H7" s="38">
        <v>0.15</v>
      </c>
    </row>
    <row r="8" spans="2:8" ht="12.75">
      <c r="B8" s="18" t="s">
        <v>80</v>
      </c>
      <c r="C8" s="27" t="s">
        <v>81</v>
      </c>
      <c r="D8" s="19" t="s">
        <v>107</v>
      </c>
      <c r="E8" s="20" t="s">
        <v>112</v>
      </c>
      <c r="G8" s="26" t="s">
        <v>260</v>
      </c>
      <c r="H8" s="184">
        <v>0.1</v>
      </c>
    </row>
    <row r="9" spans="2:5" ht="12.75">
      <c r="B9" s="18" t="s">
        <v>83</v>
      </c>
      <c r="C9" s="27" t="s">
        <v>84</v>
      </c>
      <c r="D9" s="19" t="s">
        <v>108</v>
      </c>
      <c r="E9" s="20" t="s">
        <v>113</v>
      </c>
    </row>
    <row r="10" spans="2:5" ht="12.75">
      <c r="B10" s="18" t="s">
        <v>86</v>
      </c>
      <c r="C10" s="27" t="s">
        <v>87</v>
      </c>
      <c r="D10" s="21">
        <v>1.1</v>
      </c>
      <c r="E10" s="20" t="s">
        <v>114</v>
      </c>
    </row>
    <row r="11" spans="2:5" ht="12.75">
      <c r="B11" s="22"/>
      <c r="C11" s="28"/>
      <c r="D11" s="23"/>
      <c r="E11" s="24"/>
    </row>
    <row r="12" spans="2:5" ht="12.75">
      <c r="B12"/>
      <c r="C12"/>
      <c r="D12"/>
      <c r="E12"/>
    </row>
    <row r="13" ht="12.75">
      <c r="B13" s="25" t="s">
        <v>124</v>
      </c>
    </row>
    <row r="14" spans="2:5" ht="12.75">
      <c r="B14" s="14" t="s">
        <v>63</v>
      </c>
      <c r="C14" s="15" t="s">
        <v>64</v>
      </c>
      <c r="D14" s="16" t="s">
        <v>65</v>
      </c>
      <c r="E14" s="17" t="s">
        <v>66</v>
      </c>
    </row>
    <row r="15" spans="2:5" ht="12.75">
      <c r="B15" s="18" t="s">
        <v>67</v>
      </c>
      <c r="C15" s="27" t="s">
        <v>68</v>
      </c>
      <c r="D15" s="19">
        <v>1.36</v>
      </c>
      <c r="E15" s="20" t="s">
        <v>69</v>
      </c>
    </row>
    <row r="16" spans="2:5" ht="12.75">
      <c r="B16" s="18" t="s">
        <v>70</v>
      </c>
      <c r="C16" s="27" t="s">
        <v>71</v>
      </c>
      <c r="D16" s="19">
        <v>1.33</v>
      </c>
      <c r="E16" s="20" t="s">
        <v>72</v>
      </c>
    </row>
    <row r="17" spans="2:5" ht="12.75">
      <c r="B17" s="18" t="s">
        <v>73</v>
      </c>
      <c r="C17" s="27" t="s">
        <v>74</v>
      </c>
      <c r="D17" s="19">
        <v>1.24</v>
      </c>
      <c r="E17" s="20" t="s">
        <v>75</v>
      </c>
    </row>
    <row r="18" spans="2:5" ht="12.75">
      <c r="B18" s="18" t="s">
        <v>76</v>
      </c>
      <c r="C18" s="27" t="s">
        <v>77</v>
      </c>
      <c r="D18" s="19" t="s">
        <v>78</v>
      </c>
      <c r="E18" s="20" t="s">
        <v>79</v>
      </c>
    </row>
    <row r="19" spans="2:5" ht="12.75">
      <c r="B19" s="18" t="s">
        <v>80</v>
      </c>
      <c r="C19" s="27" t="s">
        <v>81</v>
      </c>
      <c r="D19" s="19">
        <v>1.17</v>
      </c>
      <c r="E19" s="20" t="s">
        <v>82</v>
      </c>
    </row>
    <row r="20" spans="2:5" ht="12.75">
      <c r="B20" s="18" t="s">
        <v>83</v>
      </c>
      <c r="C20" s="27" t="s">
        <v>84</v>
      </c>
      <c r="D20" s="19">
        <v>1.14</v>
      </c>
      <c r="E20" s="20" t="s">
        <v>85</v>
      </c>
    </row>
    <row r="21" spans="2:5" ht="12.75">
      <c r="B21" s="18" t="s">
        <v>86</v>
      </c>
      <c r="C21" s="27" t="s">
        <v>87</v>
      </c>
      <c r="D21" s="21">
        <v>1.06</v>
      </c>
      <c r="E21" s="20" t="s">
        <v>88</v>
      </c>
    </row>
    <row r="22" spans="2:5" ht="12.75">
      <c r="B22" s="22" t="s">
        <v>89</v>
      </c>
      <c r="C22" s="28" t="s">
        <v>90</v>
      </c>
      <c r="D22" s="23">
        <v>1.05</v>
      </c>
      <c r="E22" s="24" t="s">
        <v>91</v>
      </c>
    </row>
    <row r="24" spans="2:4" ht="12.75">
      <c r="B24" s="25" t="s">
        <v>125</v>
      </c>
      <c r="D24" s="25"/>
    </row>
    <row r="25" spans="2:5" ht="12.75">
      <c r="B25" s="29" t="s">
        <v>63</v>
      </c>
      <c r="C25" s="29" t="s">
        <v>64</v>
      </c>
      <c r="D25" s="30" t="s">
        <v>65</v>
      </c>
      <c r="E25" s="30" t="s">
        <v>66</v>
      </c>
    </row>
    <row r="26" spans="2:5" ht="12.75">
      <c r="B26" s="31" t="s">
        <v>67</v>
      </c>
      <c r="C26" s="32" t="s">
        <v>68</v>
      </c>
      <c r="D26" s="33" t="s">
        <v>115</v>
      </c>
      <c r="E26" s="33" t="s">
        <v>69</v>
      </c>
    </row>
    <row r="27" spans="2:5" ht="12.75">
      <c r="B27" s="34" t="s">
        <v>70</v>
      </c>
      <c r="C27" s="35" t="s">
        <v>71</v>
      </c>
      <c r="D27" s="36">
        <v>1.33</v>
      </c>
      <c r="E27" s="36" t="s">
        <v>116</v>
      </c>
    </row>
    <row r="28" spans="2:5" ht="12.75">
      <c r="B28" s="31" t="s">
        <v>73</v>
      </c>
      <c r="C28" s="32" t="s">
        <v>74</v>
      </c>
      <c r="D28" s="33">
        <v>1.24</v>
      </c>
      <c r="E28" s="33" t="s">
        <v>117</v>
      </c>
    </row>
    <row r="29" spans="2:5" ht="12.75">
      <c r="B29" s="34" t="s">
        <v>76</v>
      </c>
      <c r="C29" s="35" t="s">
        <v>77</v>
      </c>
      <c r="D29" s="36" t="s">
        <v>78</v>
      </c>
      <c r="E29" s="36" t="s">
        <v>118</v>
      </c>
    </row>
    <row r="30" spans="2:5" ht="12.75">
      <c r="B30" s="31" t="s">
        <v>80</v>
      </c>
      <c r="C30" s="32" t="s">
        <v>81</v>
      </c>
      <c r="D30" s="33">
        <v>1.17</v>
      </c>
      <c r="E30" s="33" t="s">
        <v>119</v>
      </c>
    </row>
    <row r="31" spans="2:5" ht="12.75">
      <c r="B31" s="34" t="s">
        <v>83</v>
      </c>
      <c r="C31" s="35" t="s">
        <v>84</v>
      </c>
      <c r="D31" s="36">
        <v>1.14</v>
      </c>
      <c r="E31" s="36" t="s">
        <v>120</v>
      </c>
    </row>
    <row r="32" spans="2:5" ht="12.75">
      <c r="B32" s="31" t="s">
        <v>86</v>
      </c>
      <c r="C32" s="32" t="s">
        <v>87</v>
      </c>
      <c r="D32" s="31">
        <v>1.06</v>
      </c>
      <c r="E32" s="33" t="s">
        <v>121</v>
      </c>
    </row>
    <row r="33" spans="2:5" ht="12.75">
      <c r="B33" s="34" t="s">
        <v>89</v>
      </c>
      <c r="C33" s="35" t="s">
        <v>90</v>
      </c>
      <c r="D33" s="36" t="s">
        <v>137</v>
      </c>
      <c r="E33" s="36" t="s">
        <v>122</v>
      </c>
    </row>
  </sheetData>
  <printOptions/>
  <pageMargins left="0.7" right="0.7" top="0.787401575" bottom="0.787401575" header="0.3" footer="0.3"/>
  <pageSetup horizontalDpi="600" verticalDpi="600" orientation="portrait" paperSize="9" r:id="rId5"/>
  <legacyDrawing r:id="rId2"/>
  <tableParts>
    <tablePart r:id="rId4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SUKL</dc:creator>
  <cp:keywords/>
  <dc:description/>
  <cp:lastModifiedBy>Matoušová Michaela</cp:lastModifiedBy>
  <cp:lastPrinted>2014-05-28T15:21:30Z</cp:lastPrinted>
  <dcterms:created xsi:type="dcterms:W3CDTF">2007-02-05T13:04:50Z</dcterms:created>
  <dcterms:modified xsi:type="dcterms:W3CDTF">2015-01-08T12:29:49Z</dcterms:modified>
  <cp:category/>
  <cp:version/>
  <cp:contentType/>
  <cp:contentStatus/>
</cp:coreProperties>
</file>